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P9" i="30"/>
  <c r="O8" i="30"/>
  <c r="B9" i="50"/>
  <c r="B9" i="46"/>
  <c r="B9" i="42"/>
  <c r="B9" i="38"/>
  <c r="E9" i="34"/>
  <c r="D9" i="34"/>
  <c r="B9" i="34"/>
  <c r="Q9" i="46" l="1"/>
  <c r="Q8" i="46"/>
  <c r="P8" i="46"/>
  <c r="C9" i="50"/>
  <c r="C8" i="50"/>
  <c r="H8" i="42"/>
  <c r="E9" i="46"/>
  <c r="E8" i="46"/>
  <c r="I8" i="50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P8" i="50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L4" i="18"/>
  <c r="L3" i="18" s="1"/>
  <c r="J4" i="18"/>
  <c r="J3" i="18" s="1"/>
  <c r="K4" i="18"/>
  <c r="K3" i="18" s="1"/>
  <c r="N4" i="18"/>
  <c r="N3" i="18" s="1"/>
  <c r="O4" i="18"/>
  <c r="O3" i="18" s="1"/>
  <c r="Q4" i="18"/>
  <c r="Q3" i="18" s="1"/>
  <c r="P4" i="18"/>
  <c r="P3" i="18" s="1"/>
  <c r="C4" i="18"/>
  <c r="C3" i="18" s="1"/>
  <c r="M4" i="18"/>
  <c r="M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H27" i="22"/>
  <c r="E27" i="22"/>
  <c r="Q26" i="22"/>
  <c r="M26" i="22"/>
  <c r="E26" i="22"/>
  <c r="I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C24" i="26"/>
  <c r="E19" i="10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C23" i="22"/>
  <c r="Q37" i="14"/>
  <c r="N32" i="14"/>
  <c r="N31" i="14" s="1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P87" i="53"/>
  <c r="Q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E80" i="52"/>
  <c r="P78" i="52"/>
  <c r="J73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L90" i="52"/>
  <c r="P90" i="52"/>
  <c r="D91" i="52"/>
  <c r="E91" i="52"/>
  <c r="G91" i="52"/>
  <c r="H91" i="52"/>
  <c r="L91" i="52"/>
  <c r="P91" i="52"/>
  <c r="H74" i="52"/>
  <c r="P74" i="52"/>
  <c r="J75" i="52"/>
  <c r="H76" i="52"/>
  <c r="P76" i="52"/>
  <c r="E77" i="52"/>
  <c r="H78" i="52"/>
  <c r="J79" i="52"/>
  <c r="J83" i="52"/>
  <c r="H84" i="52"/>
  <c r="H86" i="52"/>
  <c r="P86" i="52"/>
  <c r="P88" i="52"/>
  <c r="N89" i="52"/>
  <c r="F91" i="52"/>
  <c r="J91" i="52"/>
  <c r="N91" i="52"/>
  <c r="A3" i="51"/>
  <c r="B73" i="51"/>
  <c r="C89" i="51"/>
  <c r="E73" i="51"/>
  <c r="F73" i="51"/>
  <c r="I73" i="51"/>
  <c r="J88" i="51"/>
  <c r="M78" i="51"/>
  <c r="Q82" i="51"/>
  <c r="J73" i="51"/>
  <c r="Q73" i="51"/>
  <c r="F74" i="51"/>
  <c r="B75" i="51"/>
  <c r="E75" i="51"/>
  <c r="G75" i="51"/>
  <c r="N75" i="51"/>
  <c r="O98" i="51"/>
  <c r="Q75" i="51"/>
  <c r="F77" i="51"/>
  <c r="I77" i="51"/>
  <c r="O100" i="51"/>
  <c r="J78" i="51"/>
  <c r="B79" i="51"/>
  <c r="E79" i="51"/>
  <c r="F79" i="51"/>
  <c r="H102" i="51"/>
  <c r="I79" i="51"/>
  <c r="J79" i="51"/>
  <c r="L102" i="51"/>
  <c r="M79" i="51"/>
  <c r="N79" i="51"/>
  <c r="O79" i="51"/>
  <c r="Q79" i="51"/>
  <c r="K81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B84" i="51"/>
  <c r="C84" i="51"/>
  <c r="D84" i="51"/>
  <c r="E84" i="51"/>
  <c r="F84" i="51"/>
  <c r="G84" i="51"/>
  <c r="I84" i="51"/>
  <c r="N84" i="51"/>
  <c r="O84" i="51"/>
  <c r="C85" i="51"/>
  <c r="D85" i="51"/>
  <c r="E85" i="51"/>
  <c r="F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K87" i="51"/>
  <c r="L87" i="51"/>
  <c r="P87" i="51"/>
  <c r="C88" i="51"/>
  <c r="D88" i="51"/>
  <c r="E88" i="51"/>
  <c r="F88" i="51"/>
  <c r="G88" i="51"/>
  <c r="I88" i="51"/>
  <c r="Q88" i="51"/>
  <c r="J89" i="51"/>
  <c r="L89" i="51"/>
  <c r="P89" i="51"/>
  <c r="B105" i="52"/>
  <c r="E90" i="51"/>
  <c r="F90" i="51"/>
  <c r="G90" i="51"/>
  <c r="I105" i="52"/>
  <c r="B91" i="51"/>
  <c r="C91" i="51"/>
  <c r="M91" i="51"/>
  <c r="N91" i="51"/>
  <c r="Q91" i="51"/>
  <c r="A70" i="51"/>
  <c r="B74" i="51"/>
  <c r="C74" i="51"/>
  <c r="F75" i="51"/>
  <c r="I75" i="51"/>
  <c r="J75" i="51"/>
  <c r="K75" i="51"/>
  <c r="B76" i="51"/>
  <c r="F76" i="51"/>
  <c r="J76" i="51"/>
  <c r="M76" i="51"/>
  <c r="B77" i="51"/>
  <c r="E77" i="51"/>
  <c r="B80" i="51"/>
  <c r="C80" i="51"/>
  <c r="F80" i="51"/>
  <c r="J80" i="51"/>
  <c r="B81" i="51"/>
  <c r="C81" i="51"/>
  <c r="F81" i="51"/>
  <c r="J81" i="51"/>
  <c r="M81" i="51"/>
  <c r="N81" i="51"/>
  <c r="B83" i="51"/>
  <c r="J84" i="51"/>
  <c r="M84" i="51"/>
  <c r="B85" i="51"/>
  <c r="J85" i="51"/>
  <c r="B87" i="51"/>
  <c r="F87" i="51"/>
  <c r="J87" i="51"/>
  <c r="M87" i="51"/>
  <c r="B88" i="51"/>
  <c r="M89" i="51"/>
  <c r="B90" i="51"/>
  <c r="E91" i="51"/>
  <c r="F91" i="51"/>
  <c r="I91" i="51"/>
  <c r="J91" i="51"/>
  <c r="A93" i="51"/>
  <c r="K96" i="51"/>
  <c r="O97" i="51"/>
  <c r="K99" i="51"/>
  <c r="C102" i="51"/>
  <c r="F101" i="51"/>
  <c r="G101" i="51"/>
  <c r="K100" i="51"/>
  <c r="L105" i="51"/>
  <c r="N101" i="51"/>
  <c r="B37" i="50"/>
  <c r="E37" i="50"/>
  <c r="F34" i="50"/>
  <c r="H34" i="50"/>
  <c r="J37" i="50"/>
  <c r="K35" i="50"/>
  <c r="M37" i="50"/>
  <c r="M179" i="6" s="1"/>
  <c r="O35" i="50"/>
  <c r="K34" i="50"/>
  <c r="C35" i="50"/>
  <c r="H35" i="50"/>
  <c r="I35" i="50"/>
  <c r="K36" i="50"/>
  <c r="H57" i="49"/>
  <c r="K57" i="49"/>
  <c r="M56" i="49"/>
  <c r="B52" i="49"/>
  <c r="D52" i="49"/>
  <c r="G52" i="49"/>
  <c r="I52" i="49"/>
  <c r="J52" i="49"/>
  <c r="M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L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N54" i="49"/>
  <c r="C72" i="49"/>
  <c r="D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E77" i="49"/>
  <c r="H77" i="49"/>
  <c r="K77" i="49"/>
  <c r="L64" i="49"/>
  <c r="M77" i="49"/>
  <c r="P77" i="49"/>
  <c r="C52" i="49"/>
  <c r="E52" i="49"/>
  <c r="H52" i="49"/>
  <c r="K52" i="49"/>
  <c r="L52" i="49"/>
  <c r="C54" i="49"/>
  <c r="H54" i="49"/>
  <c r="K54" i="49"/>
  <c r="L54" i="49"/>
  <c r="M54" i="49"/>
  <c r="P54" i="49"/>
  <c r="C55" i="49"/>
  <c r="E55" i="49"/>
  <c r="H55" i="49"/>
  <c r="K55" i="49"/>
  <c r="L55" i="49"/>
  <c r="M55" i="49"/>
  <c r="P55" i="49"/>
  <c r="C56" i="49"/>
  <c r="D56" i="49"/>
  <c r="E56" i="49"/>
  <c r="C58" i="49"/>
  <c r="D58" i="49"/>
  <c r="K58" i="49"/>
  <c r="L58" i="49"/>
  <c r="M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P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N69" i="49"/>
  <c r="O69" i="49"/>
  <c r="P69" i="49"/>
  <c r="Q69" i="49"/>
  <c r="B70" i="49"/>
  <c r="D70" i="49"/>
  <c r="E70" i="49"/>
  <c r="H70" i="49"/>
  <c r="K70" i="49"/>
  <c r="M70" i="49"/>
  <c r="N70" i="49"/>
  <c r="O70" i="49"/>
  <c r="P70" i="49"/>
  <c r="Q70" i="49"/>
  <c r="C71" i="49"/>
  <c r="D71" i="49"/>
  <c r="L71" i="49"/>
  <c r="M71" i="49"/>
  <c r="N71" i="49"/>
  <c r="P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D52" i="48"/>
  <c r="G52" i="48"/>
  <c r="H52" i="48"/>
  <c r="K68" i="48"/>
  <c r="M68" i="48"/>
  <c r="N36" i="46"/>
  <c r="O68" i="48"/>
  <c r="K69" i="48"/>
  <c r="Q52" i="48"/>
  <c r="C53" i="48"/>
  <c r="D53" i="48"/>
  <c r="G53" i="48"/>
  <c r="H53" i="48"/>
  <c r="Q53" i="48"/>
  <c r="D54" i="48"/>
  <c r="E71" i="48"/>
  <c r="F54" i="48"/>
  <c r="H54" i="48"/>
  <c r="I54" i="48"/>
  <c r="K54" i="48"/>
  <c r="M71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O59" i="48"/>
  <c r="Q59" i="48"/>
  <c r="B60" i="48"/>
  <c r="C60" i="48"/>
  <c r="D60" i="48"/>
  <c r="E60" i="48"/>
  <c r="F60" i="48"/>
  <c r="G60" i="48"/>
  <c r="H60" i="48"/>
  <c r="H61" i="48"/>
  <c r="K62" i="48"/>
  <c r="O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L54" i="48"/>
  <c r="O54" i="48"/>
  <c r="Q54" i="48"/>
  <c r="D55" i="48"/>
  <c r="G55" i="48"/>
  <c r="Q55" i="48"/>
  <c r="L56" i="48"/>
  <c r="Q56" i="48"/>
  <c r="D57" i="48"/>
  <c r="G57" i="48"/>
  <c r="H57" i="48"/>
  <c r="I57" i="48"/>
  <c r="L57" i="48"/>
  <c r="O57" i="48"/>
  <c r="Q57" i="48"/>
  <c r="D58" i="48"/>
  <c r="Q58" i="48"/>
  <c r="Q60" i="48"/>
  <c r="D61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F60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P72" i="47"/>
  <c r="Q72" i="48"/>
  <c r="D73" i="47"/>
  <c r="M56" i="47"/>
  <c r="O56" i="47"/>
  <c r="B74" i="47"/>
  <c r="F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C59" i="47"/>
  <c r="E76" i="48"/>
  <c r="F59" i="47"/>
  <c r="I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D62" i="47"/>
  <c r="E62" i="47"/>
  <c r="F62" i="47"/>
  <c r="L62" i="47"/>
  <c r="N62" i="47"/>
  <c r="O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O64" i="47"/>
  <c r="Q64" i="47"/>
  <c r="A49" i="47"/>
  <c r="E52" i="47"/>
  <c r="F52" i="47"/>
  <c r="I52" i="47"/>
  <c r="K52" i="47"/>
  <c r="E53" i="47"/>
  <c r="F53" i="47"/>
  <c r="I53" i="47"/>
  <c r="K53" i="47"/>
  <c r="O53" i="47"/>
  <c r="F55" i="47"/>
  <c r="K55" i="47"/>
  <c r="F56" i="47"/>
  <c r="I56" i="47"/>
  <c r="K56" i="47"/>
  <c r="K58" i="47"/>
  <c r="M58" i="47"/>
  <c r="O58" i="47"/>
  <c r="E59" i="47"/>
  <c r="I60" i="47"/>
  <c r="K60" i="47"/>
  <c r="O60" i="47"/>
  <c r="I61" i="47"/>
  <c r="I62" i="47"/>
  <c r="K62" i="47"/>
  <c r="M62" i="47"/>
  <c r="C63" i="47"/>
  <c r="F63" i="47"/>
  <c r="G63" i="47"/>
  <c r="F64" i="47"/>
  <c r="K64" i="47"/>
  <c r="M64" i="47"/>
  <c r="N64" i="47"/>
  <c r="A66" i="47"/>
  <c r="B72" i="47"/>
  <c r="J73" i="47"/>
  <c r="N77" i="47"/>
  <c r="H34" i="46"/>
  <c r="I34" i="46"/>
  <c r="J34" i="46"/>
  <c r="L34" i="46"/>
  <c r="E72" i="47"/>
  <c r="H70" i="47"/>
  <c r="O36" i="46"/>
  <c r="B37" i="46"/>
  <c r="B178" i="6" s="1"/>
  <c r="D35" i="46"/>
  <c r="P34" i="46"/>
  <c r="J37" i="46"/>
  <c r="L37" i="46"/>
  <c r="K34" i="46"/>
  <c r="H35" i="46"/>
  <c r="J35" i="46"/>
  <c r="L35" i="46"/>
  <c r="B36" i="46"/>
  <c r="D36" i="46"/>
  <c r="F36" i="46"/>
  <c r="H36" i="46"/>
  <c r="J36" i="46"/>
  <c r="L36" i="46"/>
  <c r="H37" i="46"/>
  <c r="P37" i="46"/>
  <c r="P178" i="6" s="1"/>
  <c r="C67" i="45"/>
  <c r="D67" i="45"/>
  <c r="N73" i="45"/>
  <c r="O72" i="45"/>
  <c r="P68" i="45"/>
  <c r="Q72" i="45"/>
  <c r="I81" i="45"/>
  <c r="J81" i="45"/>
  <c r="K81" i="45"/>
  <c r="L81" i="45"/>
  <c r="E64" i="45"/>
  <c r="L64" i="45"/>
  <c r="M64" i="45"/>
  <c r="E83" i="45"/>
  <c r="M83" i="45"/>
  <c r="N83" i="45"/>
  <c r="P65" i="45"/>
  <c r="Q65" i="45"/>
  <c r="B84" i="45"/>
  <c r="C84" i="45"/>
  <c r="D84" i="45"/>
  <c r="E66" i="45"/>
  <c r="F84" i="45"/>
  <c r="G84" i="45"/>
  <c r="H66" i="45"/>
  <c r="Q84" i="45"/>
  <c r="K67" i="45"/>
  <c r="P67" i="45"/>
  <c r="Q67" i="45"/>
  <c r="E68" i="45"/>
  <c r="I68" i="45"/>
  <c r="B69" i="45"/>
  <c r="D69" i="45"/>
  <c r="H69" i="45"/>
  <c r="L69" i="45"/>
  <c r="M69" i="45"/>
  <c r="N69" i="45"/>
  <c r="O69" i="45"/>
  <c r="P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B71" i="45"/>
  <c r="D71" i="45"/>
  <c r="H71" i="45"/>
  <c r="K71" i="45"/>
  <c r="N71" i="45"/>
  <c r="P71" i="45"/>
  <c r="Q71" i="45"/>
  <c r="C72" i="45"/>
  <c r="D72" i="45"/>
  <c r="E72" i="45"/>
  <c r="G72" i="45"/>
  <c r="H72" i="45"/>
  <c r="I72" i="45"/>
  <c r="J72" i="45"/>
  <c r="D73" i="45"/>
  <c r="H73" i="45"/>
  <c r="I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H75" i="45"/>
  <c r="I75" i="45"/>
  <c r="J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J63" i="45"/>
  <c r="K63" i="45"/>
  <c r="L63" i="45"/>
  <c r="M63" i="45"/>
  <c r="N63" i="45"/>
  <c r="O63" i="45"/>
  <c r="P63" i="45"/>
  <c r="Q63" i="45"/>
  <c r="B64" i="45"/>
  <c r="D64" i="45"/>
  <c r="F64" i="45"/>
  <c r="G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C68" i="45"/>
  <c r="F68" i="45"/>
  <c r="H68" i="45"/>
  <c r="Q68" i="45"/>
  <c r="C69" i="45"/>
  <c r="E69" i="45"/>
  <c r="F69" i="45"/>
  <c r="I69" i="45"/>
  <c r="J69" i="45"/>
  <c r="K69" i="45"/>
  <c r="Q69" i="45"/>
  <c r="B70" i="45"/>
  <c r="C70" i="45"/>
  <c r="C71" i="45"/>
  <c r="E71" i="45"/>
  <c r="F71" i="45"/>
  <c r="I71" i="45"/>
  <c r="F72" i="45"/>
  <c r="C73" i="45"/>
  <c r="E73" i="45"/>
  <c r="F73" i="45"/>
  <c r="E74" i="45"/>
  <c r="G75" i="45"/>
  <c r="K75" i="45"/>
  <c r="M75" i="45"/>
  <c r="N75" i="45"/>
  <c r="Q75" i="45"/>
  <c r="B76" i="45"/>
  <c r="C76" i="45"/>
  <c r="E76" i="45"/>
  <c r="F76" i="45"/>
  <c r="G76" i="45"/>
  <c r="I76" i="45"/>
  <c r="M76" i="45"/>
  <c r="O76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B88" i="45"/>
  <c r="C88" i="45"/>
  <c r="E88" i="45"/>
  <c r="F88" i="45"/>
  <c r="G88" i="45"/>
  <c r="I88" i="45"/>
  <c r="J88" i="45"/>
  <c r="K88" i="45"/>
  <c r="M88" i="45"/>
  <c r="N88" i="45"/>
  <c r="O88" i="45"/>
  <c r="G89" i="45"/>
  <c r="C64" i="44"/>
  <c r="I36" i="42"/>
  <c r="M36" i="42"/>
  <c r="O36" i="42"/>
  <c r="P63" i="44"/>
  <c r="G63" i="44"/>
  <c r="J63" i="44"/>
  <c r="D64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N67" i="44"/>
  <c r="P67" i="44"/>
  <c r="Q67" i="44"/>
  <c r="H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D70" i="44"/>
  <c r="E70" i="44"/>
  <c r="G70" i="44"/>
  <c r="H70" i="44"/>
  <c r="Q70" i="44"/>
  <c r="B71" i="44"/>
  <c r="C71" i="44"/>
  <c r="J71" i="44"/>
  <c r="M71" i="44"/>
  <c r="Q71" i="44"/>
  <c r="B72" i="44"/>
  <c r="C72" i="44"/>
  <c r="D72" i="44"/>
  <c r="G73" i="44"/>
  <c r="H73" i="44"/>
  <c r="J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I75" i="44"/>
  <c r="K75" i="44"/>
  <c r="M75" i="44"/>
  <c r="N75" i="44"/>
  <c r="Q75" i="44"/>
  <c r="D76" i="44"/>
  <c r="E76" i="44"/>
  <c r="F76" i="44"/>
  <c r="G76" i="44"/>
  <c r="N76" i="44"/>
  <c r="O76" i="44"/>
  <c r="Q76" i="44"/>
  <c r="C63" i="44"/>
  <c r="D63" i="44"/>
  <c r="D65" i="44"/>
  <c r="H65" i="44"/>
  <c r="J65" i="44"/>
  <c r="K65" i="44"/>
  <c r="L65" i="44"/>
  <c r="N65" i="44"/>
  <c r="O65" i="44"/>
  <c r="P65" i="44"/>
  <c r="B66" i="44"/>
  <c r="C66" i="44"/>
  <c r="O67" i="44"/>
  <c r="B68" i="44"/>
  <c r="C68" i="44"/>
  <c r="D68" i="44"/>
  <c r="G68" i="44"/>
  <c r="J68" i="44"/>
  <c r="F70" i="44"/>
  <c r="D71" i="44"/>
  <c r="G71" i="44"/>
  <c r="H72" i="44"/>
  <c r="J72" i="44"/>
  <c r="K72" i="44"/>
  <c r="L72" i="44"/>
  <c r="N72" i="44"/>
  <c r="O72" i="44"/>
  <c r="P72" i="44"/>
  <c r="B73" i="44"/>
  <c r="C73" i="44"/>
  <c r="D73" i="44"/>
  <c r="F73" i="44"/>
  <c r="H75" i="44"/>
  <c r="J75" i="44"/>
  <c r="L75" i="44"/>
  <c r="O75" i="44"/>
  <c r="P75" i="44"/>
  <c r="B76" i="44"/>
  <c r="M81" i="44"/>
  <c r="E83" i="44"/>
  <c r="M83" i="44"/>
  <c r="E85" i="44"/>
  <c r="A3" i="43"/>
  <c r="E80" i="45"/>
  <c r="I80" i="45"/>
  <c r="M80" i="45"/>
  <c r="Q80" i="45"/>
  <c r="B63" i="43"/>
  <c r="E63" i="43"/>
  <c r="F63" i="43"/>
  <c r="G81" i="44"/>
  <c r="P63" i="43"/>
  <c r="B64" i="43"/>
  <c r="E64" i="43"/>
  <c r="F64" i="43"/>
  <c r="G82" i="44"/>
  <c r="M64" i="43"/>
  <c r="N64" i="43"/>
  <c r="B65" i="43"/>
  <c r="E65" i="43"/>
  <c r="F65" i="43"/>
  <c r="G83" i="44"/>
  <c r="O83" i="44"/>
  <c r="B66" i="43"/>
  <c r="E66" i="43"/>
  <c r="F66" i="43"/>
  <c r="G84" i="44"/>
  <c r="O84" i="44"/>
  <c r="D85" i="44"/>
  <c r="G67" i="43"/>
  <c r="K85" i="44"/>
  <c r="L85" i="44"/>
  <c r="N85" i="44"/>
  <c r="O85" i="44"/>
  <c r="C86" i="44"/>
  <c r="D86" i="44"/>
  <c r="E86" i="44"/>
  <c r="G86" i="44"/>
  <c r="O86" i="44"/>
  <c r="P86" i="44"/>
  <c r="B70" i="43"/>
  <c r="D88" i="43"/>
  <c r="F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J76" i="43"/>
  <c r="O90" i="44"/>
  <c r="A60" i="43"/>
  <c r="C65" i="43"/>
  <c r="G65" i="43"/>
  <c r="K67" i="43"/>
  <c r="C68" i="43"/>
  <c r="G68" i="43"/>
  <c r="K68" i="43"/>
  <c r="O68" i="43"/>
  <c r="C69" i="43"/>
  <c r="C71" i="43"/>
  <c r="G71" i="43"/>
  <c r="K75" i="43"/>
  <c r="A78" i="43"/>
  <c r="L84" i="43"/>
  <c r="L85" i="43"/>
  <c r="D89" i="43"/>
  <c r="D35" i="42"/>
  <c r="G36" i="42"/>
  <c r="H81" i="43"/>
  <c r="C37" i="42"/>
  <c r="D37" i="42"/>
  <c r="D177" i="6" s="1"/>
  <c r="E37" i="42"/>
  <c r="F37" i="42"/>
  <c r="G37" i="42"/>
  <c r="H37" i="42"/>
  <c r="H177" i="6" s="1"/>
  <c r="I34" i="42"/>
  <c r="I37" i="42"/>
  <c r="Q35" i="42"/>
  <c r="K36" i="42"/>
  <c r="C60" i="41"/>
  <c r="D60" i="41"/>
  <c r="G56" i="41"/>
  <c r="H55" i="41"/>
  <c r="J65" i="41"/>
  <c r="K65" i="41"/>
  <c r="L65" i="41"/>
  <c r="N65" i="41"/>
  <c r="B51" i="41"/>
  <c r="D72" i="41"/>
  <c r="E51" i="41"/>
  <c r="H72" i="41"/>
  <c r="J72" i="41"/>
  <c r="K72" i="41"/>
  <c r="L72" i="41"/>
  <c r="N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B75" i="41"/>
  <c r="E54" i="41"/>
  <c r="H54" i="41"/>
  <c r="I54" i="41"/>
  <c r="J54" i="41"/>
  <c r="L54" i="41"/>
  <c r="M54" i="41"/>
  <c r="N54" i="41"/>
  <c r="O54" i="41"/>
  <c r="P54" i="41"/>
  <c r="Q54" i="41"/>
  <c r="C55" i="41"/>
  <c r="D55" i="41"/>
  <c r="L56" i="41"/>
  <c r="M56" i="41"/>
  <c r="P56" i="41"/>
  <c r="Q56" i="41"/>
  <c r="B57" i="41"/>
  <c r="C57" i="41"/>
  <c r="G57" i="41"/>
  <c r="E58" i="41"/>
  <c r="F58" i="41"/>
  <c r="G58" i="41"/>
  <c r="I58" i="41"/>
  <c r="J58" i="41"/>
  <c r="M58" i="41"/>
  <c r="N58" i="41"/>
  <c r="O58" i="41"/>
  <c r="P58" i="41"/>
  <c r="Q58" i="41"/>
  <c r="D59" i="41"/>
  <c r="G59" i="41"/>
  <c r="H59" i="41"/>
  <c r="J59" i="41"/>
  <c r="K59" i="41"/>
  <c r="L59" i="41"/>
  <c r="K60" i="41"/>
  <c r="L60" i="41"/>
  <c r="M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D62" i="41"/>
  <c r="E62" i="41"/>
  <c r="F62" i="41"/>
  <c r="G62" i="41"/>
  <c r="H62" i="41"/>
  <c r="I62" i="41"/>
  <c r="K62" i="41"/>
  <c r="L62" i="41"/>
  <c r="M62" i="41"/>
  <c r="N62" i="41"/>
  <c r="O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Q65" i="41"/>
  <c r="E66" i="41"/>
  <c r="F81" i="41"/>
  <c r="H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B53" i="41"/>
  <c r="P53" i="41"/>
  <c r="B54" i="41"/>
  <c r="C54" i="41"/>
  <c r="D54" i="41"/>
  <c r="F54" i="41"/>
  <c r="G54" i="41"/>
  <c r="N55" i="41"/>
  <c r="C56" i="41"/>
  <c r="D56" i="41"/>
  <c r="B58" i="41"/>
  <c r="C58" i="41"/>
  <c r="D58" i="41"/>
  <c r="H58" i="41"/>
  <c r="K58" i="41"/>
  <c r="L58" i="41"/>
  <c r="B59" i="41"/>
  <c r="C59" i="41"/>
  <c r="J61" i="41"/>
  <c r="K61" i="41"/>
  <c r="L61" i="41"/>
  <c r="N61" i="41"/>
  <c r="O61" i="41"/>
  <c r="P61" i="41"/>
  <c r="C62" i="41"/>
  <c r="J62" i="41"/>
  <c r="D63" i="41"/>
  <c r="G63" i="41"/>
  <c r="H63" i="41"/>
  <c r="J63" i="41"/>
  <c r="K63" i="41"/>
  <c r="L63" i="41"/>
  <c r="C64" i="41"/>
  <c r="D64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O72" i="41"/>
  <c r="P72" i="41"/>
  <c r="D73" i="41"/>
  <c r="H73" i="41"/>
  <c r="I73" i="41"/>
  <c r="J73" i="41"/>
  <c r="K73" i="41"/>
  <c r="L73" i="41"/>
  <c r="M73" i="41"/>
  <c r="N73" i="41"/>
  <c r="P73" i="41"/>
  <c r="Q73" i="41"/>
  <c r="B74" i="41"/>
  <c r="C74" i="41"/>
  <c r="D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B81" i="41"/>
  <c r="C81" i="41"/>
  <c r="D81" i="41"/>
  <c r="G81" i="41"/>
  <c r="H82" i="41"/>
  <c r="J82" i="41"/>
  <c r="K82" i="41"/>
  <c r="L82" i="41"/>
  <c r="N82" i="41"/>
  <c r="O82" i="41"/>
  <c r="P82" i="41"/>
  <c r="B36" i="38"/>
  <c r="D64" i="40"/>
  <c r="L57" i="40"/>
  <c r="M57" i="40"/>
  <c r="F51" i="40"/>
  <c r="G51" i="40"/>
  <c r="L51" i="40"/>
  <c r="M51" i="40"/>
  <c r="N51" i="40"/>
  <c r="O51" i="40"/>
  <c r="P51" i="40"/>
  <c r="P52" i="40"/>
  <c r="Q52" i="40"/>
  <c r="B53" i="40"/>
  <c r="E53" i="40"/>
  <c r="F53" i="40"/>
  <c r="G53" i="40"/>
  <c r="H53" i="40"/>
  <c r="I53" i="40"/>
  <c r="J53" i="40"/>
  <c r="K53" i="40"/>
  <c r="L53" i="40"/>
  <c r="F54" i="40"/>
  <c r="G54" i="40"/>
  <c r="L54" i="40"/>
  <c r="M54" i="40"/>
  <c r="N54" i="40"/>
  <c r="O54" i="40"/>
  <c r="P54" i="40"/>
  <c r="Q54" i="40"/>
  <c r="F56" i="40"/>
  <c r="G56" i="40"/>
  <c r="L56" i="40"/>
  <c r="P56" i="40"/>
  <c r="Q56" i="40"/>
  <c r="N57" i="40"/>
  <c r="Q57" i="40"/>
  <c r="B58" i="40"/>
  <c r="P58" i="40"/>
  <c r="D59" i="40"/>
  <c r="E59" i="40"/>
  <c r="F59" i="40"/>
  <c r="G59" i="40"/>
  <c r="H59" i="40"/>
  <c r="I59" i="40"/>
  <c r="J59" i="40"/>
  <c r="K59" i="40"/>
  <c r="L59" i="40"/>
  <c r="N59" i="40"/>
  <c r="Q59" i="40"/>
  <c r="F60" i="40"/>
  <c r="L60" i="40"/>
  <c r="M60" i="40"/>
  <c r="O60" i="40"/>
  <c r="P60" i="40"/>
  <c r="N61" i="40"/>
  <c r="B62" i="40"/>
  <c r="C62" i="40"/>
  <c r="D62" i="40"/>
  <c r="F62" i="40"/>
  <c r="I62" i="40"/>
  <c r="J62" i="40"/>
  <c r="K62" i="40"/>
  <c r="N62" i="40"/>
  <c r="Q62" i="40"/>
  <c r="F63" i="40"/>
  <c r="G63" i="40"/>
  <c r="L63" i="40"/>
  <c r="M63" i="40"/>
  <c r="N63" i="40"/>
  <c r="O63" i="40"/>
  <c r="P63" i="40"/>
  <c r="Q63" i="40"/>
  <c r="F64" i="40"/>
  <c r="G64" i="40"/>
  <c r="L64" i="40"/>
  <c r="M64" i="40"/>
  <c r="N64" i="40"/>
  <c r="O64" i="40"/>
  <c r="P64" i="40"/>
  <c r="Q64" i="40"/>
  <c r="N65" i="40"/>
  <c r="O65" i="40"/>
  <c r="P65" i="40"/>
  <c r="F66" i="40"/>
  <c r="G66" i="40"/>
  <c r="P66" i="40"/>
  <c r="Q66" i="40"/>
  <c r="C67" i="40"/>
  <c r="N67" i="40"/>
  <c r="O67" i="40"/>
  <c r="P67" i="40"/>
  <c r="Q67" i="40"/>
  <c r="C51" i="40"/>
  <c r="D52" i="40"/>
  <c r="E52" i="40"/>
  <c r="G52" i="40"/>
  <c r="H52" i="40"/>
  <c r="L52" i="40"/>
  <c r="M52" i="40"/>
  <c r="O52" i="40"/>
  <c r="M53" i="40"/>
  <c r="O53" i="40"/>
  <c r="P53" i="40"/>
  <c r="H55" i="40"/>
  <c r="L55" i="40"/>
  <c r="M55" i="40"/>
  <c r="O55" i="40"/>
  <c r="P55" i="40"/>
  <c r="M56" i="40"/>
  <c r="O56" i="40"/>
  <c r="O57" i="40"/>
  <c r="P57" i="40"/>
  <c r="M58" i="40"/>
  <c r="O58" i="40"/>
  <c r="M59" i="40"/>
  <c r="O59" i="40"/>
  <c r="P59" i="40"/>
  <c r="C60" i="40"/>
  <c r="G60" i="40"/>
  <c r="L61" i="40"/>
  <c r="O61" i="40"/>
  <c r="P61" i="40"/>
  <c r="Q61" i="40"/>
  <c r="E62" i="40"/>
  <c r="G62" i="40"/>
  <c r="H62" i="40"/>
  <c r="L62" i="40"/>
  <c r="M62" i="40"/>
  <c r="O62" i="40"/>
  <c r="P62" i="40"/>
  <c r="E65" i="40"/>
  <c r="H66" i="40"/>
  <c r="L66" i="40"/>
  <c r="M66" i="40"/>
  <c r="O66" i="40"/>
  <c r="O74" i="40"/>
  <c r="E82" i="40"/>
  <c r="A3" i="39"/>
  <c r="N71" i="40"/>
  <c r="Q72" i="39"/>
  <c r="E73" i="39"/>
  <c r="I73" i="39"/>
  <c r="L73" i="40"/>
  <c r="E74" i="39"/>
  <c r="E75" i="39"/>
  <c r="I75" i="39"/>
  <c r="I77" i="39"/>
  <c r="B57" i="39"/>
  <c r="D57" i="39"/>
  <c r="E57" i="39"/>
  <c r="N57" i="39"/>
  <c r="P57" i="39"/>
  <c r="Q57" i="39"/>
  <c r="B58" i="39"/>
  <c r="C58" i="39"/>
  <c r="D58" i="39"/>
  <c r="E58" i="39"/>
  <c r="E78" i="39"/>
  <c r="I78" i="39"/>
  <c r="O78" i="40"/>
  <c r="P59" i="39"/>
  <c r="Q78" i="39"/>
  <c r="F60" i="39"/>
  <c r="G60" i="39"/>
  <c r="N60" i="39"/>
  <c r="Q60" i="39"/>
  <c r="B61" i="39"/>
  <c r="C61" i="39"/>
  <c r="D61" i="39"/>
  <c r="E61" i="39"/>
  <c r="N61" i="39"/>
  <c r="O61" i="39"/>
  <c r="P61" i="39"/>
  <c r="I79" i="39"/>
  <c r="L62" i="39"/>
  <c r="Q79" i="39"/>
  <c r="F63" i="39"/>
  <c r="G63" i="39"/>
  <c r="H63" i="39"/>
  <c r="I63" i="39"/>
  <c r="F64" i="39"/>
  <c r="G64" i="39"/>
  <c r="H64" i="39"/>
  <c r="I64" i="39"/>
  <c r="N64" i="39"/>
  <c r="O64" i="39"/>
  <c r="P64" i="39"/>
  <c r="Q64" i="39"/>
  <c r="D65" i="39"/>
  <c r="E80" i="39"/>
  <c r="I66" i="39"/>
  <c r="Q66" i="39"/>
  <c r="E67" i="39"/>
  <c r="A48" i="39"/>
  <c r="D63" i="39"/>
  <c r="A69" i="39"/>
  <c r="E72" i="39"/>
  <c r="M73" i="39"/>
  <c r="I74" i="39"/>
  <c r="M75" i="39"/>
  <c r="E76" i="39"/>
  <c r="I76" i="39"/>
  <c r="M76" i="39"/>
  <c r="E77" i="39"/>
  <c r="I82" i="39"/>
  <c r="H34" i="38"/>
  <c r="K34" i="38"/>
  <c r="L34" i="38"/>
  <c r="O34" i="38"/>
  <c r="P34" i="38"/>
  <c r="E79" i="39"/>
  <c r="F36" i="38"/>
  <c r="G36" i="38"/>
  <c r="M77" i="39"/>
  <c r="G34" i="38"/>
  <c r="M34" i="38"/>
  <c r="P37" i="38"/>
  <c r="F37" i="38"/>
  <c r="G37" i="38"/>
  <c r="J36" i="38"/>
  <c r="M36" i="38"/>
  <c r="N36" i="38"/>
  <c r="H37" i="38"/>
  <c r="J37" i="38"/>
  <c r="J176" i="6" s="1"/>
  <c r="K37" i="38"/>
  <c r="O37" i="38"/>
  <c r="D57" i="37"/>
  <c r="C51" i="37"/>
  <c r="F72" i="37"/>
  <c r="G51" i="37"/>
  <c r="I72" i="37"/>
  <c r="L72" i="37"/>
  <c r="N72" i="37"/>
  <c r="O51" i="37"/>
  <c r="C52" i="37"/>
  <c r="G52" i="37"/>
  <c r="H52" i="37"/>
  <c r="I52" i="37"/>
  <c r="K52" i="37"/>
  <c r="L52" i="37"/>
  <c r="M52" i="37"/>
  <c r="O52" i="37"/>
  <c r="D74" i="37"/>
  <c r="F74" i="37"/>
  <c r="G53" i="37"/>
  <c r="K53" i="37"/>
  <c r="O53" i="37"/>
  <c r="P74" i="37"/>
  <c r="E54" i="37"/>
  <c r="G54" i="37"/>
  <c r="H54" i="37"/>
  <c r="I54" i="37"/>
  <c r="K54" i="37"/>
  <c r="P54" i="37"/>
  <c r="H55" i="37"/>
  <c r="I76" i="37"/>
  <c r="J55" i="37"/>
  <c r="N55" i="37"/>
  <c r="Q55" i="37"/>
  <c r="G56" i="37"/>
  <c r="H56" i="37"/>
  <c r="N56" i="37"/>
  <c r="H57" i="37"/>
  <c r="J57" i="37"/>
  <c r="L57" i="37"/>
  <c r="M57" i="37"/>
  <c r="N57" i="37"/>
  <c r="O57" i="37"/>
  <c r="B58" i="37"/>
  <c r="C58" i="37"/>
  <c r="D58" i="37"/>
  <c r="F58" i="37"/>
  <c r="H58" i="37"/>
  <c r="I58" i="37"/>
  <c r="J58" i="37"/>
  <c r="K58" i="37"/>
  <c r="L58" i="37"/>
  <c r="M58" i="37"/>
  <c r="N58" i="37"/>
  <c r="O58" i="37"/>
  <c r="P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G60" i="37"/>
  <c r="H60" i="37"/>
  <c r="I60" i="37"/>
  <c r="J60" i="37"/>
  <c r="K60" i="37"/>
  <c r="L60" i="37"/>
  <c r="M60" i="37"/>
  <c r="N60" i="37"/>
  <c r="O60" i="37"/>
  <c r="B61" i="37"/>
  <c r="C61" i="37"/>
  <c r="D61" i="37"/>
  <c r="E61" i="37"/>
  <c r="F61" i="37"/>
  <c r="G61" i="37"/>
  <c r="H61" i="37"/>
  <c r="I61" i="37"/>
  <c r="J61" i="37"/>
  <c r="L61" i="37"/>
  <c r="N61" i="37"/>
  <c r="B62" i="37"/>
  <c r="C62" i="37"/>
  <c r="D62" i="37"/>
  <c r="E62" i="37"/>
  <c r="F62" i="37"/>
  <c r="J62" i="37"/>
  <c r="N62" i="37"/>
  <c r="P62" i="37"/>
  <c r="Q62" i="37"/>
  <c r="B63" i="37"/>
  <c r="F63" i="37"/>
  <c r="G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D81" i="37"/>
  <c r="E81" i="37"/>
  <c r="F66" i="37"/>
  <c r="G81" i="37"/>
  <c r="H81" i="37"/>
  <c r="I81" i="37"/>
  <c r="L81" i="37"/>
  <c r="O81" i="37"/>
  <c r="B67" i="37"/>
  <c r="C67" i="37"/>
  <c r="F67" i="37"/>
  <c r="G67" i="37"/>
  <c r="H67" i="37"/>
  <c r="I82" i="37"/>
  <c r="K82" i="37"/>
  <c r="L82" i="37"/>
  <c r="M67" i="37"/>
  <c r="N67" i="37"/>
  <c r="O67" i="37"/>
  <c r="P67" i="37"/>
  <c r="Q67" i="37"/>
  <c r="I51" i="37"/>
  <c r="L51" i="37"/>
  <c r="N51" i="37"/>
  <c r="P51" i="37"/>
  <c r="Q51" i="37"/>
  <c r="D52" i="37"/>
  <c r="H53" i="37"/>
  <c r="I53" i="37"/>
  <c r="L53" i="37"/>
  <c r="M53" i="37"/>
  <c r="O54" i="37"/>
  <c r="Q54" i="37"/>
  <c r="G55" i="37"/>
  <c r="K55" i="37"/>
  <c r="L55" i="37"/>
  <c r="M55" i="37"/>
  <c r="O55" i="37"/>
  <c r="P55" i="37"/>
  <c r="K57" i="37"/>
  <c r="Q57" i="37"/>
  <c r="E58" i="37"/>
  <c r="G58" i="37"/>
  <c r="I59" i="37"/>
  <c r="K59" i="37"/>
  <c r="Q59" i="37"/>
  <c r="K61" i="37"/>
  <c r="M61" i="37"/>
  <c r="O61" i="37"/>
  <c r="P61" i="37"/>
  <c r="Q61" i="37"/>
  <c r="G62" i="37"/>
  <c r="H62" i="37"/>
  <c r="K62" i="37"/>
  <c r="L62" i="37"/>
  <c r="M62" i="37"/>
  <c r="O62" i="37"/>
  <c r="P64" i="37"/>
  <c r="Q64" i="37"/>
  <c r="D66" i="37"/>
  <c r="E66" i="37"/>
  <c r="G66" i="37"/>
  <c r="H66" i="37"/>
  <c r="I66" i="37"/>
  <c r="O66" i="37"/>
  <c r="P66" i="37"/>
  <c r="Q66" i="37"/>
  <c r="D67" i="37"/>
  <c r="E67" i="37"/>
  <c r="O72" i="37"/>
  <c r="P72" i="37"/>
  <c r="Q72" i="37"/>
  <c r="C73" i="37"/>
  <c r="D73" i="37"/>
  <c r="G73" i="37"/>
  <c r="O73" i="37"/>
  <c r="G74" i="37"/>
  <c r="H74" i="37"/>
  <c r="I74" i="37"/>
  <c r="K74" i="37"/>
  <c r="L74" i="37"/>
  <c r="M74" i="37"/>
  <c r="O74" i="37"/>
  <c r="E75" i="37"/>
  <c r="G75" i="37"/>
  <c r="H75" i="37"/>
  <c r="I75" i="37"/>
  <c r="K75" i="37"/>
  <c r="O75" i="37"/>
  <c r="Q75" i="37"/>
  <c r="P81" i="37"/>
  <c r="Q81" i="37"/>
  <c r="B82" i="37"/>
  <c r="D82" i="37"/>
  <c r="E82" i="37"/>
  <c r="F82" i="37"/>
  <c r="G82" i="37"/>
  <c r="M82" i="37"/>
  <c r="N82" i="37"/>
  <c r="P82" i="37"/>
  <c r="Q82" i="37"/>
  <c r="I36" i="34"/>
  <c r="C51" i="36"/>
  <c r="M51" i="36"/>
  <c r="K52" i="36"/>
  <c r="M52" i="36"/>
  <c r="O52" i="36"/>
  <c r="B53" i="36"/>
  <c r="C53" i="36"/>
  <c r="I53" i="36"/>
  <c r="M53" i="36"/>
  <c r="N53" i="36"/>
  <c r="C54" i="36"/>
  <c r="E54" i="36"/>
  <c r="G54" i="36"/>
  <c r="I54" i="36"/>
  <c r="K54" i="36"/>
  <c r="K55" i="36"/>
  <c r="M55" i="36"/>
  <c r="N55" i="36"/>
  <c r="C56" i="36"/>
  <c r="I56" i="36"/>
  <c r="J77" i="36"/>
  <c r="M56" i="36"/>
  <c r="K57" i="36"/>
  <c r="L58" i="36"/>
  <c r="M58" i="36"/>
  <c r="N58" i="36"/>
  <c r="Q58" i="36"/>
  <c r="B59" i="36"/>
  <c r="C59" i="36"/>
  <c r="E59" i="36"/>
  <c r="G59" i="36"/>
  <c r="I59" i="36"/>
  <c r="K59" i="36"/>
  <c r="C60" i="36"/>
  <c r="E60" i="36"/>
  <c r="H60" i="36"/>
  <c r="I60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C63" i="36"/>
  <c r="M63" i="36"/>
  <c r="P63" i="36"/>
  <c r="Q63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M65" i="36"/>
  <c r="Q65" i="36"/>
  <c r="C66" i="36"/>
  <c r="E66" i="36"/>
  <c r="I66" i="36"/>
  <c r="K66" i="36"/>
  <c r="M66" i="36"/>
  <c r="O66" i="36"/>
  <c r="Q66" i="36"/>
  <c r="C67" i="36"/>
  <c r="G67" i="36"/>
  <c r="Q67" i="36"/>
  <c r="E56" i="36"/>
  <c r="I57" i="36"/>
  <c r="I61" i="36"/>
  <c r="Q62" i="36"/>
  <c r="I65" i="36"/>
  <c r="J73" i="36"/>
  <c r="A3" i="35"/>
  <c r="C56" i="35"/>
  <c r="G64" i="35"/>
  <c r="H71" i="37"/>
  <c r="B72" i="36"/>
  <c r="I51" i="35"/>
  <c r="O51" i="35"/>
  <c r="E52" i="35"/>
  <c r="O52" i="35"/>
  <c r="Q52" i="35"/>
  <c r="C53" i="35"/>
  <c r="E53" i="35"/>
  <c r="J53" i="35"/>
  <c r="M53" i="35"/>
  <c r="I54" i="35"/>
  <c r="O54" i="35"/>
  <c r="Q54" i="35"/>
  <c r="C55" i="35"/>
  <c r="E55" i="35"/>
  <c r="K55" i="35"/>
  <c r="O55" i="35"/>
  <c r="Q55" i="35"/>
  <c r="B77" i="35"/>
  <c r="G56" i="35"/>
  <c r="I56" i="35"/>
  <c r="K56" i="35"/>
  <c r="N77" i="35"/>
  <c r="O56" i="35"/>
  <c r="C57" i="35"/>
  <c r="D57" i="35"/>
  <c r="E57" i="35"/>
  <c r="F57" i="35"/>
  <c r="O57" i="35"/>
  <c r="P57" i="35"/>
  <c r="B58" i="35"/>
  <c r="C58" i="35"/>
  <c r="D58" i="35"/>
  <c r="E58" i="35"/>
  <c r="F58" i="35"/>
  <c r="E59" i="35"/>
  <c r="I59" i="35"/>
  <c r="J78" i="35"/>
  <c r="M59" i="35"/>
  <c r="N78" i="36"/>
  <c r="J60" i="35"/>
  <c r="D61" i="35"/>
  <c r="E61" i="35"/>
  <c r="F61" i="35"/>
  <c r="O61" i="35"/>
  <c r="C62" i="35"/>
  <c r="E62" i="35"/>
  <c r="G62" i="35"/>
  <c r="I62" i="35"/>
  <c r="K62" i="35"/>
  <c r="M62" i="35"/>
  <c r="O62" i="35"/>
  <c r="Q62" i="35"/>
  <c r="I63" i="35"/>
  <c r="J63" i="35"/>
  <c r="K63" i="35"/>
  <c r="O63" i="35"/>
  <c r="Q63" i="35"/>
  <c r="C64" i="35"/>
  <c r="J64" i="35"/>
  <c r="P64" i="35"/>
  <c r="C65" i="35"/>
  <c r="E65" i="35"/>
  <c r="O65" i="35"/>
  <c r="I66" i="35"/>
  <c r="O66" i="35"/>
  <c r="Q66" i="35"/>
  <c r="E67" i="35"/>
  <c r="O67" i="35"/>
  <c r="Q67" i="35"/>
  <c r="A48" i="35"/>
  <c r="G52" i="35"/>
  <c r="K52" i="35"/>
  <c r="G53" i="35"/>
  <c r="I53" i="35"/>
  <c r="K53" i="35"/>
  <c r="O53" i="35"/>
  <c r="Q53" i="35"/>
  <c r="C54" i="35"/>
  <c r="E54" i="35"/>
  <c r="G54" i="35"/>
  <c r="G57" i="35"/>
  <c r="Q57" i="35"/>
  <c r="O58" i="35"/>
  <c r="G59" i="35"/>
  <c r="K59" i="35"/>
  <c r="O59" i="35"/>
  <c r="E60" i="35"/>
  <c r="G60" i="35"/>
  <c r="I60" i="35"/>
  <c r="K60" i="35"/>
  <c r="O60" i="35"/>
  <c r="Q60" i="35"/>
  <c r="C61" i="35"/>
  <c r="I64" i="35"/>
  <c r="K64" i="35"/>
  <c r="O64" i="35"/>
  <c r="Q64" i="35"/>
  <c r="E66" i="35"/>
  <c r="K66" i="35"/>
  <c r="C67" i="35"/>
  <c r="A69" i="35"/>
  <c r="J74" i="35"/>
  <c r="N75" i="35"/>
  <c r="I34" i="34"/>
  <c r="B75" i="35"/>
  <c r="C34" i="34"/>
  <c r="G34" i="34"/>
  <c r="H34" i="34"/>
  <c r="M34" i="34"/>
  <c r="O34" i="34"/>
  <c r="Q34" i="34"/>
  <c r="H35" i="34"/>
  <c r="J35" i="34"/>
  <c r="K35" i="34"/>
  <c r="N35" i="34"/>
  <c r="O35" i="34"/>
  <c r="P35" i="34"/>
  <c r="L37" i="34"/>
  <c r="O99" i="33"/>
  <c r="Q99" i="33"/>
  <c r="G113" i="33"/>
  <c r="I113" i="33"/>
  <c r="M113" i="33"/>
  <c r="O113" i="33"/>
  <c r="Q113" i="33"/>
  <c r="G85" i="33"/>
  <c r="I85" i="33"/>
  <c r="K85" i="33"/>
  <c r="O85" i="33"/>
  <c r="E86" i="33"/>
  <c r="G86" i="33"/>
  <c r="I86" i="33"/>
  <c r="K86" i="33"/>
  <c r="M86" i="33"/>
  <c r="O115" i="33"/>
  <c r="Q115" i="33"/>
  <c r="C116" i="33"/>
  <c r="E116" i="33"/>
  <c r="G116" i="33"/>
  <c r="I116" i="33"/>
  <c r="F88" i="33"/>
  <c r="H88" i="33"/>
  <c r="I88" i="33"/>
  <c r="J88" i="33"/>
  <c r="L88" i="33"/>
  <c r="M88" i="33"/>
  <c r="N88" i="33"/>
  <c r="O88" i="33"/>
  <c r="Q88" i="33"/>
  <c r="F89" i="33"/>
  <c r="G89" i="33"/>
  <c r="H89" i="33"/>
  <c r="I89" i="33"/>
  <c r="J89" i="33"/>
  <c r="K89" i="33"/>
  <c r="L89" i="33"/>
  <c r="G90" i="33"/>
  <c r="H90" i="33"/>
  <c r="I90" i="33"/>
  <c r="J90" i="33"/>
  <c r="K90" i="33"/>
  <c r="L90" i="33"/>
  <c r="M90" i="33"/>
  <c r="N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B92" i="33"/>
  <c r="C92" i="33"/>
  <c r="D92" i="33"/>
  <c r="F92" i="33"/>
  <c r="H92" i="33"/>
  <c r="J92" i="33"/>
  <c r="K92" i="33"/>
  <c r="L92" i="33"/>
  <c r="M92" i="33"/>
  <c r="N92" i="33"/>
  <c r="O92" i="33"/>
  <c r="P92" i="33"/>
  <c r="Q92" i="33"/>
  <c r="F93" i="33"/>
  <c r="H93" i="33"/>
  <c r="I93" i="33"/>
  <c r="J93" i="33"/>
  <c r="K93" i="33"/>
  <c r="L93" i="33"/>
  <c r="H94" i="33"/>
  <c r="J94" i="33"/>
  <c r="K94" i="33"/>
  <c r="L94" i="33"/>
  <c r="M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B96" i="33"/>
  <c r="C96" i="33"/>
  <c r="D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E97" i="33"/>
  <c r="F97" i="33"/>
  <c r="G97" i="33"/>
  <c r="H97" i="33"/>
  <c r="J97" i="33"/>
  <c r="K97" i="33"/>
  <c r="L97" i="33"/>
  <c r="H98" i="33"/>
  <c r="J98" i="33"/>
  <c r="L98" i="33"/>
  <c r="N98" i="33"/>
  <c r="P98" i="33"/>
  <c r="E99" i="33"/>
  <c r="F99" i="33"/>
  <c r="G99" i="33"/>
  <c r="H99" i="33"/>
  <c r="I99" i="33"/>
  <c r="J99" i="33"/>
  <c r="L99" i="33"/>
  <c r="G100" i="33"/>
  <c r="H100" i="33"/>
  <c r="I100" i="33"/>
  <c r="J100" i="33"/>
  <c r="K100" i="33"/>
  <c r="L100" i="33"/>
  <c r="B101" i="33"/>
  <c r="C101" i="33"/>
  <c r="D101" i="33"/>
  <c r="E101" i="33"/>
  <c r="F101" i="33"/>
  <c r="H101" i="33"/>
  <c r="I101" i="33"/>
  <c r="J101" i="33"/>
  <c r="L101" i="33"/>
  <c r="M101" i="33"/>
  <c r="N101" i="33"/>
  <c r="O101" i="33"/>
  <c r="P101" i="33"/>
  <c r="Q101" i="33"/>
  <c r="B102" i="33"/>
  <c r="C102" i="33"/>
  <c r="D102" i="33"/>
  <c r="F102" i="33"/>
  <c r="H102" i="33"/>
  <c r="J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H104" i="33"/>
  <c r="J104" i="33"/>
  <c r="L104" i="33"/>
  <c r="M104" i="33"/>
  <c r="N104" i="33"/>
  <c r="O104" i="33"/>
  <c r="P104" i="33"/>
  <c r="Q104" i="33"/>
  <c r="E105" i="33"/>
  <c r="F105" i="33"/>
  <c r="G105" i="33"/>
  <c r="H105" i="33"/>
  <c r="I105" i="33"/>
  <c r="J105" i="33"/>
  <c r="L105" i="33"/>
  <c r="Q105" i="33"/>
  <c r="G106" i="33"/>
  <c r="H106" i="33"/>
  <c r="I106" i="33"/>
  <c r="J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P107" i="33"/>
  <c r="E108" i="33"/>
  <c r="G108" i="33"/>
  <c r="I108" i="33"/>
  <c r="K123" i="33"/>
  <c r="M123" i="33"/>
  <c r="O123" i="33"/>
  <c r="Q123" i="33"/>
  <c r="C84" i="33"/>
  <c r="E84" i="33"/>
  <c r="G84" i="33"/>
  <c r="M84" i="33"/>
  <c r="O84" i="33"/>
  <c r="Q84" i="33"/>
  <c r="C85" i="33"/>
  <c r="E85" i="33"/>
  <c r="M85" i="33"/>
  <c r="O86" i="33"/>
  <c r="Q86" i="33"/>
  <c r="C87" i="33"/>
  <c r="E87" i="33"/>
  <c r="G87" i="33"/>
  <c r="I87" i="33"/>
  <c r="M87" i="33"/>
  <c r="O87" i="33"/>
  <c r="Q87" i="33"/>
  <c r="C88" i="33"/>
  <c r="G88" i="33"/>
  <c r="K88" i="33"/>
  <c r="E90" i="33"/>
  <c r="Q91" i="33"/>
  <c r="E92" i="33"/>
  <c r="G92" i="33"/>
  <c r="I92" i="33"/>
  <c r="G93" i="33"/>
  <c r="M93" i="33"/>
  <c r="O93" i="33"/>
  <c r="Q93" i="33"/>
  <c r="E94" i="33"/>
  <c r="G94" i="33"/>
  <c r="I94" i="33"/>
  <c r="E96" i="33"/>
  <c r="I97" i="33"/>
  <c r="M97" i="33"/>
  <c r="O97" i="33"/>
  <c r="Q97" i="33"/>
  <c r="C98" i="33"/>
  <c r="E98" i="33"/>
  <c r="G98" i="33"/>
  <c r="I98" i="33"/>
  <c r="K98" i="33"/>
  <c r="M98" i="33"/>
  <c r="O98" i="33"/>
  <c r="Q98" i="33"/>
  <c r="K99" i="33"/>
  <c r="M99" i="33"/>
  <c r="G101" i="33"/>
  <c r="K101" i="33"/>
  <c r="E102" i="33"/>
  <c r="G102" i="33"/>
  <c r="I102" i="33"/>
  <c r="K102" i="33"/>
  <c r="M102" i="33"/>
  <c r="O103" i="33"/>
  <c r="Q103" i="33"/>
  <c r="E104" i="33"/>
  <c r="G104" i="33"/>
  <c r="I104" i="33"/>
  <c r="K104" i="33"/>
  <c r="K105" i="33"/>
  <c r="M105" i="33"/>
  <c r="O105" i="33"/>
  <c r="O107" i="33"/>
  <c r="Q107" i="33"/>
  <c r="C108" i="33"/>
  <c r="M108" i="33"/>
  <c r="O108" i="33"/>
  <c r="Q108" i="33"/>
  <c r="C113" i="33"/>
  <c r="E113" i="33"/>
  <c r="C114" i="33"/>
  <c r="E114" i="33"/>
  <c r="G114" i="33"/>
  <c r="I114" i="33"/>
  <c r="K114" i="33"/>
  <c r="M114" i="33"/>
  <c r="O114" i="33"/>
  <c r="I115" i="33"/>
  <c r="K115" i="33"/>
  <c r="M115" i="33"/>
  <c r="M116" i="33"/>
  <c r="O116" i="33"/>
  <c r="Q116" i="33"/>
  <c r="C123" i="33"/>
  <c r="E123" i="33"/>
  <c r="G123" i="33"/>
  <c r="I123" i="33"/>
  <c r="E85" i="32"/>
  <c r="F91" i="32"/>
  <c r="G36" i="30"/>
  <c r="N84" i="32"/>
  <c r="I85" i="32"/>
  <c r="J85" i="32"/>
  <c r="L85" i="32"/>
  <c r="M85" i="32"/>
  <c r="N85" i="32"/>
  <c r="O85" i="32"/>
  <c r="P85" i="32"/>
  <c r="B86" i="32"/>
  <c r="C86" i="32"/>
  <c r="D86" i="32"/>
  <c r="E86" i="32"/>
  <c r="F86" i="32"/>
  <c r="G86" i="32"/>
  <c r="H86" i="32"/>
  <c r="F87" i="32"/>
  <c r="G87" i="32"/>
  <c r="H87" i="32"/>
  <c r="I87" i="32"/>
  <c r="J87" i="32"/>
  <c r="L87" i="32"/>
  <c r="O88" i="32"/>
  <c r="P88" i="32"/>
  <c r="Q88" i="32"/>
  <c r="J89" i="32"/>
  <c r="M89" i="32"/>
  <c r="I90" i="32"/>
  <c r="L90" i="32"/>
  <c r="N91" i="32"/>
  <c r="O91" i="32"/>
  <c r="P91" i="32"/>
  <c r="Q91" i="32"/>
  <c r="B92" i="32"/>
  <c r="C92" i="32"/>
  <c r="D92" i="32"/>
  <c r="E92" i="32"/>
  <c r="F92" i="32"/>
  <c r="G92" i="32"/>
  <c r="H92" i="32"/>
  <c r="I92" i="32"/>
  <c r="J92" i="32"/>
  <c r="L92" i="32"/>
  <c r="D93" i="32"/>
  <c r="E93" i="32"/>
  <c r="F93" i="32"/>
  <c r="G93" i="32"/>
  <c r="H93" i="32"/>
  <c r="I93" i="32"/>
  <c r="J93" i="32"/>
  <c r="L93" i="32"/>
  <c r="M93" i="32"/>
  <c r="N93" i="32"/>
  <c r="O93" i="32"/>
  <c r="P93" i="32"/>
  <c r="O95" i="32"/>
  <c r="Q95" i="32"/>
  <c r="B96" i="32"/>
  <c r="C96" i="32"/>
  <c r="D96" i="32"/>
  <c r="E96" i="32"/>
  <c r="F96" i="32"/>
  <c r="G96" i="32"/>
  <c r="H96" i="32"/>
  <c r="F97" i="32"/>
  <c r="G97" i="32"/>
  <c r="H97" i="32"/>
  <c r="I97" i="32"/>
  <c r="J97" i="32"/>
  <c r="K97" i="32"/>
  <c r="L97" i="32"/>
  <c r="M97" i="32"/>
  <c r="N97" i="32"/>
  <c r="O97" i="32"/>
  <c r="P97" i="32"/>
  <c r="C98" i="32"/>
  <c r="D98" i="32"/>
  <c r="E98" i="32"/>
  <c r="F98" i="32"/>
  <c r="G98" i="32"/>
  <c r="H98" i="32"/>
  <c r="I98" i="32"/>
  <c r="J98" i="32"/>
  <c r="L98" i="32"/>
  <c r="I99" i="32"/>
  <c r="J99" i="32"/>
  <c r="O99" i="32"/>
  <c r="P99" i="32"/>
  <c r="D100" i="32"/>
  <c r="F100" i="32"/>
  <c r="G100" i="32"/>
  <c r="H100" i="32"/>
  <c r="J100" i="32"/>
  <c r="L100" i="32"/>
  <c r="B101" i="32"/>
  <c r="C101" i="32"/>
  <c r="D101" i="32"/>
  <c r="N101" i="32"/>
  <c r="Q101" i="32"/>
  <c r="D102" i="32"/>
  <c r="F102" i="32"/>
  <c r="G102" i="32"/>
  <c r="H102" i="32"/>
  <c r="I102" i="32"/>
  <c r="J102" i="32"/>
  <c r="L102" i="32"/>
  <c r="M102" i="32"/>
  <c r="N102" i="32"/>
  <c r="O102" i="32"/>
  <c r="P102" i="32"/>
  <c r="J103" i="32"/>
  <c r="P103" i="32"/>
  <c r="B104" i="32"/>
  <c r="C104" i="32"/>
  <c r="D104" i="32"/>
  <c r="E104" i="32"/>
  <c r="F104" i="32"/>
  <c r="G104" i="32"/>
  <c r="D105" i="32"/>
  <c r="F105" i="32"/>
  <c r="I105" i="32"/>
  <c r="J105" i="32"/>
  <c r="L105" i="32"/>
  <c r="M105" i="32"/>
  <c r="O105" i="32"/>
  <c r="Q105" i="32"/>
  <c r="D107" i="32"/>
  <c r="F107" i="32"/>
  <c r="G107" i="32"/>
  <c r="H107" i="32"/>
  <c r="I107" i="32"/>
  <c r="J107" i="32"/>
  <c r="L107" i="32"/>
  <c r="M107" i="32"/>
  <c r="I108" i="32"/>
  <c r="J108" i="32"/>
  <c r="L108" i="32"/>
  <c r="F84" i="32"/>
  <c r="I84" i="32"/>
  <c r="J84" i="32"/>
  <c r="B85" i="32"/>
  <c r="F85" i="32"/>
  <c r="I86" i="32"/>
  <c r="J86" i="32"/>
  <c r="L86" i="32"/>
  <c r="M86" i="32"/>
  <c r="F88" i="32"/>
  <c r="G88" i="32"/>
  <c r="H88" i="32"/>
  <c r="I88" i="32"/>
  <c r="J88" i="32"/>
  <c r="L88" i="32"/>
  <c r="M88" i="32"/>
  <c r="N88" i="32"/>
  <c r="J90" i="32"/>
  <c r="I91" i="32"/>
  <c r="J91" i="32"/>
  <c r="L91" i="32"/>
  <c r="M91" i="32"/>
  <c r="Q93" i="32"/>
  <c r="N94" i="32"/>
  <c r="Q94" i="32"/>
  <c r="B95" i="32"/>
  <c r="D95" i="32"/>
  <c r="F95" i="32"/>
  <c r="G95" i="32"/>
  <c r="H95" i="32"/>
  <c r="I95" i="32"/>
  <c r="J95" i="32"/>
  <c r="P95" i="32"/>
  <c r="J96" i="32"/>
  <c r="M96" i="32"/>
  <c r="N96" i="32"/>
  <c r="O96" i="32"/>
  <c r="P96" i="32"/>
  <c r="Q96" i="32"/>
  <c r="Q98" i="32"/>
  <c r="D99" i="32"/>
  <c r="F99" i="32"/>
  <c r="G99" i="32"/>
  <c r="H99" i="32"/>
  <c r="B100" i="32"/>
  <c r="I100" i="32"/>
  <c r="D103" i="32"/>
  <c r="H104" i="32"/>
  <c r="I104" i="32"/>
  <c r="J104" i="32"/>
  <c r="L104" i="32"/>
  <c r="N105" i="32"/>
  <c r="P105" i="32"/>
  <c r="N107" i="32"/>
  <c r="O107" i="32"/>
  <c r="P107" i="32"/>
  <c r="Q107" i="32"/>
  <c r="B108" i="32"/>
  <c r="N108" i="32"/>
  <c r="C103" i="31"/>
  <c r="K112" i="33"/>
  <c r="B113" i="31"/>
  <c r="I113" i="32"/>
  <c r="L84" i="31"/>
  <c r="N84" i="31"/>
  <c r="Q113" i="32"/>
  <c r="K85" i="31"/>
  <c r="L85" i="31"/>
  <c r="M85" i="31"/>
  <c r="N85" i="31"/>
  <c r="O85" i="31"/>
  <c r="P85" i="31"/>
  <c r="Q85" i="31"/>
  <c r="B86" i="31"/>
  <c r="C86" i="31"/>
  <c r="D86" i="31"/>
  <c r="E86" i="31"/>
  <c r="F86" i="31"/>
  <c r="I115" i="32"/>
  <c r="K86" i="31"/>
  <c r="L86" i="31"/>
  <c r="M115" i="32"/>
  <c r="O86" i="31"/>
  <c r="Q115" i="32"/>
  <c r="H87" i="31"/>
  <c r="I87" i="31"/>
  <c r="J87" i="31"/>
  <c r="K87" i="31"/>
  <c r="L87" i="31"/>
  <c r="N87" i="31"/>
  <c r="Q116" i="32"/>
  <c r="L88" i="31"/>
  <c r="M117" i="33"/>
  <c r="N88" i="31"/>
  <c r="O117" i="33"/>
  <c r="Q88" i="31"/>
  <c r="C89" i="31"/>
  <c r="D89" i="31"/>
  <c r="F89" i="31"/>
  <c r="H89" i="31"/>
  <c r="I89" i="31"/>
  <c r="J89" i="31"/>
  <c r="K89" i="31"/>
  <c r="L89" i="31"/>
  <c r="M89" i="31"/>
  <c r="N89" i="31"/>
  <c r="Q118" i="33"/>
  <c r="K90" i="31"/>
  <c r="L90" i="31"/>
  <c r="M90" i="31"/>
  <c r="N90" i="31"/>
  <c r="I91" i="31"/>
  <c r="J91" i="31"/>
  <c r="K91" i="31"/>
  <c r="L91" i="31"/>
  <c r="M91" i="31"/>
  <c r="N91" i="31"/>
  <c r="O91" i="31"/>
  <c r="P91" i="31"/>
  <c r="Q91" i="31"/>
  <c r="B92" i="31"/>
  <c r="D92" i="31"/>
  <c r="E92" i="31"/>
  <c r="F92" i="31"/>
  <c r="L92" i="31"/>
  <c r="B93" i="31"/>
  <c r="C93" i="31"/>
  <c r="D93" i="31"/>
  <c r="F93" i="31"/>
  <c r="H93" i="31"/>
  <c r="I93" i="31"/>
  <c r="J93" i="31"/>
  <c r="L93" i="31"/>
  <c r="M93" i="31"/>
  <c r="N93" i="31"/>
  <c r="O119" i="33"/>
  <c r="H94" i="31"/>
  <c r="K94" i="31"/>
  <c r="L94" i="31"/>
  <c r="M94" i="31"/>
  <c r="N94" i="31"/>
  <c r="O94" i="31"/>
  <c r="K95" i="31"/>
  <c r="N95" i="31"/>
  <c r="O95" i="31"/>
  <c r="P95" i="31"/>
  <c r="Q95" i="31"/>
  <c r="C96" i="31"/>
  <c r="D96" i="31"/>
  <c r="E96" i="31"/>
  <c r="F96" i="31"/>
  <c r="H96" i="31"/>
  <c r="B97" i="31"/>
  <c r="D97" i="31"/>
  <c r="H97" i="31"/>
  <c r="I120" i="33"/>
  <c r="K120" i="33"/>
  <c r="M97" i="31"/>
  <c r="N120" i="33"/>
  <c r="O120" i="33"/>
  <c r="B98" i="31"/>
  <c r="D98" i="31"/>
  <c r="F98" i="31"/>
  <c r="G121" i="33"/>
  <c r="L98" i="31"/>
  <c r="B99" i="31"/>
  <c r="C99" i="31"/>
  <c r="D99" i="31"/>
  <c r="F99" i="31"/>
  <c r="H99" i="31"/>
  <c r="K99" i="31"/>
  <c r="L99" i="31"/>
  <c r="M99" i="31"/>
  <c r="N99" i="31"/>
  <c r="F100" i="31"/>
  <c r="K100" i="31"/>
  <c r="L100" i="31"/>
  <c r="M100" i="31"/>
  <c r="N100" i="31"/>
  <c r="O100" i="31"/>
  <c r="B101" i="31"/>
  <c r="D101" i="31"/>
  <c r="B102" i="31"/>
  <c r="C102" i="31"/>
  <c r="F102" i="31"/>
  <c r="K102" i="31"/>
  <c r="L102" i="31"/>
  <c r="M102" i="31"/>
  <c r="N102" i="31"/>
  <c r="P102" i="31"/>
  <c r="H103" i="31"/>
  <c r="I103" i="31"/>
  <c r="J103" i="31"/>
  <c r="K103" i="31"/>
  <c r="L103" i="31"/>
  <c r="M103" i="31"/>
  <c r="N103" i="31"/>
  <c r="O103" i="31"/>
  <c r="P103" i="31"/>
  <c r="Q103" i="31"/>
  <c r="B104" i="31"/>
  <c r="C122" i="33"/>
  <c r="D104" i="31"/>
  <c r="G122" i="33"/>
  <c r="L104" i="31"/>
  <c r="Q122" i="32"/>
  <c r="D105" i="31"/>
  <c r="F105" i="31"/>
  <c r="H105" i="31"/>
  <c r="I105" i="31"/>
  <c r="J105" i="31"/>
  <c r="K105" i="31"/>
  <c r="L105" i="31"/>
  <c r="M105" i="31"/>
  <c r="N105" i="31"/>
  <c r="H106" i="31"/>
  <c r="K106" i="31"/>
  <c r="L106" i="31"/>
  <c r="M106" i="31"/>
  <c r="N106" i="31"/>
  <c r="O106" i="31"/>
  <c r="P106" i="31"/>
  <c r="Q106" i="31"/>
  <c r="B107" i="31"/>
  <c r="C107" i="31"/>
  <c r="H107" i="31"/>
  <c r="I107" i="31"/>
  <c r="J107" i="31"/>
  <c r="K107" i="31"/>
  <c r="L107" i="31"/>
  <c r="M107" i="31"/>
  <c r="N107" i="31"/>
  <c r="O107" i="31"/>
  <c r="P107" i="31"/>
  <c r="H108" i="31"/>
  <c r="I108" i="31"/>
  <c r="J108" i="31"/>
  <c r="K108" i="31"/>
  <c r="L108" i="31"/>
  <c r="Q123" i="32"/>
  <c r="B84" i="31"/>
  <c r="C84" i="31"/>
  <c r="F84" i="31"/>
  <c r="K84" i="31"/>
  <c r="H85" i="31"/>
  <c r="M86" i="31"/>
  <c r="N86" i="31"/>
  <c r="P86" i="31"/>
  <c r="Q86" i="31"/>
  <c r="O87" i="31"/>
  <c r="P87" i="31"/>
  <c r="Q87" i="31"/>
  <c r="B88" i="31"/>
  <c r="C88" i="31"/>
  <c r="D88" i="31"/>
  <c r="F88" i="31"/>
  <c r="O88" i="31"/>
  <c r="P88" i="31"/>
  <c r="P89" i="31"/>
  <c r="O90" i="31"/>
  <c r="P90" i="31"/>
  <c r="Q90" i="31"/>
  <c r="B91" i="31"/>
  <c r="C91" i="31"/>
  <c r="D91" i="31"/>
  <c r="F91" i="31"/>
  <c r="H91" i="31"/>
  <c r="K92" i="31"/>
  <c r="M92" i="31"/>
  <c r="N92" i="31"/>
  <c r="O92" i="31"/>
  <c r="P92" i="31"/>
  <c r="Q92" i="31"/>
  <c r="O93" i="31"/>
  <c r="P93" i="31"/>
  <c r="P94" i="31"/>
  <c r="Q94" i="31"/>
  <c r="B95" i="31"/>
  <c r="C95" i="31"/>
  <c r="D95" i="31"/>
  <c r="F95" i="31"/>
  <c r="H95" i="31"/>
  <c r="I95" i="31"/>
  <c r="J95" i="31"/>
  <c r="L95" i="31"/>
  <c r="M95" i="31"/>
  <c r="K96" i="31"/>
  <c r="L96" i="31"/>
  <c r="M96" i="31"/>
  <c r="N96" i="31"/>
  <c r="O96" i="31"/>
  <c r="P96" i="31"/>
  <c r="Q96" i="31"/>
  <c r="F97" i="31"/>
  <c r="I97" i="31"/>
  <c r="J97" i="31"/>
  <c r="K97" i="31"/>
  <c r="L97" i="31"/>
  <c r="N97" i="31"/>
  <c r="O97" i="31"/>
  <c r="P97" i="31"/>
  <c r="K98" i="31"/>
  <c r="M98" i="31"/>
  <c r="N98" i="31"/>
  <c r="P98" i="31"/>
  <c r="Q98" i="31"/>
  <c r="O99" i="31"/>
  <c r="P99" i="31"/>
  <c r="Q99" i="31"/>
  <c r="C100" i="31"/>
  <c r="D100" i="31"/>
  <c r="P100" i="31"/>
  <c r="H101" i="31"/>
  <c r="I101" i="31"/>
  <c r="J101" i="31"/>
  <c r="K101" i="31"/>
  <c r="L101" i="31"/>
  <c r="M101" i="31"/>
  <c r="N101" i="31"/>
  <c r="O101" i="31"/>
  <c r="P101" i="31"/>
  <c r="Q101" i="31"/>
  <c r="O102" i="31"/>
  <c r="F104" i="31"/>
  <c r="K104" i="31"/>
  <c r="M104" i="31"/>
  <c r="N104" i="31"/>
  <c r="O104" i="31"/>
  <c r="P104" i="31"/>
  <c r="Q104" i="31"/>
  <c r="B105" i="31"/>
  <c r="C105" i="31"/>
  <c r="O105" i="31"/>
  <c r="P105" i="31"/>
  <c r="D107" i="31"/>
  <c r="F107" i="31"/>
  <c r="N108" i="31"/>
  <c r="O108" i="31"/>
  <c r="P108" i="31"/>
  <c r="Q108" i="31"/>
  <c r="B114" i="31"/>
  <c r="B115" i="31"/>
  <c r="B116" i="31"/>
  <c r="B118" i="31"/>
  <c r="B119" i="31"/>
  <c r="B122" i="31"/>
  <c r="B123" i="31"/>
  <c r="C34" i="30"/>
  <c r="D34" i="30"/>
  <c r="O36" i="30"/>
  <c r="D35" i="30"/>
  <c r="F35" i="30"/>
  <c r="J34" i="30"/>
  <c r="M37" i="30"/>
  <c r="M174" i="6" s="1"/>
  <c r="P37" i="30"/>
  <c r="B34" i="30"/>
  <c r="F34" i="30"/>
  <c r="N34" i="30"/>
  <c r="P34" i="30"/>
  <c r="B35" i="30"/>
  <c r="P35" i="30"/>
  <c r="C37" i="30"/>
  <c r="C174" i="6" s="1"/>
  <c r="D37" i="30"/>
  <c r="G37" i="30"/>
  <c r="G174" i="6" s="1"/>
  <c r="B57" i="26"/>
  <c r="E57" i="26"/>
  <c r="E74" i="26" s="1"/>
  <c r="E171" i="6" s="1"/>
  <c r="M57" i="26"/>
  <c r="O57" i="26"/>
  <c r="Q100" i="29"/>
  <c r="D96" i="29"/>
  <c r="H96" i="29"/>
  <c r="I96" i="29"/>
  <c r="K96" i="29"/>
  <c r="L96" i="29"/>
  <c r="M96" i="29"/>
  <c r="O96" i="29"/>
  <c r="Q134" i="29"/>
  <c r="B135" i="29"/>
  <c r="C97" i="29"/>
  <c r="D97" i="29"/>
  <c r="E97" i="29"/>
  <c r="F135" i="29"/>
  <c r="G97" i="29"/>
  <c r="H97" i="29"/>
  <c r="I97" i="29"/>
  <c r="K97" i="29"/>
  <c r="L97" i="29"/>
  <c r="M97" i="29"/>
  <c r="P97" i="29"/>
  <c r="D98" i="29"/>
  <c r="E98" i="29"/>
  <c r="I136" i="29"/>
  <c r="K136" i="29"/>
  <c r="L98" i="29"/>
  <c r="M98" i="29"/>
  <c r="N136" i="29"/>
  <c r="O98" i="29"/>
  <c r="P98" i="29"/>
  <c r="Q98" i="29"/>
  <c r="B137" i="29"/>
  <c r="C99" i="29"/>
  <c r="D99" i="29"/>
  <c r="E99" i="29"/>
  <c r="H99" i="29"/>
  <c r="L99" i="29"/>
  <c r="B100" i="29"/>
  <c r="C100" i="29"/>
  <c r="E100" i="29"/>
  <c r="G100" i="29"/>
  <c r="I100" i="29"/>
  <c r="C101" i="29"/>
  <c r="D101" i="29"/>
  <c r="E101" i="29"/>
  <c r="H101" i="29"/>
  <c r="L101" i="29"/>
  <c r="P101" i="29"/>
  <c r="Q101" i="29"/>
  <c r="B102" i="29"/>
  <c r="C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E104" i="29"/>
  <c r="F104" i="29"/>
  <c r="G104" i="29"/>
  <c r="H104" i="29"/>
  <c r="I104" i="29"/>
  <c r="J104" i="29"/>
  <c r="K104" i="29"/>
  <c r="L104" i="29"/>
  <c r="M104" i="29"/>
  <c r="N104" i="29"/>
  <c r="P104" i="29"/>
  <c r="I105" i="29"/>
  <c r="K105" i="29"/>
  <c r="M105" i="29"/>
  <c r="O105" i="29"/>
  <c r="Q105" i="29"/>
  <c r="E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B109" i="29"/>
  <c r="F109" i="29"/>
  <c r="I145" i="29"/>
  <c r="J109" i="29"/>
  <c r="K145" i="29"/>
  <c r="N109" i="29"/>
  <c r="O145" i="29"/>
  <c r="P145" i="29"/>
  <c r="Q145" i="29"/>
  <c r="B110" i="29"/>
  <c r="C146" i="29"/>
  <c r="F110" i="29"/>
  <c r="H146" i="29"/>
  <c r="J110" i="29"/>
  <c r="N110" i="29"/>
  <c r="P146" i="29"/>
  <c r="Q110" i="29"/>
  <c r="B111" i="29"/>
  <c r="C111" i="29"/>
  <c r="E111" i="29"/>
  <c r="F111" i="29"/>
  <c r="G111" i="29"/>
  <c r="J111" i="29"/>
  <c r="K147" i="29"/>
  <c r="M147" i="29"/>
  <c r="N111" i="29"/>
  <c r="O147" i="29"/>
  <c r="P147" i="29"/>
  <c r="Q147" i="29"/>
  <c r="H112" i="29"/>
  <c r="I112" i="29"/>
  <c r="K112" i="29"/>
  <c r="M112" i="29"/>
  <c r="O112" i="29"/>
  <c r="P112" i="29"/>
  <c r="K113" i="29"/>
  <c r="F114" i="29"/>
  <c r="H114" i="29"/>
  <c r="I114" i="29"/>
  <c r="J114" i="29"/>
  <c r="K114" i="29"/>
  <c r="L114" i="29"/>
  <c r="M114" i="29"/>
  <c r="N114" i="29"/>
  <c r="O114" i="29"/>
  <c r="P114" i="29"/>
  <c r="Q114" i="29"/>
  <c r="B115" i="29"/>
  <c r="C115" i="29"/>
  <c r="D115" i="29"/>
  <c r="E115" i="29"/>
  <c r="F115" i="29"/>
  <c r="G115" i="29"/>
  <c r="H115" i="29"/>
  <c r="I115" i="29"/>
  <c r="J115" i="29"/>
  <c r="K115" i="29"/>
  <c r="L115" i="29"/>
  <c r="N115" i="29"/>
  <c r="P115" i="29"/>
  <c r="H116" i="29"/>
  <c r="K116" i="29"/>
  <c r="M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B118" i="29"/>
  <c r="D118" i="29"/>
  <c r="F118" i="29"/>
  <c r="H118" i="29"/>
  <c r="I118" i="29"/>
  <c r="J118" i="29"/>
  <c r="K118" i="29"/>
  <c r="L118" i="29"/>
  <c r="M118" i="29"/>
  <c r="N118" i="29"/>
  <c r="O118" i="29"/>
  <c r="P118" i="29"/>
  <c r="Q118" i="29"/>
  <c r="B119" i="29"/>
  <c r="C119" i="29"/>
  <c r="E119" i="29"/>
  <c r="G119" i="29"/>
  <c r="H119" i="29"/>
  <c r="I119" i="29"/>
  <c r="K119" i="29"/>
  <c r="M119" i="29"/>
  <c r="O119" i="29"/>
  <c r="P119" i="29"/>
  <c r="E120" i="29"/>
  <c r="F120" i="29"/>
  <c r="G120" i="29"/>
  <c r="H120" i="29"/>
  <c r="I120" i="29"/>
  <c r="J120" i="29"/>
  <c r="K120" i="29"/>
  <c r="L120" i="29"/>
  <c r="N120" i="29"/>
  <c r="B121" i="29"/>
  <c r="D121" i="29"/>
  <c r="E121" i="29"/>
  <c r="F121" i="29"/>
  <c r="I121" i="29"/>
  <c r="J121" i="29"/>
  <c r="L121" i="29"/>
  <c r="N121" i="29"/>
  <c r="B59" i="26"/>
  <c r="G128" i="29"/>
  <c r="I128" i="29"/>
  <c r="K128" i="29"/>
  <c r="E124" i="29"/>
  <c r="I154" i="29"/>
  <c r="K124" i="29"/>
  <c r="M124" i="29"/>
  <c r="O124" i="29"/>
  <c r="Q154" i="29"/>
  <c r="B125" i="29"/>
  <c r="C125" i="29"/>
  <c r="E125" i="29"/>
  <c r="F125" i="29"/>
  <c r="G125" i="29"/>
  <c r="J125" i="29"/>
  <c r="M125" i="29"/>
  <c r="O125" i="29"/>
  <c r="B126" i="29"/>
  <c r="G156" i="29"/>
  <c r="I156" i="29"/>
  <c r="J126" i="29"/>
  <c r="M126" i="29"/>
  <c r="N126" i="29"/>
  <c r="B127" i="29"/>
  <c r="E127" i="29"/>
  <c r="F127" i="29"/>
  <c r="G127" i="29"/>
  <c r="I127" i="29"/>
  <c r="J127" i="29"/>
  <c r="K127" i="29"/>
  <c r="M127" i="29"/>
  <c r="N127" i="29"/>
  <c r="O127" i="29"/>
  <c r="Q127" i="29"/>
  <c r="B128" i="29"/>
  <c r="C128" i="29"/>
  <c r="B159" i="29"/>
  <c r="D129" i="29"/>
  <c r="E129" i="29"/>
  <c r="F159" i="29"/>
  <c r="G129" i="29"/>
  <c r="H129" i="29"/>
  <c r="J159" i="29"/>
  <c r="L129" i="29"/>
  <c r="M129" i="29"/>
  <c r="N159" i="29"/>
  <c r="O159" i="29"/>
  <c r="P129" i="29"/>
  <c r="Q159" i="29"/>
  <c r="C96" i="29"/>
  <c r="E96" i="29"/>
  <c r="G96" i="29"/>
  <c r="Q96" i="29"/>
  <c r="O97" i="29"/>
  <c r="Q97" i="29"/>
  <c r="C98" i="29"/>
  <c r="G98" i="29"/>
  <c r="I98" i="29"/>
  <c r="K98" i="29"/>
  <c r="G99" i="29"/>
  <c r="I99" i="29"/>
  <c r="K99" i="29"/>
  <c r="M99" i="29"/>
  <c r="O99" i="29"/>
  <c r="K100" i="29"/>
  <c r="M100" i="29"/>
  <c r="O100" i="29"/>
  <c r="G101" i="29"/>
  <c r="I101" i="29"/>
  <c r="K101" i="29"/>
  <c r="M101" i="29"/>
  <c r="O101" i="29"/>
  <c r="E102" i="29"/>
  <c r="G102" i="29"/>
  <c r="M102" i="29"/>
  <c r="O102" i="29"/>
  <c r="Q103" i="29"/>
  <c r="O104" i="29"/>
  <c r="Q104" i="29"/>
  <c r="C105" i="29"/>
  <c r="G105" i="29"/>
  <c r="Q108" i="29"/>
  <c r="C109" i="29"/>
  <c r="E109" i="29"/>
  <c r="G109" i="29"/>
  <c r="I109" i="29"/>
  <c r="K109" i="29"/>
  <c r="O109" i="29"/>
  <c r="P109" i="29"/>
  <c r="Q109" i="29"/>
  <c r="C110" i="29"/>
  <c r="E110" i="29"/>
  <c r="G110" i="29"/>
  <c r="H110" i="29"/>
  <c r="I110" i="29"/>
  <c r="K110" i="29"/>
  <c r="M110" i="29"/>
  <c r="O110" i="29"/>
  <c r="Q111" i="29"/>
  <c r="G112" i="29"/>
  <c r="E113" i="29"/>
  <c r="G113" i="29"/>
  <c r="H113" i="29"/>
  <c r="I113" i="29"/>
  <c r="M113" i="29"/>
  <c r="O113" i="29"/>
  <c r="P113" i="29"/>
  <c r="E114" i="29"/>
  <c r="G114" i="29"/>
  <c r="M115" i="29"/>
  <c r="O115" i="29"/>
  <c r="Q115" i="29"/>
  <c r="C116" i="29"/>
  <c r="G116" i="29"/>
  <c r="I116" i="29"/>
  <c r="K117" i="29"/>
  <c r="M117" i="29"/>
  <c r="O117" i="29"/>
  <c r="P117" i="29"/>
  <c r="C118" i="29"/>
  <c r="E118" i="29"/>
  <c r="G118" i="29"/>
  <c r="M120" i="29"/>
  <c r="O120" i="29"/>
  <c r="P120" i="29"/>
  <c r="C121" i="29"/>
  <c r="G121" i="29"/>
  <c r="H121" i="29"/>
  <c r="K121" i="29"/>
  <c r="M121" i="29"/>
  <c r="O121" i="29"/>
  <c r="P121" i="29"/>
  <c r="Q121" i="29"/>
  <c r="I124" i="29"/>
  <c r="Q124" i="29"/>
  <c r="I125" i="29"/>
  <c r="K125" i="29"/>
  <c r="O126" i="29"/>
  <c r="Q126" i="29"/>
  <c r="C127" i="29"/>
  <c r="O128" i="29"/>
  <c r="C129" i="29"/>
  <c r="O129" i="29"/>
  <c r="Q129" i="29"/>
  <c r="B134" i="29"/>
  <c r="C134" i="29"/>
  <c r="D134" i="29"/>
  <c r="E134" i="29"/>
  <c r="F134" i="29"/>
  <c r="G134" i="29"/>
  <c r="H134" i="29"/>
  <c r="I134" i="29"/>
  <c r="J134" i="29"/>
  <c r="K134" i="29"/>
  <c r="L134" i="29"/>
  <c r="M134" i="29"/>
  <c r="N134" i="29"/>
  <c r="O134" i="29"/>
  <c r="I135" i="29"/>
  <c r="J135" i="29"/>
  <c r="K135" i="29"/>
  <c r="L135" i="29"/>
  <c r="M135" i="29"/>
  <c r="N135" i="29"/>
  <c r="O135" i="29"/>
  <c r="P135" i="29"/>
  <c r="Q135" i="29"/>
  <c r="B136" i="29"/>
  <c r="C136" i="29"/>
  <c r="D136" i="29"/>
  <c r="E136" i="29"/>
  <c r="F136" i="29"/>
  <c r="G136" i="29"/>
  <c r="J136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O137" i="29"/>
  <c r="G139" i="29"/>
  <c r="I139" i="29"/>
  <c r="K139" i="29"/>
  <c r="M139" i="29"/>
  <c r="O139" i="29"/>
  <c r="Q139" i="29"/>
  <c r="C141" i="29"/>
  <c r="G141" i="29"/>
  <c r="I141" i="29"/>
  <c r="K141" i="29"/>
  <c r="M141" i="29"/>
  <c r="O141" i="29"/>
  <c r="Q144" i="29"/>
  <c r="C145" i="29"/>
  <c r="E145" i="29"/>
  <c r="G145" i="29"/>
  <c r="E146" i="29"/>
  <c r="G146" i="29"/>
  <c r="I146" i="29"/>
  <c r="K146" i="29"/>
  <c r="M146" i="29"/>
  <c r="O146" i="29"/>
  <c r="Q146" i="29"/>
  <c r="C147" i="29"/>
  <c r="F155" i="29"/>
  <c r="G155" i="29"/>
  <c r="I155" i="29"/>
  <c r="J155" i="29"/>
  <c r="K155" i="29"/>
  <c r="M155" i="29"/>
  <c r="M156" i="29"/>
  <c r="N156" i="29"/>
  <c r="O156" i="29"/>
  <c r="Q156" i="29"/>
  <c r="C157" i="29"/>
  <c r="E157" i="29"/>
  <c r="G157" i="29"/>
  <c r="K157" i="29"/>
  <c r="N157" i="29"/>
  <c r="C159" i="29"/>
  <c r="G159" i="29"/>
  <c r="H96" i="28"/>
  <c r="I96" i="28"/>
  <c r="J96" i="28"/>
  <c r="K96" i="28"/>
  <c r="L96" i="28"/>
  <c r="C134" i="28"/>
  <c r="D97" i="28"/>
  <c r="E97" i="28"/>
  <c r="F97" i="28"/>
  <c r="G97" i="28"/>
  <c r="H97" i="28"/>
  <c r="I97" i="28"/>
  <c r="J97" i="28"/>
  <c r="K97" i="28"/>
  <c r="L97" i="28"/>
  <c r="H98" i="28"/>
  <c r="J98" i="28"/>
  <c r="L98" i="28"/>
  <c r="M98" i="28"/>
  <c r="N98" i="28"/>
  <c r="O98" i="28"/>
  <c r="D99" i="28"/>
  <c r="P99" i="28"/>
  <c r="Q99" i="28"/>
  <c r="B100" i="28"/>
  <c r="D100" i="28"/>
  <c r="E138" i="28"/>
  <c r="F100" i="28"/>
  <c r="H100" i="28"/>
  <c r="I100" i="28"/>
  <c r="J100" i="28"/>
  <c r="L100" i="28"/>
  <c r="B101" i="28"/>
  <c r="D101" i="28"/>
  <c r="F102" i="28"/>
  <c r="G102" i="28"/>
  <c r="J102" i="28"/>
  <c r="L102" i="28"/>
  <c r="G103" i="28"/>
  <c r="H103" i="28"/>
  <c r="I103" i="28"/>
  <c r="J103" i="28"/>
  <c r="K103" i="28"/>
  <c r="L103" i="28"/>
  <c r="M103" i="28"/>
  <c r="N103" i="28"/>
  <c r="O103" i="28"/>
  <c r="J104" i="28"/>
  <c r="L104" i="28"/>
  <c r="H105" i="28"/>
  <c r="J105" i="28"/>
  <c r="K105" i="28"/>
  <c r="L105" i="28"/>
  <c r="M105" i="28"/>
  <c r="N105" i="28"/>
  <c r="O105" i="28"/>
  <c r="F108" i="28"/>
  <c r="H108" i="28"/>
  <c r="I108" i="28"/>
  <c r="J108" i="28"/>
  <c r="L108" i="28"/>
  <c r="H109" i="28"/>
  <c r="L109" i="28"/>
  <c r="N109" i="28"/>
  <c r="B110" i="28"/>
  <c r="D110" i="28"/>
  <c r="O110" i="28"/>
  <c r="P110" i="28"/>
  <c r="C147" i="28"/>
  <c r="F111" i="28"/>
  <c r="H111" i="28"/>
  <c r="L111" i="28"/>
  <c r="G112" i="28"/>
  <c r="H112" i="28"/>
  <c r="I112" i="28"/>
  <c r="J112" i="28"/>
  <c r="K112" i="28"/>
  <c r="M148" i="28"/>
  <c r="O148" i="28"/>
  <c r="L113" i="28"/>
  <c r="G114" i="28"/>
  <c r="H114" i="28"/>
  <c r="I114" i="28"/>
  <c r="J114" i="28"/>
  <c r="K114" i="28"/>
  <c r="L114" i="28"/>
  <c r="M114" i="28"/>
  <c r="N114" i="28"/>
  <c r="O114" i="28"/>
  <c r="C115" i="28"/>
  <c r="E115" i="28"/>
  <c r="F115" i="28"/>
  <c r="G115" i="28"/>
  <c r="H115" i="28"/>
  <c r="I115" i="28"/>
  <c r="J115" i="28"/>
  <c r="K115" i="28"/>
  <c r="L115" i="28"/>
  <c r="N116" i="28"/>
  <c r="P116" i="28"/>
  <c r="B117" i="28"/>
  <c r="C117" i="28"/>
  <c r="D117" i="28"/>
  <c r="O117" i="28"/>
  <c r="P117" i="28"/>
  <c r="Q117" i="28"/>
  <c r="H118" i="28"/>
  <c r="I118" i="28"/>
  <c r="J118" i="28"/>
  <c r="K118" i="28"/>
  <c r="L118" i="28"/>
  <c r="M118" i="28"/>
  <c r="N118" i="28"/>
  <c r="O118" i="28"/>
  <c r="Q118" i="28"/>
  <c r="B119" i="28"/>
  <c r="C119" i="28"/>
  <c r="D119" i="28"/>
  <c r="F119" i="28"/>
  <c r="G119" i="28"/>
  <c r="O119" i="28"/>
  <c r="E120" i="28"/>
  <c r="F120" i="28"/>
  <c r="G120" i="28"/>
  <c r="H120" i="28"/>
  <c r="I120" i="28"/>
  <c r="J120" i="28"/>
  <c r="K120" i="28"/>
  <c r="L120" i="28"/>
  <c r="B121" i="28"/>
  <c r="C121" i="28"/>
  <c r="D121" i="28"/>
  <c r="H121" i="28"/>
  <c r="I121" i="28"/>
  <c r="J121" i="28"/>
  <c r="K121" i="28"/>
  <c r="B127" i="28"/>
  <c r="C127" i="28"/>
  <c r="D153" i="28"/>
  <c r="F128" i="28"/>
  <c r="G125" i="28"/>
  <c r="J128" i="28"/>
  <c r="N72" i="26"/>
  <c r="H124" i="28"/>
  <c r="I124" i="28"/>
  <c r="K124" i="28"/>
  <c r="N124" i="28"/>
  <c r="O124" i="28"/>
  <c r="P124" i="28"/>
  <c r="Q124" i="28"/>
  <c r="B125" i="28"/>
  <c r="C125" i="28"/>
  <c r="N125" i="28"/>
  <c r="P125" i="28"/>
  <c r="B126" i="28"/>
  <c r="D126" i="28"/>
  <c r="J126" i="28"/>
  <c r="L126" i="28"/>
  <c r="N127" i="28"/>
  <c r="P127" i="28"/>
  <c r="B128" i="28"/>
  <c r="C128" i="28"/>
  <c r="D128" i="28"/>
  <c r="P128" i="28"/>
  <c r="L129" i="28"/>
  <c r="O129" i="28"/>
  <c r="P129" i="28"/>
  <c r="B96" i="28"/>
  <c r="D96" i="28"/>
  <c r="E96" i="28"/>
  <c r="F96" i="28"/>
  <c r="N97" i="28"/>
  <c r="P97" i="28"/>
  <c r="Q97" i="28"/>
  <c r="B98" i="28"/>
  <c r="D98" i="28"/>
  <c r="E98" i="28"/>
  <c r="F98" i="28"/>
  <c r="E99" i="28"/>
  <c r="F99" i="28"/>
  <c r="G99" i="28"/>
  <c r="H99" i="28"/>
  <c r="I99" i="28"/>
  <c r="J99" i="28"/>
  <c r="E101" i="28"/>
  <c r="F101" i="28"/>
  <c r="H101" i="28"/>
  <c r="I101" i="28"/>
  <c r="J101" i="28"/>
  <c r="K101" i="28"/>
  <c r="L101" i="28"/>
  <c r="M101" i="28"/>
  <c r="N101" i="28"/>
  <c r="O101" i="28"/>
  <c r="P101" i="28"/>
  <c r="Q101" i="28"/>
  <c r="B102" i="28"/>
  <c r="D102" i="28"/>
  <c r="E102" i="28"/>
  <c r="B103" i="28"/>
  <c r="D103" i="28"/>
  <c r="E103" i="28"/>
  <c r="F103" i="28"/>
  <c r="D104" i="28"/>
  <c r="E104" i="28"/>
  <c r="F104" i="28"/>
  <c r="G104" i="28"/>
  <c r="H104" i="28"/>
  <c r="I104" i="28"/>
  <c r="K104" i="28"/>
  <c r="B105" i="28"/>
  <c r="D105" i="28"/>
  <c r="E105" i="28"/>
  <c r="F105" i="28"/>
  <c r="G105" i="28"/>
  <c r="M108" i="28"/>
  <c r="N108" i="28"/>
  <c r="E109" i="28"/>
  <c r="F109" i="28"/>
  <c r="E110" i="28"/>
  <c r="F110" i="28"/>
  <c r="G110" i="28"/>
  <c r="H110" i="28"/>
  <c r="I110" i="28"/>
  <c r="J110" i="28"/>
  <c r="K110" i="28"/>
  <c r="L110" i="28"/>
  <c r="M110" i="28"/>
  <c r="N110" i="28"/>
  <c r="E112" i="28"/>
  <c r="F112" i="28"/>
  <c r="L112" i="28"/>
  <c r="M112" i="28"/>
  <c r="N112" i="28"/>
  <c r="O112" i="28"/>
  <c r="E113" i="28"/>
  <c r="F113" i="28"/>
  <c r="G113" i="28"/>
  <c r="M113" i="28"/>
  <c r="N113" i="28"/>
  <c r="E114" i="28"/>
  <c r="F114" i="28"/>
  <c r="M115" i="28"/>
  <c r="N115" i="28"/>
  <c r="O115" i="28"/>
  <c r="C116" i="28"/>
  <c r="D116" i="28"/>
  <c r="E116" i="28"/>
  <c r="F116" i="28"/>
  <c r="E117" i="28"/>
  <c r="F117" i="28"/>
  <c r="G117" i="28"/>
  <c r="H117" i="28"/>
  <c r="I117" i="28"/>
  <c r="J117" i="28"/>
  <c r="K117" i="28"/>
  <c r="L117" i="28"/>
  <c r="M117" i="28"/>
  <c r="N117" i="28"/>
  <c r="E118" i="28"/>
  <c r="F118" i="28"/>
  <c r="G118" i="28"/>
  <c r="P118" i="28"/>
  <c r="H119" i="28"/>
  <c r="I119" i="28"/>
  <c r="J119" i="28"/>
  <c r="L119" i="28"/>
  <c r="M119" i="28"/>
  <c r="N119" i="28"/>
  <c r="C120" i="28"/>
  <c r="M120" i="28"/>
  <c r="N120" i="28"/>
  <c r="E121" i="28"/>
  <c r="F121" i="28"/>
  <c r="G121" i="28"/>
  <c r="E126" i="28"/>
  <c r="F126" i="28"/>
  <c r="G126" i="28"/>
  <c r="H126" i="28"/>
  <c r="I126" i="28"/>
  <c r="K126" i="28"/>
  <c r="M126" i="28"/>
  <c r="N126" i="28"/>
  <c r="O126" i="28"/>
  <c r="P126" i="28"/>
  <c r="G128" i="28"/>
  <c r="M128" i="28"/>
  <c r="N128" i="28"/>
  <c r="M129" i="28"/>
  <c r="N129" i="28"/>
  <c r="L159" i="28"/>
  <c r="B133" i="28"/>
  <c r="C101" i="27"/>
  <c r="D133" i="28"/>
  <c r="E101" i="27"/>
  <c r="F133" i="28"/>
  <c r="H133" i="28"/>
  <c r="I104" i="27"/>
  <c r="K104" i="27"/>
  <c r="M96" i="27"/>
  <c r="O96" i="27"/>
  <c r="E135" i="27"/>
  <c r="O97" i="27"/>
  <c r="Q97" i="27"/>
  <c r="E136" i="27"/>
  <c r="I98" i="27"/>
  <c r="O98" i="27"/>
  <c r="O99" i="27"/>
  <c r="Q138" i="29"/>
  <c r="K101" i="27"/>
  <c r="M101" i="27"/>
  <c r="O101" i="27"/>
  <c r="O102" i="27"/>
  <c r="Q140" i="28"/>
  <c r="G103" i="27"/>
  <c r="H103" i="27"/>
  <c r="I103" i="27"/>
  <c r="J103" i="27"/>
  <c r="K103" i="27"/>
  <c r="L103" i="27"/>
  <c r="M103" i="27"/>
  <c r="N103" i="27"/>
  <c r="O103" i="27"/>
  <c r="P103" i="27"/>
  <c r="N104" i="27"/>
  <c r="O104" i="27"/>
  <c r="P104" i="27"/>
  <c r="Q104" i="27"/>
  <c r="C105" i="27"/>
  <c r="E141" i="27"/>
  <c r="G105" i="27"/>
  <c r="I105" i="27"/>
  <c r="K105" i="27"/>
  <c r="M141" i="27"/>
  <c r="O105" i="27"/>
  <c r="F143" i="28"/>
  <c r="G143" i="29"/>
  <c r="H120" i="27"/>
  <c r="I143" i="29"/>
  <c r="J111" i="27"/>
  <c r="K143" i="29"/>
  <c r="L111" i="27"/>
  <c r="M143" i="29"/>
  <c r="N114" i="27"/>
  <c r="P114" i="27"/>
  <c r="Q143" i="29"/>
  <c r="E108" i="27"/>
  <c r="P144" i="28"/>
  <c r="B145" i="28"/>
  <c r="E109" i="27"/>
  <c r="G109" i="27"/>
  <c r="I109" i="27"/>
  <c r="C110" i="27"/>
  <c r="E110" i="27"/>
  <c r="F146" i="28"/>
  <c r="G110" i="27"/>
  <c r="I110" i="27"/>
  <c r="K110" i="27"/>
  <c r="L146" i="28"/>
  <c r="N146" i="28"/>
  <c r="O110" i="27"/>
  <c r="E111" i="27"/>
  <c r="P147" i="28"/>
  <c r="B148" i="28"/>
  <c r="C112" i="27"/>
  <c r="D148" i="28"/>
  <c r="E148" i="29"/>
  <c r="F148" i="28"/>
  <c r="G112" i="27"/>
  <c r="H148" i="28"/>
  <c r="I148" i="29"/>
  <c r="C113" i="27"/>
  <c r="N149" i="28"/>
  <c r="Q149" i="29"/>
  <c r="E114" i="27"/>
  <c r="F114" i="27"/>
  <c r="G114" i="27"/>
  <c r="I114" i="27"/>
  <c r="B115" i="27"/>
  <c r="C115" i="27"/>
  <c r="D115" i="27"/>
  <c r="E115" i="27"/>
  <c r="F115" i="27"/>
  <c r="B150" i="28"/>
  <c r="D116" i="27"/>
  <c r="E150" i="29"/>
  <c r="G116" i="27"/>
  <c r="H116" i="27"/>
  <c r="I150" i="29"/>
  <c r="B117" i="27"/>
  <c r="C117" i="27"/>
  <c r="D117" i="27"/>
  <c r="E117" i="27"/>
  <c r="F117" i="27"/>
  <c r="G117" i="27"/>
  <c r="H117" i="27"/>
  <c r="I117" i="27"/>
  <c r="J117" i="27"/>
  <c r="K117" i="27"/>
  <c r="M117" i="27"/>
  <c r="O117" i="27"/>
  <c r="B118" i="27"/>
  <c r="C118" i="27"/>
  <c r="E118" i="27"/>
  <c r="F118" i="27"/>
  <c r="G118" i="27"/>
  <c r="I118" i="27"/>
  <c r="G119" i="27"/>
  <c r="H151" i="28"/>
  <c r="J151" i="28"/>
  <c r="K119" i="27"/>
  <c r="L151" i="28"/>
  <c r="M151" i="29"/>
  <c r="N151" i="28"/>
  <c r="O119" i="27"/>
  <c r="P151" i="28"/>
  <c r="Q151" i="29"/>
  <c r="E120" i="27"/>
  <c r="F120" i="27"/>
  <c r="P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C153" i="29"/>
  <c r="M153" i="29"/>
  <c r="O153" i="29"/>
  <c r="P153" i="28"/>
  <c r="Q124" i="27"/>
  <c r="C124" i="27"/>
  <c r="D124" i="27"/>
  <c r="E124" i="27"/>
  <c r="G124" i="27"/>
  <c r="I124" i="27"/>
  <c r="K124" i="27"/>
  <c r="M154" i="27"/>
  <c r="D125" i="27"/>
  <c r="L125" i="27"/>
  <c r="O125" i="27"/>
  <c r="Q125" i="27"/>
  <c r="C126" i="27"/>
  <c r="E126" i="27"/>
  <c r="G126" i="27"/>
  <c r="K126" i="27"/>
  <c r="L126" i="27"/>
  <c r="M126" i="27"/>
  <c r="G127" i="27"/>
  <c r="H127" i="27"/>
  <c r="I127" i="27"/>
  <c r="K127" i="27"/>
  <c r="L127" i="27"/>
  <c r="C128" i="27"/>
  <c r="E158" i="29"/>
  <c r="I158" i="29"/>
  <c r="L128" i="27"/>
  <c r="M158" i="29"/>
  <c r="O128" i="27"/>
  <c r="Q158" i="29"/>
  <c r="C129" i="27"/>
  <c r="D129" i="27"/>
  <c r="E129" i="27"/>
  <c r="G129" i="27"/>
  <c r="H129" i="27"/>
  <c r="K129" i="27"/>
  <c r="L129" i="27"/>
  <c r="M97" i="27"/>
  <c r="K98" i="27"/>
  <c r="M98" i="27"/>
  <c r="M99" i="27"/>
  <c r="I100" i="27"/>
  <c r="K100" i="27"/>
  <c r="M100" i="27"/>
  <c r="O100" i="27"/>
  <c r="Q100" i="27"/>
  <c r="I101" i="27"/>
  <c r="M102" i="27"/>
  <c r="Q103" i="27"/>
  <c r="M104" i="27"/>
  <c r="P108" i="27"/>
  <c r="B109" i="27"/>
  <c r="D109" i="27"/>
  <c r="H109" i="27"/>
  <c r="J109" i="27"/>
  <c r="K109" i="27"/>
  <c r="N109" i="27"/>
  <c r="P109" i="27"/>
  <c r="L110" i="27"/>
  <c r="N110" i="27"/>
  <c r="D111" i="27"/>
  <c r="K112" i="27"/>
  <c r="L112" i="27"/>
  <c r="N112" i="27"/>
  <c r="L113" i="27"/>
  <c r="N113" i="27"/>
  <c r="D114" i="27"/>
  <c r="H114" i="27"/>
  <c r="J114" i="27"/>
  <c r="K114" i="27"/>
  <c r="L114" i="27"/>
  <c r="L117" i="27"/>
  <c r="N117" i="27"/>
  <c r="P117" i="27"/>
  <c r="D118" i="27"/>
  <c r="H118" i="27"/>
  <c r="J118" i="27"/>
  <c r="K118" i="27"/>
  <c r="L118" i="27"/>
  <c r="N118" i="27"/>
  <c r="C119" i="27"/>
  <c r="D119" i="27"/>
  <c r="D120" i="27"/>
  <c r="E125" i="27"/>
  <c r="K125" i="27"/>
  <c r="O126" i="27"/>
  <c r="E127" i="27"/>
  <c r="M127" i="27"/>
  <c r="E128" i="27"/>
  <c r="G128" i="27"/>
  <c r="I128" i="27"/>
  <c r="K128" i="27"/>
  <c r="E137" i="27"/>
  <c r="E138" i="27"/>
  <c r="E139" i="27"/>
  <c r="E140" i="27"/>
  <c r="I147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B66" i="26"/>
  <c r="H66" i="26"/>
  <c r="B67" i="26"/>
  <c r="D67" i="26"/>
  <c r="F67" i="26"/>
  <c r="H67" i="26"/>
  <c r="L67" i="26"/>
  <c r="N67" i="26"/>
  <c r="P67" i="26"/>
  <c r="B68" i="26"/>
  <c r="D68" i="26"/>
  <c r="N68" i="26"/>
  <c r="P68" i="26"/>
  <c r="C57" i="26"/>
  <c r="G57" i="26"/>
  <c r="G56" i="26" s="1"/>
  <c r="I57" i="26"/>
  <c r="K57" i="26"/>
  <c r="K116" i="6" s="1"/>
  <c r="G58" i="26"/>
  <c r="G75" i="26" s="1"/>
  <c r="G172" i="6" s="1"/>
  <c r="I58" i="26"/>
  <c r="I75" i="26" s="1"/>
  <c r="I172" i="6" s="1"/>
  <c r="K58" i="26"/>
  <c r="M58" i="26"/>
  <c r="M117" i="6" s="1"/>
  <c r="O58" i="26"/>
  <c r="Q58" i="26"/>
  <c r="C59" i="26"/>
  <c r="E59" i="26"/>
  <c r="E118" i="6" s="1"/>
  <c r="G59" i="26"/>
  <c r="I59" i="26"/>
  <c r="I76" i="26" s="1"/>
  <c r="K59" i="26"/>
  <c r="K76" i="26" s="1"/>
  <c r="M59" i="26"/>
  <c r="M76" i="26" s="1"/>
  <c r="M173" i="6" s="1"/>
  <c r="O59" i="26"/>
  <c r="Q59" i="26"/>
  <c r="Q76" i="26" s="1"/>
  <c r="B62" i="26"/>
  <c r="J62" i="26"/>
  <c r="P62" i="26"/>
  <c r="B63" i="26"/>
  <c r="P64" i="26"/>
  <c r="F71" i="26"/>
  <c r="J71" i="26"/>
  <c r="N71" i="26"/>
  <c r="B130" i="25"/>
  <c r="F130" i="25"/>
  <c r="G130" i="25"/>
  <c r="I130" i="25"/>
  <c r="J130" i="25"/>
  <c r="K130" i="25"/>
  <c r="E131" i="25"/>
  <c r="F182" i="25"/>
  <c r="G182" i="25"/>
  <c r="I182" i="25"/>
  <c r="J182" i="25"/>
  <c r="K182" i="25"/>
  <c r="M182" i="25"/>
  <c r="N182" i="25"/>
  <c r="O182" i="25"/>
  <c r="Q182" i="25"/>
  <c r="B183" i="25"/>
  <c r="E183" i="25"/>
  <c r="Q132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35" i="25"/>
  <c r="F186" i="25"/>
  <c r="G135" i="25"/>
  <c r="I135" i="25"/>
  <c r="J135" i="25"/>
  <c r="B189" i="25"/>
  <c r="C140" i="25"/>
  <c r="E140" i="25"/>
  <c r="F189" i="25"/>
  <c r="G140" i="25"/>
  <c r="I140" i="25"/>
  <c r="J140" i="25"/>
  <c r="K140" i="25"/>
  <c r="M140" i="25"/>
  <c r="N189" i="25"/>
  <c r="O140" i="25"/>
  <c r="Q189" i="25"/>
  <c r="E139" i="25"/>
  <c r="F59" i="22"/>
  <c r="F76" i="22" s="1"/>
  <c r="F167" i="6" s="1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Q144" i="25"/>
  <c r="B193" i="25"/>
  <c r="E145" i="25"/>
  <c r="H145" i="25"/>
  <c r="I145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J194" i="25"/>
  <c r="K194" i="25"/>
  <c r="M146" i="25"/>
  <c r="Q146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J149" i="25"/>
  <c r="K149" i="25"/>
  <c r="L197" i="25"/>
  <c r="M149" i="25"/>
  <c r="N149" i="25"/>
  <c r="O149" i="25"/>
  <c r="Q197" i="25"/>
  <c r="B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B159" i="25"/>
  <c r="E159" i="25"/>
  <c r="I159" i="25"/>
  <c r="K159" i="25"/>
  <c r="M159" i="25"/>
  <c r="N159" i="25"/>
  <c r="O159" i="25"/>
  <c r="P159" i="25"/>
  <c r="Q159" i="25"/>
  <c r="D60" i="22"/>
  <c r="D113" i="6" s="1"/>
  <c r="F60" i="22"/>
  <c r="H60" i="22"/>
  <c r="J60" i="22"/>
  <c r="L60" i="22"/>
  <c r="L113" i="6" s="1"/>
  <c r="N60" i="22"/>
  <c r="P60" i="22"/>
  <c r="C163" i="25"/>
  <c r="E203" i="25"/>
  <c r="F163" i="25"/>
  <c r="G163" i="25"/>
  <c r="H203" i="25"/>
  <c r="I203" i="25"/>
  <c r="K163" i="25"/>
  <c r="L163" i="25"/>
  <c r="M20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F166" i="25"/>
  <c r="G166" i="25"/>
  <c r="K166" i="25"/>
  <c r="O166" i="25"/>
  <c r="P166" i="25"/>
  <c r="B170" i="25"/>
  <c r="K170" i="25"/>
  <c r="L170" i="25"/>
  <c r="M170" i="25"/>
  <c r="N170" i="25"/>
  <c r="O170" i="25"/>
  <c r="P170" i="25"/>
  <c r="Q170" i="25"/>
  <c r="C209" i="25"/>
  <c r="D171" i="25"/>
  <c r="E209" i="25"/>
  <c r="F209" i="25"/>
  <c r="G209" i="25"/>
  <c r="I209" i="25"/>
  <c r="K209" i="25"/>
  <c r="N209" i="25"/>
  <c r="O209" i="25"/>
  <c r="B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175" i="25"/>
  <c r="F175" i="25"/>
  <c r="G175" i="25"/>
  <c r="I175" i="25"/>
  <c r="N175" i="25"/>
  <c r="B61" i="22"/>
  <c r="D61" i="22"/>
  <c r="D114" i="6" s="1"/>
  <c r="F61" i="22"/>
  <c r="H61" i="22"/>
  <c r="J61" i="22"/>
  <c r="N61" i="22"/>
  <c r="N114" i="6" s="1"/>
  <c r="M130" i="25"/>
  <c r="N130" i="25"/>
  <c r="O130" i="25"/>
  <c r="Q130" i="25"/>
  <c r="B131" i="25"/>
  <c r="C131" i="25"/>
  <c r="O131" i="25"/>
  <c r="Q131" i="25"/>
  <c r="B132" i="25"/>
  <c r="C132" i="25"/>
  <c r="E132" i="25"/>
  <c r="F132" i="25"/>
  <c r="G132" i="25"/>
  <c r="I132" i="25"/>
  <c r="J132" i="25"/>
  <c r="K132" i="25"/>
  <c r="M132" i="25"/>
  <c r="N132" i="25"/>
  <c r="O132" i="25"/>
  <c r="K135" i="25"/>
  <c r="M135" i="25"/>
  <c r="N135" i="25"/>
  <c r="O135" i="25"/>
  <c r="Q135" i="25"/>
  <c r="F140" i="25"/>
  <c r="N144" i="25"/>
  <c r="O144" i="25"/>
  <c r="B145" i="25"/>
  <c r="C145" i="25"/>
  <c r="D145" i="25"/>
  <c r="F145" i="25"/>
  <c r="G145" i="25"/>
  <c r="J145" i="25"/>
  <c r="K145" i="25"/>
  <c r="L145" i="25"/>
  <c r="K146" i="25"/>
  <c r="L146" i="25"/>
  <c r="N146" i="25"/>
  <c r="O146" i="25"/>
  <c r="P146" i="25"/>
  <c r="B147" i="25"/>
  <c r="C147" i="25"/>
  <c r="D147" i="25"/>
  <c r="F147" i="25"/>
  <c r="G147" i="25"/>
  <c r="C149" i="25"/>
  <c r="F149" i="25"/>
  <c r="H149" i="25"/>
  <c r="M151" i="25"/>
  <c r="C153" i="25"/>
  <c r="Q153" i="25"/>
  <c r="C156" i="25"/>
  <c r="E156" i="25"/>
  <c r="G156" i="25"/>
  <c r="Q156" i="25"/>
  <c r="C159" i="25"/>
  <c r="D159" i="25"/>
  <c r="F159" i="25"/>
  <c r="G159" i="25"/>
  <c r="H159" i="25"/>
  <c r="J159" i="25"/>
  <c r="L159" i="25"/>
  <c r="D163" i="25"/>
  <c r="M164" i="25"/>
  <c r="Q164" i="25"/>
  <c r="D165" i="25"/>
  <c r="E165" i="25"/>
  <c r="I165" i="25"/>
  <c r="M165" i="25"/>
  <c r="D166" i="25"/>
  <c r="E166" i="25"/>
  <c r="H166" i="25"/>
  <c r="I166" i="25"/>
  <c r="L166" i="25"/>
  <c r="M166" i="25"/>
  <c r="Q166" i="25"/>
  <c r="C170" i="25"/>
  <c r="D170" i="25"/>
  <c r="E170" i="25"/>
  <c r="F170" i="25"/>
  <c r="G170" i="25"/>
  <c r="H170" i="25"/>
  <c r="I170" i="25"/>
  <c r="J170" i="25"/>
  <c r="G171" i="25"/>
  <c r="I171" i="25"/>
  <c r="K171" i="25"/>
  <c r="L171" i="25"/>
  <c r="M171" i="25"/>
  <c r="N171" i="25"/>
  <c r="O171" i="25"/>
  <c r="P171" i="25"/>
  <c r="Q171" i="25"/>
  <c r="C174" i="25"/>
  <c r="D174" i="25"/>
  <c r="E174" i="25"/>
  <c r="K175" i="25"/>
  <c r="L175" i="25"/>
  <c r="M175" i="25"/>
  <c r="O175" i="25"/>
  <c r="P175" i="25"/>
  <c r="Q175" i="25"/>
  <c r="B181" i="25"/>
  <c r="F181" i="25"/>
  <c r="G181" i="25"/>
  <c r="I181" i="25"/>
  <c r="J181" i="25"/>
  <c r="K181" i="25"/>
  <c r="M181" i="25"/>
  <c r="N181" i="25"/>
  <c r="O181" i="25"/>
  <c r="Q181" i="25"/>
  <c r="B182" i="25"/>
  <c r="C182" i="25"/>
  <c r="E182" i="25"/>
  <c r="C183" i="25"/>
  <c r="F183" i="25"/>
  <c r="G183" i="25"/>
  <c r="I183" i="25"/>
  <c r="J183" i="25"/>
  <c r="K183" i="25"/>
  <c r="M183" i="25"/>
  <c r="N183" i="25"/>
  <c r="O183" i="25"/>
  <c r="Q183" i="25"/>
  <c r="B184" i="25"/>
  <c r="C184" i="25"/>
  <c r="E186" i="25"/>
  <c r="G186" i="25"/>
  <c r="I186" i="25"/>
  <c r="J186" i="25"/>
  <c r="K186" i="25"/>
  <c r="M186" i="25"/>
  <c r="N186" i="25"/>
  <c r="O186" i="25"/>
  <c r="Q186" i="25"/>
  <c r="C189" i="25"/>
  <c r="E189" i="25"/>
  <c r="G189" i="25"/>
  <c r="I189" i="25"/>
  <c r="K189" i="25"/>
  <c r="Q192" i="25"/>
  <c r="C193" i="25"/>
  <c r="D193" i="25"/>
  <c r="E193" i="25"/>
  <c r="F193" i="25"/>
  <c r="G193" i="25"/>
  <c r="H193" i="25"/>
  <c r="I193" i="25"/>
  <c r="J193" i="25"/>
  <c r="K193" i="25"/>
  <c r="L193" i="25"/>
  <c r="M193" i="25"/>
  <c r="L194" i="25"/>
  <c r="M194" i="25"/>
  <c r="N194" i="25"/>
  <c r="O194" i="25"/>
  <c r="P194" i="25"/>
  <c r="Q194" i="25"/>
  <c r="B195" i="25"/>
  <c r="C195" i="25"/>
  <c r="D195" i="25"/>
  <c r="E195" i="25"/>
  <c r="F195" i="25"/>
  <c r="G195" i="25"/>
  <c r="H195" i="25"/>
  <c r="I195" i="25"/>
  <c r="J195" i="25"/>
  <c r="K195" i="25"/>
  <c r="L195" i="25"/>
  <c r="J197" i="25"/>
  <c r="K197" i="25"/>
  <c r="M197" i="25"/>
  <c r="N197" i="25"/>
  <c r="O197" i="25"/>
  <c r="D203" i="25"/>
  <c r="D204" i="25"/>
  <c r="M204" i="25"/>
  <c r="Q204" i="25"/>
  <c r="D205" i="25"/>
  <c r="E205" i="25"/>
  <c r="F205" i="25"/>
  <c r="I205" i="25"/>
  <c r="E206" i="25"/>
  <c r="F206" i="25"/>
  <c r="H206" i="25"/>
  <c r="I206" i="25"/>
  <c r="L206" i="25"/>
  <c r="M206" i="25"/>
  <c r="Q206" i="25"/>
  <c r="L209" i="25"/>
  <c r="M209" i="25"/>
  <c r="P209" i="25"/>
  <c r="Q209" i="25"/>
  <c r="I211" i="25"/>
  <c r="K211" i="25"/>
  <c r="L211" i="25"/>
  <c r="M211" i="25"/>
  <c r="N211" i="25"/>
  <c r="O211" i="25"/>
  <c r="P211" i="25"/>
  <c r="Q211" i="25"/>
  <c r="I72" i="22"/>
  <c r="K72" i="22"/>
  <c r="M72" i="22"/>
  <c r="B130" i="24"/>
  <c r="D130" i="24"/>
  <c r="F130" i="24"/>
  <c r="H130" i="24"/>
  <c r="G131" i="24"/>
  <c r="H131" i="24"/>
  <c r="I131" i="24"/>
  <c r="N131" i="24"/>
  <c r="P131" i="24"/>
  <c r="Q131" i="24"/>
  <c r="O132" i="24"/>
  <c r="P132" i="24"/>
  <c r="Q132" i="24"/>
  <c r="C133" i="24"/>
  <c r="E133" i="24"/>
  <c r="I134" i="24"/>
  <c r="J134" i="24"/>
  <c r="K134" i="24"/>
  <c r="N134" i="24"/>
  <c r="O134" i="24"/>
  <c r="P134" i="24"/>
  <c r="Q134" i="24"/>
  <c r="E136" i="24"/>
  <c r="O136" i="24"/>
  <c r="Q136" i="24"/>
  <c r="C137" i="24"/>
  <c r="D137" i="24"/>
  <c r="I137" i="24"/>
  <c r="J137" i="24"/>
  <c r="K137" i="24"/>
  <c r="N137" i="24"/>
  <c r="O137" i="24"/>
  <c r="P137" i="24"/>
  <c r="Q137" i="24"/>
  <c r="N138" i="24"/>
  <c r="O138" i="24"/>
  <c r="P138" i="24"/>
  <c r="Q138" i="24"/>
  <c r="D139" i="24"/>
  <c r="H139" i="24"/>
  <c r="J139" i="24"/>
  <c r="N139" i="24"/>
  <c r="C140" i="24"/>
  <c r="D140" i="24"/>
  <c r="E140" i="24"/>
  <c r="O140" i="24"/>
  <c r="P140" i="24"/>
  <c r="Q140" i="24"/>
  <c r="B144" i="24"/>
  <c r="D157" i="24"/>
  <c r="F157" i="24"/>
  <c r="H158" i="24"/>
  <c r="J145" i="24"/>
  <c r="L150" i="24"/>
  <c r="Q73" i="22"/>
  <c r="B145" i="24"/>
  <c r="C145" i="24"/>
  <c r="D145" i="24"/>
  <c r="M145" i="24"/>
  <c r="P145" i="24"/>
  <c r="B146" i="24"/>
  <c r="H147" i="24"/>
  <c r="I147" i="24"/>
  <c r="M148" i="24"/>
  <c r="N148" i="24"/>
  <c r="O148" i="24"/>
  <c r="L149" i="24"/>
  <c r="C150" i="24"/>
  <c r="D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C153" i="24"/>
  <c r="E153" i="24"/>
  <c r="G153" i="24"/>
  <c r="I153" i="24"/>
  <c r="K153" i="24"/>
  <c r="M153" i="24"/>
  <c r="O153" i="24"/>
  <c r="P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H157" i="24"/>
  <c r="J157" i="24"/>
  <c r="M157" i="24"/>
  <c r="N157" i="24"/>
  <c r="O157" i="24"/>
  <c r="Q157" i="24"/>
  <c r="B158" i="24"/>
  <c r="C158" i="24"/>
  <c r="D158" i="24"/>
  <c r="M159" i="24"/>
  <c r="O159" i="24"/>
  <c r="P159" i="24"/>
  <c r="Q159" i="24"/>
  <c r="B170" i="24"/>
  <c r="E74" i="22"/>
  <c r="G164" i="24"/>
  <c r="H74" i="22"/>
  <c r="K164" i="24"/>
  <c r="H163" i="24"/>
  <c r="I163" i="24"/>
  <c r="J163" i="24"/>
  <c r="K163" i="24"/>
  <c r="L163" i="24"/>
  <c r="M163" i="24"/>
  <c r="N163" i="24"/>
  <c r="O163" i="24"/>
  <c r="P163" i="24"/>
  <c r="Q163" i="24"/>
  <c r="M164" i="24"/>
  <c r="N164" i="24"/>
  <c r="O164" i="24"/>
  <c r="P164" i="24"/>
  <c r="Q164" i="24"/>
  <c r="G165" i="24"/>
  <c r="H165" i="24"/>
  <c r="I165" i="24"/>
  <c r="J165" i="24"/>
  <c r="K165" i="24"/>
  <c r="L165" i="24"/>
  <c r="M165" i="24"/>
  <c r="H166" i="24"/>
  <c r="I166" i="24"/>
  <c r="J166" i="24"/>
  <c r="K166" i="24"/>
  <c r="L166" i="24"/>
  <c r="M166" i="24"/>
  <c r="N166" i="24"/>
  <c r="O166" i="24"/>
  <c r="P166" i="24"/>
  <c r="Q166" i="24"/>
  <c r="P207" i="24"/>
  <c r="Q167" i="24"/>
  <c r="H168" i="24"/>
  <c r="I168" i="24"/>
  <c r="J168" i="24"/>
  <c r="K168" i="24"/>
  <c r="L168" i="24"/>
  <c r="M168" i="24"/>
  <c r="N168" i="24"/>
  <c r="O168" i="24"/>
  <c r="M169" i="24"/>
  <c r="P169" i="24"/>
  <c r="Q169" i="24"/>
  <c r="M170" i="24"/>
  <c r="O170" i="24"/>
  <c r="G171" i="24"/>
  <c r="H171" i="24"/>
  <c r="I171" i="24"/>
  <c r="J171" i="24"/>
  <c r="K171" i="24"/>
  <c r="L171" i="24"/>
  <c r="M171" i="24"/>
  <c r="N171" i="24"/>
  <c r="O171" i="24"/>
  <c r="P171" i="24"/>
  <c r="Q171" i="24"/>
  <c r="H172" i="24"/>
  <c r="I172" i="24"/>
  <c r="J172" i="24"/>
  <c r="K172" i="24"/>
  <c r="L172" i="24"/>
  <c r="N172" i="24"/>
  <c r="O172" i="24"/>
  <c r="P172" i="24"/>
  <c r="Q172" i="24"/>
  <c r="M173" i="24"/>
  <c r="N173" i="24"/>
  <c r="O173" i="24"/>
  <c r="P173" i="24"/>
  <c r="Q173" i="24"/>
  <c r="M174" i="24"/>
  <c r="O174" i="24"/>
  <c r="P174" i="24"/>
  <c r="Q174" i="24"/>
  <c r="G175" i="24"/>
  <c r="H175" i="24"/>
  <c r="I175" i="24"/>
  <c r="J175" i="24"/>
  <c r="K175" i="24"/>
  <c r="L175" i="24"/>
  <c r="M175" i="24"/>
  <c r="N175" i="24"/>
  <c r="O175" i="24"/>
  <c r="P175" i="24"/>
  <c r="Q175" i="24"/>
  <c r="D132" i="24"/>
  <c r="H132" i="24"/>
  <c r="N133" i="24"/>
  <c r="P133" i="24"/>
  <c r="P135" i="24"/>
  <c r="B136" i="24"/>
  <c r="D136" i="24"/>
  <c r="F136" i="24"/>
  <c r="H136" i="24"/>
  <c r="J136" i="24"/>
  <c r="N136" i="24"/>
  <c r="P136" i="24"/>
  <c r="B137" i="24"/>
  <c r="F137" i="24"/>
  <c r="H137" i="24"/>
  <c r="N140" i="24"/>
  <c r="N145" i="24"/>
  <c r="D146" i="24"/>
  <c r="F146" i="24"/>
  <c r="H146" i="24"/>
  <c r="J146" i="24"/>
  <c r="B149" i="24"/>
  <c r="N150" i="24"/>
  <c r="J152" i="24"/>
  <c r="L152" i="24"/>
  <c r="N152" i="24"/>
  <c r="B153" i="24"/>
  <c r="D153" i="24"/>
  <c r="F153" i="24"/>
  <c r="H153" i="24"/>
  <c r="J153" i="24"/>
  <c r="L153" i="24"/>
  <c r="N153" i="24"/>
  <c r="L157" i="24"/>
  <c r="J159" i="24"/>
  <c r="N159" i="24"/>
  <c r="G163" i="24"/>
  <c r="J164" i="24"/>
  <c r="N165" i="24"/>
  <c r="O165" i="24"/>
  <c r="P165" i="24"/>
  <c r="N167" i="24"/>
  <c r="O167" i="24"/>
  <c r="H169" i="24"/>
  <c r="J169" i="24"/>
  <c r="K169" i="24"/>
  <c r="L169" i="24"/>
  <c r="N169" i="24"/>
  <c r="O169" i="24"/>
  <c r="N170" i="24"/>
  <c r="N174" i="24"/>
  <c r="B181" i="24"/>
  <c r="B180" i="24"/>
  <c r="C136" i="23"/>
  <c r="E136" i="23"/>
  <c r="F180" i="24"/>
  <c r="G131" i="23"/>
  <c r="J180" i="24"/>
  <c r="N180" i="24"/>
  <c r="F181" i="24"/>
  <c r="J181" i="24"/>
  <c r="K130" i="23"/>
  <c r="L130" i="23"/>
  <c r="N181" i="24"/>
  <c r="O130" i="23"/>
  <c r="P130" i="23"/>
  <c r="B182" i="24"/>
  <c r="K131" i="23"/>
  <c r="L131" i="23"/>
  <c r="N182" i="24"/>
  <c r="P131" i="23"/>
  <c r="Q131" i="23"/>
  <c r="B183" i="24"/>
  <c r="E132" i="23"/>
  <c r="F183" i="24"/>
  <c r="I132" i="23"/>
  <c r="J183" i="24"/>
  <c r="K132" i="23"/>
  <c r="L132" i="23"/>
  <c r="N132" i="23"/>
  <c r="O132" i="23"/>
  <c r="P132" i="23"/>
  <c r="Q132" i="23"/>
  <c r="F184" i="24"/>
  <c r="J184" i="24"/>
  <c r="K133" i="23"/>
  <c r="L133" i="23"/>
  <c r="N184" i="24"/>
  <c r="O133" i="23"/>
  <c r="P133" i="23"/>
  <c r="B185" i="25"/>
  <c r="I134" i="23"/>
  <c r="K134" i="23"/>
  <c r="N185" i="25"/>
  <c r="O134" i="23"/>
  <c r="Q134" i="23"/>
  <c r="C186" i="23"/>
  <c r="E186" i="23"/>
  <c r="G186" i="23"/>
  <c r="J186" i="24"/>
  <c r="K135" i="23"/>
  <c r="L135" i="23"/>
  <c r="M186" i="23"/>
  <c r="N186" i="24"/>
  <c r="O135" i="23"/>
  <c r="P135" i="23"/>
  <c r="B187" i="25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K138" i="23"/>
  <c r="L138" i="23"/>
  <c r="M138" i="23"/>
  <c r="N138" i="23"/>
  <c r="O138" i="23"/>
  <c r="P138" i="23"/>
  <c r="Q138" i="23"/>
  <c r="C188" i="23"/>
  <c r="E188" i="23"/>
  <c r="F188" i="25"/>
  <c r="G188" i="23"/>
  <c r="I139" i="23"/>
  <c r="K139" i="23"/>
  <c r="M188" i="23"/>
  <c r="O139" i="23"/>
  <c r="Q139" i="23"/>
  <c r="F189" i="24"/>
  <c r="J189" i="24"/>
  <c r="L140" i="23"/>
  <c r="N189" i="24"/>
  <c r="O140" i="23"/>
  <c r="P140" i="23"/>
  <c r="Q140" i="23"/>
  <c r="C149" i="23"/>
  <c r="G144" i="23"/>
  <c r="I144" i="23"/>
  <c r="J144" i="23"/>
  <c r="K158" i="23"/>
  <c r="M158" i="23"/>
  <c r="N158" i="23"/>
  <c r="O150" i="23"/>
  <c r="B192" i="24"/>
  <c r="F192" i="24"/>
  <c r="Q144" i="23"/>
  <c r="D145" i="23"/>
  <c r="E145" i="23"/>
  <c r="N193" i="24"/>
  <c r="Q145" i="23"/>
  <c r="F194" i="24"/>
  <c r="M146" i="23"/>
  <c r="P146" i="23"/>
  <c r="B195" i="24"/>
  <c r="C195" i="23"/>
  <c r="Q147" i="23"/>
  <c r="Q148" i="23"/>
  <c r="B197" i="24"/>
  <c r="F197" i="24"/>
  <c r="Q149" i="23"/>
  <c r="C150" i="23"/>
  <c r="E150" i="23"/>
  <c r="Q150" i="23"/>
  <c r="D151" i="23"/>
  <c r="J151" i="23"/>
  <c r="K151" i="23"/>
  <c r="L151" i="23"/>
  <c r="M151" i="23"/>
  <c r="N151" i="23"/>
  <c r="O151" i="23"/>
  <c r="P151" i="23"/>
  <c r="D152" i="23"/>
  <c r="O152" i="23"/>
  <c r="P152" i="23"/>
  <c r="Q152" i="23"/>
  <c r="B153" i="23"/>
  <c r="D153" i="23"/>
  <c r="F153" i="23"/>
  <c r="G153" i="23"/>
  <c r="H153" i="23"/>
  <c r="L153" i="23"/>
  <c r="N153" i="23"/>
  <c r="P153" i="23"/>
  <c r="B154" i="23"/>
  <c r="C199" i="23"/>
  <c r="E154" i="23"/>
  <c r="F199" i="25"/>
  <c r="G154" i="23"/>
  <c r="I154" i="23"/>
  <c r="J154" i="23"/>
  <c r="K154" i="23"/>
  <c r="M154" i="23"/>
  <c r="N154" i="23"/>
  <c r="O154" i="23"/>
  <c r="Q154" i="23"/>
  <c r="Q155" i="23"/>
  <c r="C156" i="23"/>
  <c r="D156" i="23"/>
  <c r="E156" i="23"/>
  <c r="O156" i="23"/>
  <c r="P156" i="23"/>
  <c r="C200" i="23"/>
  <c r="Q157" i="23"/>
  <c r="B158" i="23"/>
  <c r="G158" i="23"/>
  <c r="B159" i="23"/>
  <c r="C159" i="23"/>
  <c r="D159" i="23"/>
  <c r="E159" i="23"/>
  <c r="Q159" i="23"/>
  <c r="G172" i="23"/>
  <c r="I164" i="23"/>
  <c r="K167" i="23"/>
  <c r="L202" i="24"/>
  <c r="N202" i="24"/>
  <c r="O167" i="23"/>
  <c r="F203" i="24"/>
  <c r="O203" i="23"/>
  <c r="B204" i="24"/>
  <c r="C164" i="23"/>
  <c r="F164" i="23"/>
  <c r="G164" i="23"/>
  <c r="J204" i="24"/>
  <c r="K204" i="23"/>
  <c r="N204" i="24"/>
  <c r="C165" i="23"/>
  <c r="F165" i="23"/>
  <c r="G165" i="23"/>
  <c r="K205" i="23"/>
  <c r="M205" i="23"/>
  <c r="N205" i="24"/>
  <c r="O205" i="23"/>
  <c r="B206" i="24"/>
  <c r="F206" i="24"/>
  <c r="Q166" i="23"/>
  <c r="E207" i="23"/>
  <c r="F207" i="25"/>
  <c r="G167" i="23"/>
  <c r="K208" i="23"/>
  <c r="Q168" i="23"/>
  <c r="C169" i="23"/>
  <c r="D169" i="23"/>
  <c r="E169" i="23"/>
  <c r="F169" i="23"/>
  <c r="G169" i="23"/>
  <c r="H169" i="23"/>
  <c r="Q169" i="23"/>
  <c r="B170" i="23"/>
  <c r="C170" i="23"/>
  <c r="D170" i="23"/>
  <c r="E170" i="23"/>
  <c r="F170" i="23"/>
  <c r="G170" i="23"/>
  <c r="H170" i="23"/>
  <c r="C171" i="23"/>
  <c r="F171" i="23"/>
  <c r="G171" i="23"/>
  <c r="I171" i="23"/>
  <c r="J209" i="24"/>
  <c r="K209" i="23"/>
  <c r="M209" i="23"/>
  <c r="N209" i="24"/>
  <c r="O209" i="23"/>
  <c r="E210" i="23"/>
  <c r="O210" i="23"/>
  <c r="C173" i="23"/>
  <c r="D173" i="23"/>
  <c r="E173" i="23"/>
  <c r="F173" i="23"/>
  <c r="G173" i="23"/>
  <c r="H173" i="23"/>
  <c r="Q173" i="23"/>
  <c r="B174" i="23"/>
  <c r="C174" i="23"/>
  <c r="D174" i="23"/>
  <c r="E174" i="23"/>
  <c r="F174" i="23"/>
  <c r="G174" i="23"/>
  <c r="C175" i="23"/>
  <c r="F175" i="23"/>
  <c r="G175" i="23"/>
  <c r="I175" i="23"/>
  <c r="J211" i="24"/>
  <c r="N211" i="24"/>
  <c r="O211" i="23"/>
  <c r="P175" i="23"/>
  <c r="Q175" i="23"/>
  <c r="I131" i="23"/>
  <c r="C135" i="23"/>
  <c r="E135" i="23"/>
  <c r="G135" i="23"/>
  <c r="I135" i="23"/>
  <c r="Q135" i="23"/>
  <c r="I136" i="23"/>
  <c r="K136" i="23"/>
  <c r="O137" i="23"/>
  <c r="Q137" i="23"/>
  <c r="K140" i="23"/>
  <c r="M140" i="23"/>
  <c r="K144" i="23"/>
  <c r="M144" i="23"/>
  <c r="N144" i="23"/>
  <c r="O144" i="23"/>
  <c r="O145" i="23"/>
  <c r="Q146" i="23"/>
  <c r="B147" i="23"/>
  <c r="C147" i="23"/>
  <c r="E147" i="23"/>
  <c r="F147" i="23"/>
  <c r="G147" i="23"/>
  <c r="B149" i="23"/>
  <c r="Q151" i="23"/>
  <c r="B152" i="23"/>
  <c r="C152" i="23"/>
  <c r="E152" i="23"/>
  <c r="F152" i="23"/>
  <c r="C153" i="23"/>
  <c r="E153" i="23"/>
  <c r="I153" i="23"/>
  <c r="J153" i="23"/>
  <c r="K153" i="23"/>
  <c r="M153" i="23"/>
  <c r="O153" i="23"/>
  <c r="Q153" i="23"/>
  <c r="B156" i="23"/>
  <c r="Q156" i="23"/>
  <c r="B157" i="23"/>
  <c r="C157" i="23"/>
  <c r="E157" i="23"/>
  <c r="Q158" i="23"/>
  <c r="Q164" i="23"/>
  <c r="I165" i="23"/>
  <c r="K165" i="23"/>
  <c r="M165" i="23"/>
  <c r="C166" i="23"/>
  <c r="E166" i="23"/>
  <c r="C167" i="23"/>
  <c r="E167" i="23"/>
  <c r="M167" i="23"/>
  <c r="K168" i="23"/>
  <c r="Q170" i="23"/>
  <c r="Q171" i="23"/>
  <c r="C172" i="23"/>
  <c r="E172" i="23"/>
  <c r="I174" i="23"/>
  <c r="K174" i="23"/>
  <c r="M174" i="23"/>
  <c r="Q174" i="23"/>
  <c r="C187" i="23"/>
  <c r="G187" i="23"/>
  <c r="M187" i="23"/>
  <c r="C192" i="23"/>
  <c r="C194" i="23"/>
  <c r="C196" i="23"/>
  <c r="O196" i="23"/>
  <c r="C197" i="23"/>
  <c r="I197" i="23"/>
  <c r="O198" i="23"/>
  <c r="O204" i="23"/>
  <c r="K207" i="23"/>
  <c r="M207" i="23"/>
  <c r="O207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H65" i="22"/>
  <c r="J65" i="22"/>
  <c r="L65" i="22"/>
  <c r="M65" i="22"/>
  <c r="N65" i="22"/>
  <c r="P65" i="22"/>
  <c r="B66" i="22"/>
  <c r="D66" i="22"/>
  <c r="F66" i="22"/>
  <c r="K210" i="23"/>
  <c r="M74" i="22"/>
  <c r="P74" i="22"/>
  <c r="L68" i="22"/>
  <c r="N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D112" i="6" s="1"/>
  <c r="H59" i="22"/>
  <c r="H76" i="22" s="1"/>
  <c r="J59" i="22"/>
  <c r="L59" i="22"/>
  <c r="L76" i="22" s="1"/>
  <c r="P59" i="22"/>
  <c r="B60" i="22"/>
  <c r="L61" i="22"/>
  <c r="P61" i="22"/>
  <c r="P78" i="22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O72" i="22"/>
  <c r="P72" i="22"/>
  <c r="Q72" i="22"/>
  <c r="C73" i="22"/>
  <c r="D73" i="22"/>
  <c r="E73" i="22"/>
  <c r="O73" i="22"/>
  <c r="P73" i="22"/>
  <c r="G74" i="22"/>
  <c r="O74" i="22"/>
  <c r="Q74" i="22"/>
  <c r="G158" i="21"/>
  <c r="H158" i="21"/>
  <c r="I158" i="21"/>
  <c r="J158" i="21"/>
  <c r="K158" i="21"/>
  <c r="L158" i="21"/>
  <c r="M158" i="21"/>
  <c r="N215" i="21"/>
  <c r="O158" i="21"/>
  <c r="Q158" i="21"/>
  <c r="B159" i="21"/>
  <c r="C159" i="21"/>
  <c r="E159" i="21"/>
  <c r="F159" i="21"/>
  <c r="G159" i="21"/>
  <c r="J159" i="21"/>
  <c r="O159" i="21"/>
  <c r="C160" i="21"/>
  <c r="F160" i="21"/>
  <c r="G160" i="21"/>
  <c r="K160" i="21"/>
  <c r="M160" i="21"/>
  <c r="N160" i="21"/>
  <c r="O160" i="21"/>
  <c r="P160" i="21"/>
  <c r="Q160" i="21"/>
  <c r="B161" i="21"/>
  <c r="G161" i="21"/>
  <c r="H161" i="21"/>
  <c r="I161" i="21"/>
  <c r="J161" i="21"/>
  <c r="K161" i="21"/>
  <c r="L161" i="21"/>
  <c r="M161" i="21"/>
  <c r="N161" i="21"/>
  <c r="O161" i="21"/>
  <c r="B163" i="21"/>
  <c r="D163" i="21"/>
  <c r="E220" i="21"/>
  <c r="G220" i="21"/>
  <c r="H220" i="21"/>
  <c r="I220" i="21"/>
  <c r="K220" i="21"/>
  <c r="L220" i="21"/>
  <c r="M220" i="21"/>
  <c r="O220" i="21"/>
  <c r="P163" i="21"/>
  <c r="Q163" i="21"/>
  <c r="C221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F171" i="21"/>
  <c r="G171" i="21"/>
  <c r="I171" i="21"/>
  <c r="J171" i="21"/>
  <c r="K171" i="21"/>
  <c r="L171" i="21"/>
  <c r="M171" i="21"/>
  <c r="N171" i="21"/>
  <c r="D172" i="21"/>
  <c r="E172" i="21"/>
  <c r="F172" i="21"/>
  <c r="L172" i="21"/>
  <c r="N224" i="21"/>
  <c r="O224" i="21"/>
  <c r="B227" i="21"/>
  <c r="C227" i="21"/>
  <c r="H176" i="21"/>
  <c r="I176" i="21"/>
  <c r="K176" i="21"/>
  <c r="L176" i="21"/>
  <c r="N176" i="21"/>
  <c r="O176" i="21"/>
  <c r="B228" i="21"/>
  <c r="C228" i="21"/>
  <c r="F177" i="21"/>
  <c r="G177" i="21"/>
  <c r="H177" i="21"/>
  <c r="J228" i="21"/>
  <c r="K228" i="21"/>
  <c r="L228" i="21"/>
  <c r="M228" i="21"/>
  <c r="N228" i="21"/>
  <c r="O228" i="21"/>
  <c r="B178" i="21"/>
  <c r="C178" i="21"/>
  <c r="D178" i="21"/>
  <c r="E178" i="21"/>
  <c r="G178" i="21"/>
  <c r="H178" i="21"/>
  <c r="J178" i="21"/>
  <c r="N229" i="21"/>
  <c r="O229" i="21"/>
  <c r="P229" i="21"/>
  <c r="Q229" i="21"/>
  <c r="B179" i="21"/>
  <c r="C179" i="21"/>
  <c r="D179" i="21"/>
  <c r="E179" i="21"/>
  <c r="N179" i="21"/>
  <c r="O179" i="21"/>
  <c r="P179" i="21"/>
  <c r="Q179" i="21"/>
  <c r="K180" i="21"/>
  <c r="C182" i="21"/>
  <c r="B183" i="21"/>
  <c r="D183" i="21"/>
  <c r="F183" i="21"/>
  <c r="G183" i="21"/>
  <c r="H183" i="21"/>
  <c r="I183" i="21"/>
  <c r="J183" i="21"/>
  <c r="L183" i="21"/>
  <c r="N183" i="21"/>
  <c r="P183" i="21"/>
  <c r="Q183" i="21"/>
  <c r="C233" i="21"/>
  <c r="K185" i="21"/>
  <c r="B186" i="21"/>
  <c r="C186" i="21"/>
  <c r="D186" i="21"/>
  <c r="E186" i="21"/>
  <c r="F186" i="21"/>
  <c r="H186" i="21"/>
  <c r="J186" i="21"/>
  <c r="K186" i="21"/>
  <c r="L186" i="21"/>
  <c r="M186" i="21"/>
  <c r="N186" i="21"/>
  <c r="O186" i="21"/>
  <c r="P186" i="21"/>
  <c r="Q186" i="21"/>
  <c r="C188" i="21"/>
  <c r="K188" i="21"/>
  <c r="B190" i="21"/>
  <c r="C190" i="21"/>
  <c r="D190" i="21"/>
  <c r="E190" i="21"/>
  <c r="F190" i="21"/>
  <c r="G190" i="21"/>
  <c r="H190" i="21"/>
  <c r="I190" i="21"/>
  <c r="J190" i="21"/>
  <c r="K190" i="21"/>
  <c r="L190" i="21"/>
  <c r="M190" i="21"/>
  <c r="N190" i="21"/>
  <c r="O190" i="21"/>
  <c r="D235" i="21"/>
  <c r="G235" i="21"/>
  <c r="H235" i="21"/>
  <c r="I235" i="21"/>
  <c r="J235" i="21"/>
  <c r="M191" i="21"/>
  <c r="N235" i="21"/>
  <c r="O235" i="21"/>
  <c r="P235" i="21"/>
  <c r="G80" i="18"/>
  <c r="B206" i="21"/>
  <c r="C81" i="18"/>
  <c r="D81" i="18"/>
  <c r="E206" i="21"/>
  <c r="F206" i="21"/>
  <c r="N207" i="21"/>
  <c r="P81" i="18"/>
  <c r="B238" i="21"/>
  <c r="C195" i="21"/>
  <c r="D238" i="21"/>
  <c r="F238" i="21"/>
  <c r="G195" i="21"/>
  <c r="H238" i="21"/>
  <c r="J238" i="21"/>
  <c r="N238" i="21"/>
  <c r="O195" i="21"/>
  <c r="P238" i="21"/>
  <c r="Q195" i="21"/>
  <c r="B239" i="21"/>
  <c r="D239" i="21"/>
  <c r="G196" i="21"/>
  <c r="J239" i="21"/>
  <c r="K196" i="21"/>
  <c r="L239" i="21"/>
  <c r="N239" i="21"/>
  <c r="O196" i="21"/>
  <c r="P239" i="21"/>
  <c r="B240" i="21"/>
  <c r="D240" i="21"/>
  <c r="E240" i="21"/>
  <c r="F240" i="21"/>
  <c r="I240" i="21"/>
  <c r="J240" i="21"/>
  <c r="K197" i="21"/>
  <c r="M197" i="21"/>
  <c r="O197" i="21"/>
  <c r="P240" i="21"/>
  <c r="Q240" i="21"/>
  <c r="B241" i="21"/>
  <c r="D241" i="21"/>
  <c r="F241" i="21"/>
  <c r="G198" i="21"/>
  <c r="H241" i="21"/>
  <c r="J241" i="21"/>
  <c r="M198" i="21"/>
  <c r="O198" i="21"/>
  <c r="Q241" i="21"/>
  <c r="P199" i="21"/>
  <c r="Q199" i="21"/>
  <c r="K243" i="21"/>
  <c r="P200" i="21"/>
  <c r="Q200" i="21"/>
  <c r="B201" i="21"/>
  <c r="D201" i="21"/>
  <c r="E201" i="21"/>
  <c r="C202" i="21"/>
  <c r="D202" i="21"/>
  <c r="G202" i="21"/>
  <c r="J202" i="21"/>
  <c r="K202" i="21"/>
  <c r="L202" i="21"/>
  <c r="M202" i="21"/>
  <c r="N202" i="21"/>
  <c r="O202" i="21"/>
  <c r="P202" i="21"/>
  <c r="Q202" i="21"/>
  <c r="B203" i="21"/>
  <c r="D203" i="21"/>
  <c r="E203" i="21"/>
  <c r="F203" i="21"/>
  <c r="G203" i="21"/>
  <c r="P203" i="21"/>
  <c r="C204" i="21"/>
  <c r="N204" i="21"/>
  <c r="O204" i="21"/>
  <c r="Q204" i="21"/>
  <c r="C205" i="21"/>
  <c r="D205" i="21"/>
  <c r="E205" i="21"/>
  <c r="F205" i="21"/>
  <c r="G205" i="21"/>
  <c r="H205" i="21"/>
  <c r="I205" i="21"/>
  <c r="K205" i="21"/>
  <c r="N205" i="21"/>
  <c r="O205" i="21"/>
  <c r="K245" i="21"/>
  <c r="P206" i="21"/>
  <c r="Q206" i="21"/>
  <c r="B207" i="21"/>
  <c r="D207" i="21"/>
  <c r="E207" i="21"/>
  <c r="F207" i="21"/>
  <c r="G208" i="21"/>
  <c r="H208" i="21"/>
  <c r="I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D246" i="21"/>
  <c r="F246" i="21"/>
  <c r="G210" i="21"/>
  <c r="H246" i="21"/>
  <c r="I210" i="21"/>
  <c r="K210" i="21"/>
  <c r="M210" i="21"/>
  <c r="O210" i="21"/>
  <c r="P246" i="21"/>
  <c r="B158" i="21"/>
  <c r="N158" i="21"/>
  <c r="P158" i="21"/>
  <c r="D159" i="21"/>
  <c r="H159" i="21"/>
  <c r="I159" i="21"/>
  <c r="P159" i="21"/>
  <c r="Q159" i="21"/>
  <c r="B160" i="21"/>
  <c r="D160" i="21"/>
  <c r="E160" i="21"/>
  <c r="H160" i="21"/>
  <c r="I160" i="21"/>
  <c r="J160" i="21"/>
  <c r="L160" i="21"/>
  <c r="P161" i="21"/>
  <c r="Q161" i="21"/>
  <c r="E163" i="21"/>
  <c r="G163" i="21"/>
  <c r="H163" i="21"/>
  <c r="I163" i="21"/>
  <c r="K163" i="21"/>
  <c r="L163" i="21"/>
  <c r="M163" i="21"/>
  <c r="P167" i="21"/>
  <c r="Q167" i="21"/>
  <c r="B171" i="21"/>
  <c r="C171" i="21"/>
  <c r="D171" i="21"/>
  <c r="E171" i="21"/>
  <c r="H171" i="21"/>
  <c r="O171" i="21"/>
  <c r="P171" i="21"/>
  <c r="Q171" i="21"/>
  <c r="B172" i="21"/>
  <c r="G172" i="21"/>
  <c r="H172" i="21"/>
  <c r="I172" i="21"/>
  <c r="J172" i="21"/>
  <c r="K172" i="21"/>
  <c r="M172" i="21"/>
  <c r="O172" i="21"/>
  <c r="P172" i="21"/>
  <c r="Q172" i="21"/>
  <c r="B176" i="21"/>
  <c r="C176" i="21"/>
  <c r="J176" i="21"/>
  <c r="M176" i="21"/>
  <c r="P176" i="21"/>
  <c r="Q176" i="21"/>
  <c r="I177" i="21"/>
  <c r="J177" i="21"/>
  <c r="K177" i="21"/>
  <c r="L177" i="21"/>
  <c r="M177" i="21"/>
  <c r="P177" i="21"/>
  <c r="Q177" i="21"/>
  <c r="F178" i="21"/>
  <c r="I178" i="21"/>
  <c r="L178" i="21"/>
  <c r="M178" i="21"/>
  <c r="H179" i="21"/>
  <c r="I179" i="21"/>
  <c r="J179" i="21"/>
  <c r="K179" i="21"/>
  <c r="L179" i="21"/>
  <c r="M179" i="21"/>
  <c r="C183" i="21"/>
  <c r="E183" i="21"/>
  <c r="K183" i="21"/>
  <c r="M183" i="21"/>
  <c r="O183" i="21"/>
  <c r="C185" i="21"/>
  <c r="G186" i="21"/>
  <c r="I186" i="21"/>
  <c r="P190" i="21"/>
  <c r="Q190" i="21"/>
  <c r="B191" i="21"/>
  <c r="C191" i="21"/>
  <c r="D191" i="21"/>
  <c r="E191" i="21"/>
  <c r="F191" i="21"/>
  <c r="G191" i="21"/>
  <c r="H191" i="21"/>
  <c r="I191" i="21"/>
  <c r="K192" i="21"/>
  <c r="B195" i="21"/>
  <c r="E195" i="21"/>
  <c r="F195" i="21"/>
  <c r="H195" i="21"/>
  <c r="I195" i="21"/>
  <c r="M195" i="21"/>
  <c r="N195" i="21"/>
  <c r="J196" i="21"/>
  <c r="L196" i="21"/>
  <c r="M196" i="21"/>
  <c r="N196" i="21"/>
  <c r="P196" i="21"/>
  <c r="Q196" i="21"/>
  <c r="B197" i="21"/>
  <c r="E197" i="21"/>
  <c r="F197" i="21"/>
  <c r="J197" i="21"/>
  <c r="P197" i="21"/>
  <c r="F198" i="21"/>
  <c r="H198" i="21"/>
  <c r="I198" i="21"/>
  <c r="Q198" i="21"/>
  <c r="B199" i="21"/>
  <c r="E199" i="21"/>
  <c r="H199" i="21"/>
  <c r="I199" i="21"/>
  <c r="B200" i="21"/>
  <c r="E200" i="21"/>
  <c r="H200" i="21"/>
  <c r="I200" i="21"/>
  <c r="P201" i="21"/>
  <c r="Q201" i="21"/>
  <c r="B202" i="21"/>
  <c r="E202" i="21"/>
  <c r="F202" i="21"/>
  <c r="H202" i="21"/>
  <c r="I202" i="21"/>
  <c r="Q203" i="21"/>
  <c r="B204" i="21"/>
  <c r="E204" i="21"/>
  <c r="H204" i="21"/>
  <c r="P204" i="21"/>
  <c r="B205" i="21"/>
  <c r="J205" i="21"/>
  <c r="L205" i="21"/>
  <c r="M205" i="21"/>
  <c r="P205" i="21"/>
  <c r="Q205" i="21"/>
  <c r="P207" i="21"/>
  <c r="Q207" i="21"/>
  <c r="B208" i="21"/>
  <c r="E208" i="21"/>
  <c r="F208" i="21"/>
  <c r="J209" i="21"/>
  <c r="L209" i="21"/>
  <c r="M209" i="21"/>
  <c r="N209" i="21"/>
  <c r="Q209" i="21"/>
  <c r="B210" i="21"/>
  <c r="E210" i="21"/>
  <c r="F210" i="21"/>
  <c r="H210" i="21"/>
  <c r="P210" i="21"/>
  <c r="Q210" i="21"/>
  <c r="B215" i="21"/>
  <c r="G215" i="21"/>
  <c r="H215" i="21"/>
  <c r="I215" i="21"/>
  <c r="J215" i="21"/>
  <c r="K215" i="21"/>
  <c r="L215" i="21"/>
  <c r="M215" i="21"/>
  <c r="P215" i="21"/>
  <c r="Q215" i="21"/>
  <c r="B216" i="21"/>
  <c r="C216" i="21"/>
  <c r="D216" i="21"/>
  <c r="E216" i="21"/>
  <c r="F216" i="21"/>
  <c r="G216" i="21"/>
  <c r="H216" i="21"/>
  <c r="I216" i="21"/>
  <c r="J216" i="21"/>
  <c r="O216" i="21"/>
  <c r="P216" i="21"/>
  <c r="Q216" i="21"/>
  <c r="B217" i="21"/>
  <c r="C217" i="21"/>
  <c r="D217" i="21"/>
  <c r="E217" i="21"/>
  <c r="F217" i="21"/>
  <c r="G217" i="21"/>
  <c r="H217" i="21"/>
  <c r="I217" i="21"/>
  <c r="J217" i="21"/>
  <c r="K217" i="21"/>
  <c r="L217" i="21"/>
  <c r="M217" i="21"/>
  <c r="N217" i="21"/>
  <c r="O217" i="21"/>
  <c r="P217" i="21"/>
  <c r="Q217" i="21"/>
  <c r="B218" i="21"/>
  <c r="G218" i="21"/>
  <c r="H218" i="21"/>
  <c r="I218" i="21"/>
  <c r="J218" i="21"/>
  <c r="K218" i="21"/>
  <c r="L218" i="21"/>
  <c r="M218" i="21"/>
  <c r="N218" i="21"/>
  <c r="O218" i="21"/>
  <c r="P218" i="21"/>
  <c r="Q218" i="21"/>
  <c r="B220" i="21"/>
  <c r="D220" i="21"/>
  <c r="P220" i="21"/>
  <c r="Q220" i="21"/>
  <c r="B224" i="21"/>
  <c r="D224" i="21"/>
  <c r="E224" i="21"/>
  <c r="F224" i="21"/>
  <c r="G224" i="21"/>
  <c r="H224" i="21"/>
  <c r="I224" i="21"/>
  <c r="J224" i="21"/>
  <c r="K224" i="21"/>
  <c r="L224" i="21"/>
  <c r="M224" i="21"/>
  <c r="P224" i="21"/>
  <c r="Q224" i="21"/>
  <c r="H227" i="21"/>
  <c r="I227" i="21"/>
  <c r="J227" i="21"/>
  <c r="K227" i="21"/>
  <c r="L227" i="21"/>
  <c r="M227" i="21"/>
  <c r="N227" i="21"/>
  <c r="O227" i="21"/>
  <c r="P227" i="21"/>
  <c r="Q227" i="21"/>
  <c r="F228" i="21"/>
  <c r="G228" i="21"/>
  <c r="H228" i="21"/>
  <c r="I228" i="21"/>
  <c r="P228" i="21"/>
  <c r="Q228" i="21"/>
  <c r="B229" i="21"/>
  <c r="C229" i="21"/>
  <c r="D229" i="21"/>
  <c r="E229" i="21"/>
  <c r="F229" i="21"/>
  <c r="G229" i="21"/>
  <c r="H229" i="21"/>
  <c r="I229" i="21"/>
  <c r="J229" i="21"/>
  <c r="L229" i="21"/>
  <c r="M229" i="21"/>
  <c r="B230" i="21"/>
  <c r="C230" i="21"/>
  <c r="D230" i="21"/>
  <c r="E230" i="21"/>
  <c r="H230" i="21"/>
  <c r="I230" i="21"/>
  <c r="J230" i="21"/>
  <c r="K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G238" i="21"/>
  <c r="I238" i="21"/>
  <c r="M238" i="21"/>
  <c r="O238" i="21"/>
  <c r="Q238" i="21"/>
  <c r="K239" i="21"/>
  <c r="M239" i="21"/>
  <c r="O239" i="21"/>
  <c r="Q239" i="21"/>
  <c r="G241" i="21"/>
  <c r="I241" i="21"/>
  <c r="M241" i="21"/>
  <c r="O241" i="21"/>
  <c r="E246" i="21"/>
  <c r="G246" i="21"/>
  <c r="I246" i="21"/>
  <c r="K246" i="21"/>
  <c r="M246" i="21"/>
  <c r="Q246" i="21"/>
  <c r="K172" i="20"/>
  <c r="D215" i="20"/>
  <c r="G158" i="20"/>
  <c r="H158" i="20"/>
  <c r="I158" i="20"/>
  <c r="K159" i="20"/>
  <c r="L159" i="20"/>
  <c r="M159" i="20"/>
  <c r="O159" i="20"/>
  <c r="C161" i="20"/>
  <c r="D161" i="20"/>
  <c r="E161" i="20"/>
  <c r="G161" i="20"/>
  <c r="H161" i="20"/>
  <c r="C162" i="20"/>
  <c r="E162" i="20"/>
  <c r="N162" i="20"/>
  <c r="C163" i="20"/>
  <c r="E163" i="20"/>
  <c r="G163" i="20"/>
  <c r="H163" i="20"/>
  <c r="I163" i="20"/>
  <c r="C164" i="20"/>
  <c r="D221" i="20"/>
  <c r="E164" i="20"/>
  <c r="G164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F166" i="20"/>
  <c r="G166" i="20"/>
  <c r="H166" i="20"/>
  <c r="I166" i="20"/>
  <c r="C167" i="20"/>
  <c r="F167" i="20"/>
  <c r="C168" i="20"/>
  <c r="E168" i="20"/>
  <c r="G168" i="20"/>
  <c r="H168" i="20"/>
  <c r="K168" i="20"/>
  <c r="L168" i="20"/>
  <c r="M168" i="20"/>
  <c r="O168" i="20"/>
  <c r="F169" i="20"/>
  <c r="H169" i="20"/>
  <c r="I169" i="20"/>
  <c r="J169" i="20"/>
  <c r="K169" i="20"/>
  <c r="L169" i="20"/>
  <c r="M169" i="20"/>
  <c r="N169" i="20"/>
  <c r="Q169" i="20"/>
  <c r="B170" i="20"/>
  <c r="C170" i="20"/>
  <c r="D170" i="20"/>
  <c r="E170" i="20"/>
  <c r="F170" i="20"/>
  <c r="F171" i="20"/>
  <c r="J171" i="20"/>
  <c r="L171" i="20"/>
  <c r="M171" i="20"/>
  <c r="N171" i="20"/>
  <c r="O171" i="20"/>
  <c r="P171" i="20"/>
  <c r="Q171" i="20"/>
  <c r="C172" i="20"/>
  <c r="D172" i="20"/>
  <c r="E172" i="20"/>
  <c r="G172" i="20"/>
  <c r="H172" i="20"/>
  <c r="I172" i="20"/>
  <c r="E179" i="20"/>
  <c r="H179" i="20"/>
  <c r="I187" i="20"/>
  <c r="K181" i="20"/>
  <c r="L226" i="20"/>
  <c r="M179" i="20"/>
  <c r="O180" i="20"/>
  <c r="C177" i="20"/>
  <c r="G177" i="20"/>
  <c r="P177" i="20"/>
  <c r="M178" i="20"/>
  <c r="P178" i="20"/>
  <c r="Q178" i="20"/>
  <c r="C180" i="20"/>
  <c r="G180" i="20"/>
  <c r="P181" i="20"/>
  <c r="Q181" i="20"/>
  <c r="B182" i="20"/>
  <c r="C182" i="20"/>
  <c r="D182" i="20"/>
  <c r="E182" i="20"/>
  <c r="F182" i="20"/>
  <c r="G182" i="20"/>
  <c r="C184" i="20"/>
  <c r="D184" i="20"/>
  <c r="E184" i="20"/>
  <c r="G184" i="20"/>
  <c r="P184" i="20"/>
  <c r="Q184" i="20"/>
  <c r="B185" i="20"/>
  <c r="D185" i="20"/>
  <c r="E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Q186" i="20"/>
  <c r="Q187" i="20"/>
  <c r="B188" i="20"/>
  <c r="C188" i="20"/>
  <c r="D188" i="20"/>
  <c r="E188" i="20"/>
  <c r="F188" i="20"/>
  <c r="G188" i="20"/>
  <c r="F189" i="20"/>
  <c r="G189" i="20"/>
  <c r="L189" i="20"/>
  <c r="M189" i="20"/>
  <c r="N189" i="20"/>
  <c r="O189" i="20"/>
  <c r="Q189" i="20"/>
  <c r="B190" i="20"/>
  <c r="C190" i="20"/>
  <c r="D190" i="20"/>
  <c r="E190" i="20"/>
  <c r="F190" i="20"/>
  <c r="G190" i="20"/>
  <c r="P190" i="20"/>
  <c r="Q190" i="20"/>
  <c r="E191" i="20"/>
  <c r="L235" i="20"/>
  <c r="P191" i="20"/>
  <c r="Q191" i="20"/>
  <c r="I195" i="20"/>
  <c r="E196" i="20"/>
  <c r="I196" i="20"/>
  <c r="K196" i="20"/>
  <c r="L196" i="20"/>
  <c r="M196" i="20"/>
  <c r="H197" i="20"/>
  <c r="I197" i="20"/>
  <c r="J197" i="20"/>
  <c r="K197" i="20"/>
  <c r="P197" i="20"/>
  <c r="Q197" i="20"/>
  <c r="E199" i="20"/>
  <c r="G199" i="20"/>
  <c r="I199" i="20"/>
  <c r="J199" i="20"/>
  <c r="K199" i="20"/>
  <c r="M199" i="20"/>
  <c r="I200" i="20"/>
  <c r="L243" i="20"/>
  <c r="M200" i="20"/>
  <c r="O201" i="20"/>
  <c r="P201" i="20"/>
  <c r="Q201" i="20"/>
  <c r="I202" i="20"/>
  <c r="L202" i="20"/>
  <c r="M202" i="20"/>
  <c r="N202" i="20"/>
  <c r="O202" i="20"/>
  <c r="I203" i="20"/>
  <c r="K203" i="20"/>
  <c r="L203" i="20"/>
  <c r="M203" i="20"/>
  <c r="O203" i="20"/>
  <c r="P203" i="20"/>
  <c r="Q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I206" i="20"/>
  <c r="K206" i="20"/>
  <c r="M206" i="20"/>
  <c r="N206" i="20"/>
  <c r="O206" i="20"/>
  <c r="C207" i="20"/>
  <c r="D207" i="20"/>
  <c r="K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H209" i="20"/>
  <c r="I209" i="20"/>
  <c r="M209" i="20"/>
  <c r="O209" i="20"/>
  <c r="P209" i="20"/>
  <c r="Q209" i="20"/>
  <c r="I210" i="20"/>
  <c r="J210" i="20"/>
  <c r="K210" i="20"/>
  <c r="M210" i="20"/>
  <c r="O210" i="20"/>
  <c r="Q210" i="20"/>
  <c r="C158" i="20"/>
  <c r="D158" i="20"/>
  <c r="E158" i="20"/>
  <c r="O158" i="20"/>
  <c r="C159" i="20"/>
  <c r="D159" i="20"/>
  <c r="E159" i="20"/>
  <c r="G159" i="20"/>
  <c r="H159" i="20"/>
  <c r="I159" i="20"/>
  <c r="Q159" i="20"/>
  <c r="C160" i="20"/>
  <c r="D160" i="20"/>
  <c r="E160" i="20"/>
  <c r="G160" i="20"/>
  <c r="H160" i="20"/>
  <c r="I160" i="20"/>
  <c r="K160" i="20"/>
  <c r="L160" i="20"/>
  <c r="I161" i="20"/>
  <c r="K161" i="20"/>
  <c r="M161" i="20"/>
  <c r="G162" i="20"/>
  <c r="H162" i="20"/>
  <c r="I162" i="20"/>
  <c r="K162" i="20"/>
  <c r="L162" i="20"/>
  <c r="M162" i="20"/>
  <c r="O162" i="20"/>
  <c r="P162" i="20"/>
  <c r="K163" i="20"/>
  <c r="L163" i="20"/>
  <c r="O163" i="20"/>
  <c r="P163" i="20"/>
  <c r="H164" i="20"/>
  <c r="I164" i="20"/>
  <c r="K164" i="20"/>
  <c r="L164" i="20"/>
  <c r="M164" i="20"/>
  <c r="O164" i="20"/>
  <c r="C165" i="20"/>
  <c r="D165" i="20"/>
  <c r="E165" i="20"/>
  <c r="G165" i="20"/>
  <c r="K166" i="20"/>
  <c r="L166" i="20"/>
  <c r="M166" i="20"/>
  <c r="O166" i="20"/>
  <c r="P166" i="20"/>
  <c r="Q166" i="20"/>
  <c r="D167" i="20"/>
  <c r="E167" i="20"/>
  <c r="G167" i="20"/>
  <c r="H167" i="20"/>
  <c r="I167" i="20"/>
  <c r="K167" i="20"/>
  <c r="I168" i="20"/>
  <c r="C169" i="20"/>
  <c r="D169" i="20"/>
  <c r="E169" i="20"/>
  <c r="G169" i="20"/>
  <c r="O169" i="20"/>
  <c r="P169" i="20"/>
  <c r="G170" i="20"/>
  <c r="H170" i="20"/>
  <c r="I170" i="20"/>
  <c r="K170" i="20"/>
  <c r="L170" i="20"/>
  <c r="O170" i="20"/>
  <c r="P170" i="20"/>
  <c r="C171" i="20"/>
  <c r="D171" i="20"/>
  <c r="E171" i="20"/>
  <c r="G171" i="20"/>
  <c r="H171" i="20"/>
  <c r="I171" i="20"/>
  <c r="K171" i="20"/>
  <c r="L172" i="20"/>
  <c r="O172" i="20"/>
  <c r="G176" i="20"/>
  <c r="H176" i="20"/>
  <c r="I176" i="20"/>
  <c r="K176" i="20"/>
  <c r="L176" i="20"/>
  <c r="M176" i="20"/>
  <c r="O176" i="20"/>
  <c r="P176" i="20"/>
  <c r="Q176" i="20"/>
  <c r="D177" i="20"/>
  <c r="E177" i="20"/>
  <c r="D178" i="20"/>
  <c r="E178" i="20"/>
  <c r="G178" i="20"/>
  <c r="G179" i="20"/>
  <c r="I179" i="20"/>
  <c r="P179" i="20"/>
  <c r="P180" i="20"/>
  <c r="C181" i="20"/>
  <c r="D181" i="20"/>
  <c r="E181" i="20"/>
  <c r="G181" i="20"/>
  <c r="D183" i="20"/>
  <c r="E183" i="20"/>
  <c r="G183" i="20"/>
  <c r="H183" i="20"/>
  <c r="I183" i="20"/>
  <c r="L183" i="20"/>
  <c r="M183" i="20"/>
  <c r="O183" i="20"/>
  <c r="P183" i="20"/>
  <c r="Q183" i="20"/>
  <c r="G185" i="20"/>
  <c r="C186" i="20"/>
  <c r="P186" i="20"/>
  <c r="G187" i="20"/>
  <c r="K187" i="20"/>
  <c r="O187" i="20"/>
  <c r="P187" i="20"/>
  <c r="C189" i="20"/>
  <c r="D189" i="20"/>
  <c r="E189" i="20"/>
  <c r="P189" i="20"/>
  <c r="L190" i="20"/>
  <c r="M190" i="20"/>
  <c r="C191" i="20"/>
  <c r="D191" i="20"/>
  <c r="G191" i="20"/>
  <c r="C196" i="20"/>
  <c r="G196" i="20"/>
  <c r="H196" i="20"/>
  <c r="O196" i="20"/>
  <c r="P196" i="20"/>
  <c r="M197" i="20"/>
  <c r="O197" i="20"/>
  <c r="O198" i="20"/>
  <c r="P198" i="20"/>
  <c r="O199" i="20"/>
  <c r="P200" i="20"/>
  <c r="Q200" i="20"/>
  <c r="C201" i="20"/>
  <c r="C203" i="20"/>
  <c r="E203" i="20"/>
  <c r="G203" i="20"/>
  <c r="O205" i="20"/>
  <c r="P205" i="20"/>
  <c r="Q205" i="20"/>
  <c r="H207" i="20"/>
  <c r="I207" i="20"/>
  <c r="L207" i="20"/>
  <c r="M207" i="20"/>
  <c r="O207" i="20"/>
  <c r="P207" i="20"/>
  <c r="Q207" i="20"/>
  <c r="C210" i="20"/>
  <c r="D210" i="20"/>
  <c r="E163" i="19"/>
  <c r="G163" i="19"/>
  <c r="H166" i="19"/>
  <c r="I158" i="19"/>
  <c r="K158" i="19"/>
  <c r="L158" i="19"/>
  <c r="Q159" i="19"/>
  <c r="B158" i="19"/>
  <c r="M158" i="19"/>
  <c r="O215" i="20"/>
  <c r="P215" i="20"/>
  <c r="Q215" i="20"/>
  <c r="B159" i="19"/>
  <c r="C159" i="19"/>
  <c r="D216" i="20"/>
  <c r="E216" i="20"/>
  <c r="G216" i="20"/>
  <c r="H216" i="20"/>
  <c r="B160" i="19"/>
  <c r="E160" i="19"/>
  <c r="G217" i="19"/>
  <c r="K160" i="19"/>
  <c r="M217" i="20"/>
  <c r="N160" i="19"/>
  <c r="O217" i="20"/>
  <c r="P217" i="20"/>
  <c r="B161" i="19"/>
  <c r="H218" i="20"/>
  <c r="I218" i="20"/>
  <c r="M161" i="19"/>
  <c r="O161" i="19"/>
  <c r="P161" i="19"/>
  <c r="Q161" i="19"/>
  <c r="D219" i="21"/>
  <c r="E162" i="19"/>
  <c r="I219" i="20"/>
  <c r="B163" i="19"/>
  <c r="L220" i="20"/>
  <c r="M220" i="20"/>
  <c r="N163" i="19"/>
  <c r="O220" i="20"/>
  <c r="P220" i="20"/>
  <c r="Q220" i="20"/>
  <c r="D221" i="21"/>
  <c r="I221" i="20"/>
  <c r="Q221" i="19"/>
  <c r="I222" i="20"/>
  <c r="L222" i="21"/>
  <c r="M222" i="20"/>
  <c r="P222" i="21"/>
  <c r="Q222" i="19"/>
  <c r="B166" i="19"/>
  <c r="N166" i="19"/>
  <c r="O166" i="19"/>
  <c r="P166" i="19"/>
  <c r="Q166" i="19"/>
  <c r="B167" i="19"/>
  <c r="O167" i="19"/>
  <c r="P167" i="19"/>
  <c r="Q167" i="19"/>
  <c r="C223" i="21"/>
  <c r="D223" i="21"/>
  <c r="E223" i="19"/>
  <c r="G168" i="19"/>
  <c r="H223" i="21"/>
  <c r="P223" i="21"/>
  <c r="Q223" i="20"/>
  <c r="B169" i="19"/>
  <c r="E169" i="19"/>
  <c r="L169" i="19"/>
  <c r="M169" i="19"/>
  <c r="M170" i="19"/>
  <c r="N170" i="19"/>
  <c r="B171" i="19"/>
  <c r="E171" i="19"/>
  <c r="H171" i="19"/>
  <c r="I171" i="19"/>
  <c r="J171" i="19"/>
  <c r="B172" i="19"/>
  <c r="N172" i="19"/>
  <c r="C226" i="20"/>
  <c r="D179" i="19"/>
  <c r="E226" i="20"/>
  <c r="G177" i="19"/>
  <c r="H177" i="19"/>
  <c r="I226" i="20"/>
  <c r="D227" i="20"/>
  <c r="G176" i="19"/>
  <c r="H227" i="20"/>
  <c r="K227" i="20"/>
  <c r="L227" i="20"/>
  <c r="N176" i="19"/>
  <c r="O176" i="19"/>
  <c r="P227" i="20"/>
  <c r="Q227" i="20"/>
  <c r="B177" i="19"/>
  <c r="I228" i="19"/>
  <c r="Q228" i="19"/>
  <c r="E229" i="20"/>
  <c r="F178" i="19"/>
  <c r="G178" i="19"/>
  <c r="J178" i="19"/>
  <c r="L178" i="19"/>
  <c r="N178" i="19"/>
  <c r="O178" i="19"/>
  <c r="Q229" i="20"/>
  <c r="E230" i="19"/>
  <c r="I230" i="19"/>
  <c r="N179" i="19"/>
  <c r="O179" i="19"/>
  <c r="P230" i="20"/>
  <c r="Q230" i="20"/>
  <c r="I231" i="20"/>
  <c r="K231" i="20"/>
  <c r="M231" i="20"/>
  <c r="C232" i="20"/>
  <c r="E232" i="20"/>
  <c r="G232" i="21"/>
  <c r="H181" i="19"/>
  <c r="I232" i="20"/>
  <c r="K181" i="19"/>
  <c r="M232" i="20"/>
  <c r="O181" i="19"/>
  <c r="P181" i="19"/>
  <c r="N182" i="19"/>
  <c r="O182" i="19"/>
  <c r="P182" i="19"/>
  <c r="Q182" i="19"/>
  <c r="G183" i="19"/>
  <c r="H183" i="19"/>
  <c r="I183" i="19"/>
  <c r="K183" i="19"/>
  <c r="L183" i="19"/>
  <c r="M183" i="19"/>
  <c r="N183" i="19"/>
  <c r="O183" i="19"/>
  <c r="P183" i="19"/>
  <c r="Q183" i="19"/>
  <c r="G184" i="19"/>
  <c r="L233" i="20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D234" i="20"/>
  <c r="E234" i="20"/>
  <c r="G234" i="21"/>
  <c r="I234" i="20"/>
  <c r="K234" i="20"/>
  <c r="L234" i="20"/>
  <c r="M234" i="20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G190" i="19"/>
  <c r="O190" i="19"/>
  <c r="P190" i="19"/>
  <c r="Q190" i="19"/>
  <c r="C235" i="20"/>
  <c r="D191" i="19"/>
  <c r="E235" i="20"/>
  <c r="F191" i="19"/>
  <c r="G191" i="19"/>
  <c r="H235" i="20"/>
  <c r="I235" i="20"/>
  <c r="N191" i="19"/>
  <c r="B237" i="21"/>
  <c r="E209" i="19"/>
  <c r="F237" i="21"/>
  <c r="K198" i="19"/>
  <c r="L198" i="19"/>
  <c r="O207" i="19"/>
  <c r="B195" i="19"/>
  <c r="B196" i="19"/>
  <c r="J196" i="19"/>
  <c r="P239" i="20"/>
  <c r="B197" i="19"/>
  <c r="C197" i="19"/>
  <c r="F197" i="19"/>
  <c r="K197" i="19"/>
  <c r="L197" i="19"/>
  <c r="M240" i="19"/>
  <c r="H241" i="20"/>
  <c r="L241" i="20"/>
  <c r="M241" i="20"/>
  <c r="O241" i="20"/>
  <c r="P241" i="20"/>
  <c r="Q198" i="19"/>
  <c r="C199" i="19"/>
  <c r="D199" i="19"/>
  <c r="E199" i="19"/>
  <c r="G199" i="19"/>
  <c r="H199" i="19"/>
  <c r="C201" i="19"/>
  <c r="D201" i="19"/>
  <c r="I201" i="19"/>
  <c r="J201" i="19"/>
  <c r="B202" i="19"/>
  <c r="M202" i="19"/>
  <c r="D203" i="19"/>
  <c r="E203" i="19"/>
  <c r="G203" i="19"/>
  <c r="H203" i="19"/>
  <c r="I203" i="19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G205" i="19"/>
  <c r="J205" i="19"/>
  <c r="K205" i="19"/>
  <c r="L205" i="19"/>
  <c r="M205" i="19"/>
  <c r="N205" i="19"/>
  <c r="M206" i="19"/>
  <c r="D207" i="19"/>
  <c r="G207" i="19"/>
  <c r="H207" i="19"/>
  <c r="I207" i="19"/>
  <c r="J207" i="19"/>
  <c r="B208" i="19"/>
  <c r="E208" i="19"/>
  <c r="F208" i="19"/>
  <c r="G208" i="19"/>
  <c r="H208" i="19"/>
  <c r="I208" i="19"/>
  <c r="J208" i="19"/>
  <c r="K208" i="19"/>
  <c r="L208" i="19"/>
  <c r="M208" i="19"/>
  <c r="B209" i="19"/>
  <c r="C209" i="19"/>
  <c r="D209" i="19"/>
  <c r="H209" i="19"/>
  <c r="J209" i="19"/>
  <c r="B210" i="19"/>
  <c r="E246" i="20"/>
  <c r="F210" i="19"/>
  <c r="K210" i="19"/>
  <c r="L210" i="19"/>
  <c r="E158" i="19"/>
  <c r="H159" i="19"/>
  <c r="I159" i="19"/>
  <c r="K159" i="19"/>
  <c r="L159" i="19"/>
  <c r="O160" i="19"/>
  <c r="P160" i="19"/>
  <c r="Q160" i="19"/>
  <c r="G161" i="19"/>
  <c r="H161" i="19"/>
  <c r="I161" i="19"/>
  <c r="K161" i="19"/>
  <c r="L161" i="19"/>
  <c r="D163" i="19"/>
  <c r="M163" i="19"/>
  <c r="O163" i="19"/>
  <c r="P163" i="19"/>
  <c r="Q163" i="19"/>
  <c r="K165" i="19"/>
  <c r="L165" i="19"/>
  <c r="M165" i="19"/>
  <c r="O165" i="19"/>
  <c r="P165" i="19"/>
  <c r="Q165" i="19"/>
  <c r="C166" i="19"/>
  <c r="E166" i="19"/>
  <c r="G166" i="19"/>
  <c r="I168" i="19"/>
  <c r="M168" i="19"/>
  <c r="Q168" i="19"/>
  <c r="I170" i="19"/>
  <c r="K170" i="19"/>
  <c r="L170" i="19"/>
  <c r="O170" i="19"/>
  <c r="P170" i="19"/>
  <c r="Q170" i="19"/>
  <c r="C171" i="19"/>
  <c r="D171" i="19"/>
  <c r="G171" i="19"/>
  <c r="K177" i="19"/>
  <c r="L177" i="19"/>
  <c r="O177" i="19"/>
  <c r="P177" i="19"/>
  <c r="K179" i="19"/>
  <c r="L179" i="19"/>
  <c r="C180" i="19"/>
  <c r="D180" i="19"/>
  <c r="G180" i="19"/>
  <c r="H180" i="19"/>
  <c r="K180" i="19"/>
  <c r="L180" i="19"/>
  <c r="O180" i="19"/>
  <c r="P180" i="19"/>
  <c r="G181" i="19"/>
  <c r="L182" i="19"/>
  <c r="K184" i="19"/>
  <c r="L184" i="19"/>
  <c r="K186" i="19"/>
  <c r="L186" i="19"/>
  <c r="O186" i="19"/>
  <c r="P186" i="19"/>
  <c r="C187" i="19"/>
  <c r="D187" i="19"/>
  <c r="G187" i="19"/>
  <c r="H187" i="19"/>
  <c r="K187" i="19"/>
  <c r="L187" i="19"/>
  <c r="O187" i="19"/>
  <c r="P187" i="19"/>
  <c r="C188" i="19"/>
  <c r="D188" i="19"/>
  <c r="G188" i="19"/>
  <c r="K188" i="19"/>
  <c r="L188" i="19"/>
  <c r="P189" i="19"/>
  <c r="K190" i="19"/>
  <c r="L190" i="19"/>
  <c r="H191" i="19"/>
  <c r="K191" i="19"/>
  <c r="L191" i="19"/>
  <c r="O191" i="19"/>
  <c r="P195" i="19"/>
  <c r="Q195" i="19"/>
  <c r="C196" i="19"/>
  <c r="D196" i="19"/>
  <c r="G196" i="19"/>
  <c r="H196" i="19"/>
  <c r="I196" i="19"/>
  <c r="D198" i="19"/>
  <c r="E198" i="19"/>
  <c r="I199" i="19"/>
  <c r="K199" i="19"/>
  <c r="M199" i="19"/>
  <c r="L200" i="19"/>
  <c r="M200" i="19"/>
  <c r="M201" i="19"/>
  <c r="C203" i="19"/>
  <c r="C204" i="19"/>
  <c r="D205" i="19"/>
  <c r="H205" i="19"/>
  <c r="I205" i="19"/>
  <c r="C206" i="19"/>
  <c r="D206" i="19"/>
  <c r="G206" i="19"/>
  <c r="H206" i="19"/>
  <c r="K206" i="19"/>
  <c r="L206" i="19"/>
  <c r="L207" i="19"/>
  <c r="M207" i="19"/>
  <c r="C208" i="19"/>
  <c r="D208" i="19"/>
  <c r="G209" i="19"/>
  <c r="I209" i="19"/>
  <c r="C210" i="19"/>
  <c r="D210" i="19"/>
  <c r="G210" i="19"/>
  <c r="H210" i="19"/>
  <c r="I210" i="19"/>
  <c r="M210" i="19"/>
  <c r="O210" i="19"/>
  <c r="E215" i="19"/>
  <c r="Q219" i="19"/>
  <c r="Q223" i="19"/>
  <c r="I231" i="19"/>
  <c r="I232" i="19"/>
  <c r="M232" i="19"/>
  <c r="Q232" i="19"/>
  <c r="C233" i="19"/>
  <c r="I233" i="19"/>
  <c r="M233" i="19"/>
  <c r="I234" i="19"/>
  <c r="M234" i="19"/>
  <c r="Q234" i="19"/>
  <c r="M235" i="19"/>
  <c r="Q243" i="19"/>
  <c r="Q245" i="19"/>
  <c r="M246" i="19"/>
  <c r="E84" i="18"/>
  <c r="C85" i="18"/>
  <c r="Q86" i="18"/>
  <c r="I220" i="19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P51" i="18"/>
  <c r="P60" i="6" s="1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B70" i="18"/>
  <c r="F70" i="18"/>
  <c r="H70" i="18"/>
  <c r="A71" i="18"/>
  <c r="D70" i="18"/>
  <c r="E70" i="18"/>
  <c r="I70" i="18"/>
  <c r="J70" i="18"/>
  <c r="L70" i="18"/>
  <c r="M70" i="18"/>
  <c r="N70" i="18"/>
  <c r="P70" i="18"/>
  <c r="A72" i="18"/>
  <c r="A73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80" i="18"/>
  <c r="B81" i="18"/>
  <c r="E81" i="18"/>
  <c r="E110" i="6" s="1"/>
  <c r="F81" i="18"/>
  <c r="F110" i="6" s="1"/>
  <c r="G81" i="18"/>
  <c r="I81" i="18"/>
  <c r="I102" i="18" s="1"/>
  <c r="K81" i="18"/>
  <c r="K102" i="18" s="1"/>
  <c r="K165" i="6" s="1"/>
  <c r="M81" i="18"/>
  <c r="M110" i="6" s="1"/>
  <c r="N81" i="18"/>
  <c r="O81" i="18"/>
  <c r="O102" i="18" s="1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Q96" i="18"/>
  <c r="E97" i="18"/>
  <c r="I97" i="18"/>
  <c r="M97" i="18"/>
  <c r="Q97" i="18"/>
  <c r="K98" i="18"/>
  <c r="M98" i="18"/>
  <c r="Q98" i="18"/>
  <c r="B164" i="17"/>
  <c r="F163" i="17"/>
  <c r="G163" i="17"/>
  <c r="H163" i="17"/>
  <c r="C159" i="17"/>
  <c r="D159" i="17"/>
  <c r="E159" i="17"/>
  <c r="G159" i="17"/>
  <c r="H159" i="17"/>
  <c r="I221" i="17"/>
  <c r="J221" i="17"/>
  <c r="K221" i="17"/>
  <c r="L221" i="17"/>
  <c r="M221" i="17"/>
  <c r="N221" i="17"/>
  <c r="O221" i="17"/>
  <c r="P221" i="17"/>
  <c r="B222" i="17"/>
  <c r="E160" i="17"/>
  <c r="F222" i="17"/>
  <c r="H222" i="17"/>
  <c r="J222" i="17"/>
  <c r="C223" i="17"/>
  <c r="D161" i="17"/>
  <c r="E161" i="17"/>
  <c r="F223" i="17"/>
  <c r="G161" i="17"/>
  <c r="J223" i="17"/>
  <c r="N223" i="17"/>
  <c r="C162" i="17"/>
  <c r="E162" i="17"/>
  <c r="F224" i="17"/>
  <c r="G162" i="17"/>
  <c r="H162" i="17"/>
  <c r="K162" i="17"/>
  <c r="M162" i="17"/>
  <c r="O224" i="17"/>
  <c r="K163" i="17"/>
  <c r="M163" i="17"/>
  <c r="N163" i="17"/>
  <c r="P163" i="17"/>
  <c r="C164" i="17"/>
  <c r="E164" i="17"/>
  <c r="F164" i="17"/>
  <c r="G164" i="17"/>
  <c r="Q164" i="17"/>
  <c r="B165" i="17"/>
  <c r="C165" i="17"/>
  <c r="H165" i="17"/>
  <c r="K165" i="17"/>
  <c r="M165" i="17"/>
  <c r="O165" i="17"/>
  <c r="P165" i="17"/>
  <c r="Q165" i="17"/>
  <c r="J230" i="17"/>
  <c r="N230" i="17"/>
  <c r="B231" i="17"/>
  <c r="C169" i="17"/>
  <c r="D169" i="17"/>
  <c r="E169" i="17"/>
  <c r="F231" i="17"/>
  <c r="H231" i="17"/>
  <c r="J231" i="17"/>
  <c r="C232" i="17"/>
  <c r="D232" i="17"/>
  <c r="E232" i="17"/>
  <c r="F232" i="17"/>
  <c r="H232" i="17"/>
  <c r="J232" i="17"/>
  <c r="K170" i="17"/>
  <c r="N232" i="17"/>
  <c r="O170" i="17"/>
  <c r="P232" i="17"/>
  <c r="Q232" i="17"/>
  <c r="B233" i="17"/>
  <c r="C171" i="17"/>
  <c r="D171" i="17"/>
  <c r="E171" i="17"/>
  <c r="H171" i="17"/>
  <c r="I171" i="17"/>
  <c r="K171" i="17"/>
  <c r="O233" i="17"/>
  <c r="Q233" i="17"/>
  <c r="B173" i="17"/>
  <c r="C235" i="17"/>
  <c r="D235" i="17"/>
  <c r="E173" i="17"/>
  <c r="F173" i="17"/>
  <c r="G173" i="17"/>
  <c r="J173" i="17"/>
  <c r="N173" i="17"/>
  <c r="B176" i="17"/>
  <c r="C176" i="17"/>
  <c r="D176" i="17"/>
  <c r="E176" i="17"/>
  <c r="F176" i="17"/>
  <c r="G176" i="17"/>
  <c r="H176" i="17"/>
  <c r="J176" i="17"/>
  <c r="K176" i="17"/>
  <c r="N176" i="17"/>
  <c r="O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M196" i="17"/>
  <c r="N76" i="14"/>
  <c r="N105" i="6" s="1"/>
  <c r="Q192" i="17"/>
  <c r="C184" i="17"/>
  <c r="D184" i="17"/>
  <c r="E184" i="17"/>
  <c r="G184" i="17"/>
  <c r="J240" i="17"/>
  <c r="K184" i="17"/>
  <c r="L184" i="17"/>
  <c r="M184" i="17"/>
  <c r="O184" i="17"/>
  <c r="P184" i="17"/>
  <c r="B185" i="17"/>
  <c r="C185" i="17"/>
  <c r="D185" i="17"/>
  <c r="E185" i="17"/>
  <c r="F185" i="17"/>
  <c r="G185" i="17"/>
  <c r="I185" i="17"/>
  <c r="J241" i="17"/>
  <c r="K185" i="17"/>
  <c r="L185" i="17"/>
  <c r="M185" i="17"/>
  <c r="N241" i="17"/>
  <c r="O241" i="17"/>
  <c r="E186" i="17"/>
  <c r="J242" i="17"/>
  <c r="M186" i="17"/>
  <c r="N242" i="17"/>
  <c r="O186" i="17"/>
  <c r="Q186" i="17"/>
  <c r="B187" i="17"/>
  <c r="C187" i="17"/>
  <c r="D187" i="17"/>
  <c r="E187" i="17"/>
  <c r="J243" i="17"/>
  <c r="N243" i="17"/>
  <c r="B188" i="17"/>
  <c r="C188" i="17"/>
  <c r="D188" i="17"/>
  <c r="E188" i="17"/>
  <c r="F188" i="17"/>
  <c r="G188" i="17"/>
  <c r="H188" i="17"/>
  <c r="I188" i="17"/>
  <c r="L188" i="17"/>
  <c r="M188" i="17"/>
  <c r="N188" i="17"/>
  <c r="O188" i="17"/>
  <c r="B189" i="17"/>
  <c r="C189" i="17"/>
  <c r="D189" i="17"/>
  <c r="E189" i="17"/>
  <c r="F189" i="17"/>
  <c r="G189" i="17"/>
  <c r="B190" i="17"/>
  <c r="C190" i="17"/>
  <c r="D190" i="17"/>
  <c r="E190" i="17"/>
  <c r="F190" i="17"/>
  <c r="O190" i="17"/>
  <c r="B191" i="17"/>
  <c r="C191" i="17"/>
  <c r="D191" i="17"/>
  <c r="E191" i="17"/>
  <c r="F191" i="17"/>
  <c r="G191" i="17"/>
  <c r="B192" i="17"/>
  <c r="C192" i="17"/>
  <c r="D192" i="17"/>
  <c r="E192" i="17"/>
  <c r="F192" i="17"/>
  <c r="G192" i="17"/>
  <c r="H192" i="17"/>
  <c r="I192" i="17"/>
  <c r="L192" i="17"/>
  <c r="M192" i="17"/>
  <c r="N192" i="17"/>
  <c r="O192" i="17"/>
  <c r="B193" i="17"/>
  <c r="C193" i="17"/>
  <c r="D193" i="17"/>
  <c r="E193" i="17"/>
  <c r="F193" i="17"/>
  <c r="J193" i="17"/>
  <c r="K193" i="17"/>
  <c r="L193" i="17"/>
  <c r="O193" i="17"/>
  <c r="P193" i="17"/>
  <c r="Q193" i="17"/>
  <c r="B194" i="17"/>
  <c r="C194" i="17"/>
  <c r="D194" i="17"/>
  <c r="E194" i="17"/>
  <c r="F194" i="17"/>
  <c r="G194" i="17"/>
  <c r="H194" i="17"/>
  <c r="O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E196" i="17"/>
  <c r="F196" i="17"/>
  <c r="G196" i="17"/>
  <c r="B197" i="17"/>
  <c r="C197" i="17"/>
  <c r="D197" i="17"/>
  <c r="E197" i="17"/>
  <c r="F197" i="17"/>
  <c r="G197" i="17"/>
  <c r="H197" i="17"/>
  <c r="I197" i="17"/>
  <c r="L197" i="17"/>
  <c r="M197" i="17"/>
  <c r="N197" i="17"/>
  <c r="O197" i="17"/>
  <c r="B198" i="17"/>
  <c r="C198" i="17"/>
  <c r="D198" i="17"/>
  <c r="E198" i="17"/>
  <c r="F198" i="17"/>
  <c r="G198" i="17"/>
  <c r="H198" i="17"/>
  <c r="I198" i="17"/>
  <c r="J198" i="17"/>
  <c r="K198" i="17"/>
  <c r="B201" i="17"/>
  <c r="D201" i="17"/>
  <c r="E201" i="17"/>
  <c r="F201" i="17"/>
  <c r="H201" i="17"/>
  <c r="J201" i="17"/>
  <c r="K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L251" i="17"/>
  <c r="M251" i="17"/>
  <c r="N251" i="17"/>
  <c r="P202" i="17"/>
  <c r="Q202" i="17"/>
  <c r="B203" i="17"/>
  <c r="C203" i="17"/>
  <c r="D203" i="17"/>
  <c r="E203" i="17"/>
  <c r="F203" i="17"/>
  <c r="G252" i="17"/>
  <c r="H252" i="17"/>
  <c r="I252" i="17"/>
  <c r="J252" i="17"/>
  <c r="K203" i="17"/>
  <c r="L203" i="17"/>
  <c r="M203" i="17"/>
  <c r="N203" i="17"/>
  <c r="O203" i="17"/>
  <c r="P203" i="17"/>
  <c r="B204" i="17"/>
  <c r="D204" i="17"/>
  <c r="E204" i="17"/>
  <c r="F204" i="17"/>
  <c r="I253" i="17"/>
  <c r="J253" i="17"/>
  <c r="K253" i="17"/>
  <c r="L253" i="17"/>
  <c r="M253" i="17"/>
  <c r="N253" i="17"/>
  <c r="P205" i="17"/>
  <c r="B206" i="17"/>
  <c r="C206" i="17"/>
  <c r="P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E211" i="17"/>
  <c r="F211" i="17"/>
  <c r="G211" i="17"/>
  <c r="H211" i="17"/>
  <c r="P213" i="17"/>
  <c r="J215" i="17"/>
  <c r="K215" i="17"/>
  <c r="M215" i="17"/>
  <c r="N215" i="17"/>
  <c r="O215" i="17"/>
  <c r="P215" i="17"/>
  <c r="Q215" i="17"/>
  <c r="B77" i="14"/>
  <c r="B106" i="6" s="1"/>
  <c r="N77" i="14"/>
  <c r="N106" i="6" s="1"/>
  <c r="P209" i="17"/>
  <c r="I159" i="17"/>
  <c r="J159" i="17"/>
  <c r="K159" i="17"/>
  <c r="L159" i="17"/>
  <c r="M159" i="17"/>
  <c r="N159" i="17"/>
  <c r="O159" i="17"/>
  <c r="P159" i="17"/>
  <c r="Q159" i="17"/>
  <c r="B160" i="17"/>
  <c r="C160" i="17"/>
  <c r="D160" i="17"/>
  <c r="F160" i="17"/>
  <c r="H160" i="17"/>
  <c r="J160" i="17"/>
  <c r="I161" i="17"/>
  <c r="J161" i="17"/>
  <c r="K161" i="17"/>
  <c r="L161" i="17"/>
  <c r="M161" i="17"/>
  <c r="N161" i="17"/>
  <c r="O161" i="17"/>
  <c r="P161" i="17"/>
  <c r="D162" i="17"/>
  <c r="F162" i="17"/>
  <c r="O162" i="17"/>
  <c r="Q162" i="17"/>
  <c r="B163" i="17"/>
  <c r="C163" i="17"/>
  <c r="D163" i="17"/>
  <c r="E163" i="17"/>
  <c r="J163" i="17"/>
  <c r="D165" i="17"/>
  <c r="E165" i="17"/>
  <c r="F165" i="17"/>
  <c r="G165" i="17"/>
  <c r="I165" i="17"/>
  <c r="J165" i="17"/>
  <c r="L165" i="17"/>
  <c r="N165" i="17"/>
  <c r="H168" i="17"/>
  <c r="I168" i="17"/>
  <c r="J168" i="17"/>
  <c r="K168" i="17"/>
  <c r="L168" i="17"/>
  <c r="M168" i="17"/>
  <c r="N168" i="17"/>
  <c r="O168" i="17"/>
  <c r="P168" i="17"/>
  <c r="Q168" i="17"/>
  <c r="F169" i="17"/>
  <c r="H169" i="17"/>
  <c r="J169" i="17"/>
  <c r="C170" i="17"/>
  <c r="D170" i="17"/>
  <c r="E170" i="17"/>
  <c r="F170" i="17"/>
  <c r="G170" i="17"/>
  <c r="H170" i="17"/>
  <c r="I170" i="17"/>
  <c r="L170" i="17"/>
  <c r="M170" i="17"/>
  <c r="P171" i="17"/>
  <c r="H173" i="17"/>
  <c r="I173" i="17"/>
  <c r="K173" i="17"/>
  <c r="L173" i="17"/>
  <c r="M173" i="17"/>
  <c r="O173" i="17"/>
  <c r="P173" i="17"/>
  <c r="Q173" i="17"/>
  <c r="D174" i="17"/>
  <c r="D175" i="17"/>
  <c r="I176" i="17"/>
  <c r="L176" i="17"/>
  <c r="M176" i="17"/>
  <c r="P176" i="17"/>
  <c r="Q176" i="17"/>
  <c r="H180" i="17"/>
  <c r="J180" i="17"/>
  <c r="Q180" i="17"/>
  <c r="H184" i="17"/>
  <c r="I184" i="17"/>
  <c r="J184" i="17"/>
  <c r="P185" i="17"/>
  <c r="Q185" i="17"/>
  <c r="G186" i="17"/>
  <c r="H186" i="17"/>
  <c r="I186" i="17"/>
  <c r="J186" i="17"/>
  <c r="L186" i="17"/>
  <c r="N186" i="17"/>
  <c r="H187" i="17"/>
  <c r="I187" i="17"/>
  <c r="J187" i="17"/>
  <c r="K187" i="17"/>
  <c r="L187" i="17"/>
  <c r="M187" i="17"/>
  <c r="N187" i="17"/>
  <c r="H189" i="17"/>
  <c r="I189" i="17"/>
  <c r="K189" i="17"/>
  <c r="L189" i="17"/>
  <c r="M189" i="17"/>
  <c r="Q189" i="17"/>
  <c r="M190" i="17"/>
  <c r="H191" i="17"/>
  <c r="I191" i="17"/>
  <c r="J191" i="17"/>
  <c r="K191" i="17"/>
  <c r="L191" i="17"/>
  <c r="M191" i="17"/>
  <c r="N191" i="17"/>
  <c r="O191" i="17"/>
  <c r="P191" i="17"/>
  <c r="Q191" i="17"/>
  <c r="H193" i="17"/>
  <c r="I193" i="17"/>
  <c r="M193" i="17"/>
  <c r="N193" i="17"/>
  <c r="I194" i="17"/>
  <c r="J194" i="17"/>
  <c r="K194" i="17"/>
  <c r="L194" i="17"/>
  <c r="M194" i="17"/>
  <c r="N194" i="17"/>
  <c r="P194" i="17"/>
  <c r="Q194" i="17"/>
  <c r="H196" i="17"/>
  <c r="I196" i="17"/>
  <c r="L198" i="17"/>
  <c r="M198" i="17"/>
  <c r="N198" i="17"/>
  <c r="O198" i="17"/>
  <c r="P198" i="17"/>
  <c r="Q198" i="17"/>
  <c r="L201" i="17"/>
  <c r="I202" i="17"/>
  <c r="L202" i="17"/>
  <c r="M202" i="17"/>
  <c r="N202" i="17"/>
  <c r="H203" i="17"/>
  <c r="I203" i="17"/>
  <c r="J203" i="17"/>
  <c r="L204" i="17"/>
  <c r="M204" i="17"/>
  <c r="N204" i="17"/>
  <c r="P204" i="17"/>
  <c r="P206" i="17"/>
  <c r="B211" i="17"/>
  <c r="C211" i="17"/>
  <c r="D211" i="17"/>
  <c r="I211" i="17"/>
  <c r="J211" i="17"/>
  <c r="K211" i="17"/>
  <c r="L211" i="17"/>
  <c r="M211" i="17"/>
  <c r="N211" i="17"/>
  <c r="O211" i="17"/>
  <c r="P211" i="17"/>
  <c r="Q211" i="17"/>
  <c r="P212" i="17"/>
  <c r="P214" i="17"/>
  <c r="B215" i="17"/>
  <c r="C215" i="17"/>
  <c r="D215" i="17"/>
  <c r="E215" i="17"/>
  <c r="F215" i="17"/>
  <c r="G215" i="17"/>
  <c r="H215" i="17"/>
  <c r="I215" i="17"/>
  <c r="L215" i="17"/>
  <c r="C221" i="17"/>
  <c r="D221" i="17"/>
  <c r="E221" i="17"/>
  <c r="G221" i="17"/>
  <c r="Q221" i="17"/>
  <c r="C222" i="17"/>
  <c r="D222" i="17"/>
  <c r="E222" i="17"/>
  <c r="D223" i="17"/>
  <c r="E223" i="17"/>
  <c r="G223" i="17"/>
  <c r="I223" i="17"/>
  <c r="K223" i="17"/>
  <c r="L223" i="17"/>
  <c r="M223" i="17"/>
  <c r="O223" i="17"/>
  <c r="P223" i="17"/>
  <c r="C224" i="17"/>
  <c r="D224" i="17"/>
  <c r="E224" i="17"/>
  <c r="Q224" i="17"/>
  <c r="H230" i="17"/>
  <c r="I230" i="17"/>
  <c r="K230" i="17"/>
  <c r="L230" i="17"/>
  <c r="M230" i="17"/>
  <c r="O230" i="17"/>
  <c r="P230" i="17"/>
  <c r="Q230" i="17"/>
  <c r="C231" i="17"/>
  <c r="D231" i="17"/>
  <c r="E231" i="17"/>
  <c r="G232" i="17"/>
  <c r="I232" i="17"/>
  <c r="K232" i="17"/>
  <c r="L232" i="17"/>
  <c r="M232" i="17"/>
  <c r="O232" i="17"/>
  <c r="H233" i="17"/>
  <c r="I233" i="17"/>
  <c r="K233" i="17"/>
  <c r="P233" i="17"/>
  <c r="G235" i="17"/>
  <c r="H235" i="17"/>
  <c r="I235" i="17"/>
  <c r="K235" i="17"/>
  <c r="L235" i="17"/>
  <c r="M235" i="17"/>
  <c r="O235" i="17"/>
  <c r="P235" i="17"/>
  <c r="Q235" i="17"/>
  <c r="C240" i="17"/>
  <c r="D240" i="17"/>
  <c r="E240" i="17"/>
  <c r="H240" i="17"/>
  <c r="I240" i="17"/>
  <c r="K240" i="17"/>
  <c r="L240" i="17"/>
  <c r="M240" i="17"/>
  <c r="O240" i="17"/>
  <c r="P240" i="17"/>
  <c r="K241" i="17"/>
  <c r="L241" i="17"/>
  <c r="M241" i="17"/>
  <c r="P241" i="17"/>
  <c r="Q241" i="17"/>
  <c r="E242" i="17"/>
  <c r="G242" i="17"/>
  <c r="H242" i="17"/>
  <c r="I242" i="17"/>
  <c r="L242" i="17"/>
  <c r="M242" i="17"/>
  <c r="O242" i="17"/>
  <c r="H243" i="17"/>
  <c r="I243" i="17"/>
  <c r="K243" i="17"/>
  <c r="L243" i="17"/>
  <c r="M243" i="17"/>
  <c r="D250" i="17"/>
  <c r="E250" i="17"/>
  <c r="F250" i="17"/>
  <c r="H250" i="17"/>
  <c r="J250" i="17"/>
  <c r="L250" i="17"/>
  <c r="M250" i="17"/>
  <c r="N250" i="17"/>
  <c r="O250" i="17"/>
  <c r="P250" i="17"/>
  <c r="Q250" i="17"/>
  <c r="B251" i="17"/>
  <c r="C251" i="17"/>
  <c r="D251" i="17"/>
  <c r="F251" i="17"/>
  <c r="H251" i="17"/>
  <c r="I251" i="17"/>
  <c r="Q251" i="17"/>
  <c r="B252" i="17"/>
  <c r="C252" i="17"/>
  <c r="D252" i="17"/>
  <c r="K252" i="17"/>
  <c r="L252" i="17"/>
  <c r="M252" i="17"/>
  <c r="N252" i="17"/>
  <c r="O252" i="17"/>
  <c r="P252" i="17"/>
  <c r="B253" i="17"/>
  <c r="D253" i="17"/>
  <c r="P253" i="17"/>
  <c r="C159" i="16"/>
  <c r="D159" i="16"/>
  <c r="H164" i="16"/>
  <c r="N164" i="16"/>
  <c r="J159" i="16"/>
  <c r="K159" i="16"/>
  <c r="L159" i="16"/>
  <c r="D160" i="16"/>
  <c r="E160" i="16"/>
  <c r="B161" i="16"/>
  <c r="C161" i="16"/>
  <c r="D161" i="16"/>
  <c r="E161" i="16"/>
  <c r="F161" i="16"/>
  <c r="G161" i="16"/>
  <c r="H161" i="16"/>
  <c r="J161" i="16"/>
  <c r="L161" i="16"/>
  <c r="O161" i="16"/>
  <c r="P161" i="16"/>
  <c r="J162" i="16"/>
  <c r="E163" i="16"/>
  <c r="O163" i="16"/>
  <c r="Q163" i="16"/>
  <c r="J164" i="16"/>
  <c r="K164" i="16"/>
  <c r="L164" i="16"/>
  <c r="O164" i="16"/>
  <c r="P164" i="16"/>
  <c r="Q164" i="16"/>
  <c r="B165" i="16"/>
  <c r="C165" i="16"/>
  <c r="E165" i="16"/>
  <c r="I165" i="16"/>
  <c r="K165" i="16"/>
  <c r="M165" i="16"/>
  <c r="N165" i="16"/>
  <c r="O165" i="16"/>
  <c r="P165" i="16"/>
  <c r="Q165" i="16"/>
  <c r="D173" i="16"/>
  <c r="E171" i="16"/>
  <c r="N169" i="16"/>
  <c r="J168" i="16"/>
  <c r="O168" i="16"/>
  <c r="P168" i="16"/>
  <c r="Q168" i="16"/>
  <c r="D169" i="16"/>
  <c r="E169" i="16"/>
  <c r="F169" i="16"/>
  <c r="D170" i="16"/>
  <c r="K170" i="16"/>
  <c r="L170" i="16"/>
  <c r="M170" i="16"/>
  <c r="N170" i="16"/>
  <c r="I171" i="16"/>
  <c r="E172" i="16"/>
  <c r="F172" i="16"/>
  <c r="Q172" i="16"/>
  <c r="I173" i="16"/>
  <c r="J173" i="16"/>
  <c r="K173" i="16"/>
  <c r="O173" i="16"/>
  <c r="P173" i="16"/>
  <c r="O174" i="16"/>
  <c r="Q174" i="16"/>
  <c r="D175" i="16"/>
  <c r="E175" i="16"/>
  <c r="F175" i="16"/>
  <c r="I175" i="16"/>
  <c r="J175" i="16"/>
  <c r="K175" i="16"/>
  <c r="L175" i="16"/>
  <c r="M175" i="16"/>
  <c r="N175" i="16"/>
  <c r="D176" i="16"/>
  <c r="E176" i="16"/>
  <c r="F176" i="16"/>
  <c r="I178" i="16"/>
  <c r="O178" i="16"/>
  <c r="P178" i="16"/>
  <c r="Q178" i="16"/>
  <c r="E179" i="16"/>
  <c r="F179" i="16"/>
  <c r="I180" i="16"/>
  <c r="J180" i="16"/>
  <c r="K180" i="16"/>
  <c r="L180" i="16"/>
  <c r="O180" i="16"/>
  <c r="P180" i="16"/>
  <c r="Q180" i="16"/>
  <c r="B192" i="16"/>
  <c r="G184" i="16"/>
  <c r="H184" i="16"/>
  <c r="I184" i="16"/>
  <c r="J184" i="16"/>
  <c r="K184" i="16"/>
  <c r="M184" i="16"/>
  <c r="N184" i="16"/>
  <c r="O184" i="16"/>
  <c r="P184" i="16"/>
  <c r="G185" i="16"/>
  <c r="I185" i="16"/>
  <c r="J185" i="16"/>
  <c r="E186" i="16"/>
  <c r="F186" i="16"/>
  <c r="I186" i="16"/>
  <c r="K186" i="16"/>
  <c r="G187" i="16"/>
  <c r="H187" i="16"/>
  <c r="I187" i="16"/>
  <c r="N187" i="16"/>
  <c r="O187" i="16"/>
  <c r="P187" i="16"/>
  <c r="G188" i="16"/>
  <c r="I188" i="16"/>
  <c r="J188" i="16"/>
  <c r="K188" i="16"/>
  <c r="B189" i="16"/>
  <c r="C189" i="16"/>
  <c r="G189" i="16"/>
  <c r="H189" i="16"/>
  <c r="I189" i="16"/>
  <c r="J189" i="16"/>
  <c r="K189" i="16"/>
  <c r="M189" i="16"/>
  <c r="I190" i="16"/>
  <c r="J190" i="16"/>
  <c r="N190" i="16"/>
  <c r="O190" i="16"/>
  <c r="P190" i="16"/>
  <c r="C191" i="16"/>
  <c r="G191" i="16"/>
  <c r="H191" i="16"/>
  <c r="I191" i="16"/>
  <c r="J191" i="16"/>
  <c r="K191" i="16"/>
  <c r="L191" i="16"/>
  <c r="N191" i="16"/>
  <c r="G192" i="16"/>
  <c r="H192" i="16"/>
  <c r="I192" i="16"/>
  <c r="J192" i="16"/>
  <c r="K192" i="16"/>
  <c r="M192" i="16"/>
  <c r="B193" i="16"/>
  <c r="E193" i="16"/>
  <c r="I193" i="16"/>
  <c r="O193" i="16"/>
  <c r="P193" i="16"/>
  <c r="Q193" i="16"/>
  <c r="H194" i="16"/>
  <c r="I194" i="16"/>
  <c r="J194" i="16"/>
  <c r="K194" i="16"/>
  <c r="L194" i="16"/>
  <c r="N194" i="16"/>
  <c r="O194" i="16"/>
  <c r="P194" i="16"/>
  <c r="C195" i="16"/>
  <c r="D195" i="16"/>
  <c r="E195" i="16"/>
  <c r="F195" i="16"/>
  <c r="I195" i="16"/>
  <c r="M195" i="16"/>
  <c r="Q195" i="16"/>
  <c r="B196" i="16"/>
  <c r="C196" i="16"/>
  <c r="I196" i="16"/>
  <c r="J196" i="16"/>
  <c r="N196" i="16"/>
  <c r="O196" i="16"/>
  <c r="P196" i="16"/>
  <c r="G197" i="16"/>
  <c r="H197" i="16"/>
  <c r="I197" i="16"/>
  <c r="J197" i="16"/>
  <c r="K197" i="16"/>
  <c r="L197" i="16"/>
  <c r="M197" i="16"/>
  <c r="N197" i="16"/>
  <c r="O197" i="16"/>
  <c r="P197" i="16"/>
  <c r="C198" i="16"/>
  <c r="D198" i="16"/>
  <c r="G198" i="16"/>
  <c r="H198" i="16"/>
  <c r="I198" i="16"/>
  <c r="J198" i="16"/>
  <c r="K198" i="16"/>
  <c r="L198" i="16"/>
  <c r="M198" i="16"/>
  <c r="N198" i="16"/>
  <c r="I210" i="16"/>
  <c r="K205" i="16"/>
  <c r="N206" i="16"/>
  <c r="Q94" i="14"/>
  <c r="B201" i="16"/>
  <c r="C201" i="16"/>
  <c r="E201" i="16"/>
  <c r="F201" i="16"/>
  <c r="B202" i="16"/>
  <c r="G202" i="16"/>
  <c r="H202" i="16"/>
  <c r="M202" i="16"/>
  <c r="N202" i="16"/>
  <c r="B203" i="16"/>
  <c r="C203" i="16"/>
  <c r="D203" i="16"/>
  <c r="E203" i="16"/>
  <c r="I203" i="16"/>
  <c r="J203" i="16"/>
  <c r="K203" i="16"/>
  <c r="M203" i="16"/>
  <c r="N203" i="16"/>
  <c r="O203" i="16"/>
  <c r="P203" i="16"/>
  <c r="B204" i="16"/>
  <c r="C204" i="16"/>
  <c r="E204" i="16"/>
  <c r="F204" i="16"/>
  <c r="G204" i="16"/>
  <c r="H204" i="16"/>
  <c r="Q204" i="16"/>
  <c r="B205" i="16"/>
  <c r="C205" i="16"/>
  <c r="J205" i="16"/>
  <c r="B206" i="16"/>
  <c r="C206" i="16"/>
  <c r="E206" i="16"/>
  <c r="F206" i="16"/>
  <c r="G206" i="16"/>
  <c r="H206" i="16"/>
  <c r="Q206" i="16"/>
  <c r="B207" i="16"/>
  <c r="C207" i="16"/>
  <c r="D207" i="16"/>
  <c r="E207" i="16"/>
  <c r="F207" i="16"/>
  <c r="G207" i="16"/>
  <c r="H207" i="16"/>
  <c r="L207" i="16"/>
  <c r="M207" i="16"/>
  <c r="N207" i="16"/>
  <c r="B208" i="16"/>
  <c r="C208" i="16"/>
  <c r="D208" i="16"/>
  <c r="E208" i="16"/>
  <c r="F208" i="16"/>
  <c r="M208" i="16"/>
  <c r="N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E210" i="16"/>
  <c r="F210" i="16"/>
  <c r="B211" i="16"/>
  <c r="C211" i="16"/>
  <c r="D211" i="16"/>
  <c r="E211" i="16"/>
  <c r="I211" i="16"/>
  <c r="J211" i="16"/>
  <c r="B212" i="16"/>
  <c r="B213" i="16"/>
  <c r="C213" i="16"/>
  <c r="D213" i="16"/>
  <c r="E213" i="16"/>
  <c r="F213" i="16"/>
  <c r="G213" i="16"/>
  <c r="H213" i="16"/>
  <c r="M213" i="16"/>
  <c r="N213" i="16"/>
  <c r="I214" i="16"/>
  <c r="J214" i="16"/>
  <c r="K214" i="16"/>
  <c r="L214" i="16"/>
  <c r="M214" i="16"/>
  <c r="N214" i="16"/>
  <c r="O214" i="16"/>
  <c r="Q214" i="16"/>
  <c r="B215" i="16"/>
  <c r="C215" i="16"/>
  <c r="D215" i="16"/>
  <c r="E215" i="16"/>
  <c r="F215" i="16"/>
  <c r="G215" i="16"/>
  <c r="H215" i="16"/>
  <c r="L215" i="16"/>
  <c r="M215" i="16"/>
  <c r="N215" i="16"/>
  <c r="O159" i="16"/>
  <c r="P159" i="16"/>
  <c r="C160" i="16"/>
  <c r="F160" i="16"/>
  <c r="G160" i="16"/>
  <c r="H160" i="16"/>
  <c r="J160" i="16"/>
  <c r="K160" i="16"/>
  <c r="L160" i="16"/>
  <c r="N160" i="16"/>
  <c r="O160" i="16"/>
  <c r="P160" i="16"/>
  <c r="H162" i="16"/>
  <c r="K162" i="16"/>
  <c r="L162" i="16"/>
  <c r="O162" i="16"/>
  <c r="P162" i="16"/>
  <c r="C163" i="16"/>
  <c r="D163" i="16"/>
  <c r="F163" i="16"/>
  <c r="J163" i="16"/>
  <c r="L163" i="16"/>
  <c r="P163" i="16"/>
  <c r="D164" i="16"/>
  <c r="D165" i="16"/>
  <c r="F165" i="16"/>
  <c r="G165" i="16"/>
  <c r="H165" i="16"/>
  <c r="J165" i="16"/>
  <c r="L165" i="16"/>
  <c r="E168" i="16"/>
  <c r="F168" i="16"/>
  <c r="G168" i="16"/>
  <c r="H168" i="16"/>
  <c r="I168" i="16"/>
  <c r="K168" i="16"/>
  <c r="L168" i="16"/>
  <c r="G169" i="16"/>
  <c r="H169" i="16"/>
  <c r="I169" i="16"/>
  <c r="J169" i="16"/>
  <c r="K169" i="16"/>
  <c r="L169" i="16"/>
  <c r="M169" i="16"/>
  <c r="Q169" i="16"/>
  <c r="E170" i="16"/>
  <c r="F170" i="16"/>
  <c r="G170" i="16"/>
  <c r="H170" i="16"/>
  <c r="I170" i="16"/>
  <c r="J170" i="16"/>
  <c r="O170" i="16"/>
  <c r="P170" i="16"/>
  <c r="Q170" i="16"/>
  <c r="H171" i="16"/>
  <c r="M171" i="16"/>
  <c r="N171" i="16"/>
  <c r="O171" i="16"/>
  <c r="P171" i="16"/>
  <c r="Q171" i="16"/>
  <c r="I172" i="16"/>
  <c r="J172" i="16"/>
  <c r="K172" i="16"/>
  <c r="L172" i="16"/>
  <c r="M172" i="16"/>
  <c r="N172" i="16"/>
  <c r="O172" i="16"/>
  <c r="P172" i="16"/>
  <c r="Q173" i="16"/>
  <c r="E174" i="16"/>
  <c r="F174" i="16"/>
  <c r="G174" i="16"/>
  <c r="H174" i="16"/>
  <c r="I174" i="16"/>
  <c r="J174" i="16"/>
  <c r="K174" i="16"/>
  <c r="L174" i="16"/>
  <c r="M174" i="16"/>
  <c r="N174" i="16"/>
  <c r="P174" i="16"/>
  <c r="G175" i="16"/>
  <c r="H175" i="16"/>
  <c r="O175" i="16"/>
  <c r="P175" i="16"/>
  <c r="Q175" i="16"/>
  <c r="M176" i="16"/>
  <c r="Q176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G179" i="16"/>
  <c r="H179" i="16"/>
  <c r="I179" i="16"/>
  <c r="J179" i="16"/>
  <c r="K179" i="16"/>
  <c r="L179" i="16"/>
  <c r="M179" i="16"/>
  <c r="N179" i="16"/>
  <c r="O179" i="16"/>
  <c r="P179" i="16"/>
  <c r="Q179" i="16"/>
  <c r="D180" i="16"/>
  <c r="E180" i="16"/>
  <c r="F180" i="16"/>
  <c r="F185" i="16"/>
  <c r="H185" i="16"/>
  <c r="K185" i="16"/>
  <c r="L185" i="16"/>
  <c r="N185" i="16"/>
  <c r="O185" i="16"/>
  <c r="P185" i="16"/>
  <c r="B186" i="16"/>
  <c r="C186" i="16"/>
  <c r="D186" i="16"/>
  <c r="G186" i="16"/>
  <c r="H186" i="16"/>
  <c r="J186" i="16"/>
  <c r="N186" i="16"/>
  <c r="O186" i="16"/>
  <c r="P186" i="16"/>
  <c r="H188" i="16"/>
  <c r="L188" i="16"/>
  <c r="N188" i="16"/>
  <c r="O188" i="16"/>
  <c r="P188" i="16"/>
  <c r="L189" i="16"/>
  <c r="N189" i="16"/>
  <c r="F190" i="16"/>
  <c r="G190" i="16"/>
  <c r="H190" i="16"/>
  <c r="K190" i="16"/>
  <c r="L190" i="16"/>
  <c r="O191" i="16"/>
  <c r="P191" i="16"/>
  <c r="L192" i="16"/>
  <c r="N192" i="16"/>
  <c r="O192" i="16"/>
  <c r="P192" i="16"/>
  <c r="C193" i="16"/>
  <c r="D193" i="16"/>
  <c r="F193" i="16"/>
  <c r="G193" i="16"/>
  <c r="H193" i="16"/>
  <c r="J193" i="16"/>
  <c r="K193" i="16"/>
  <c r="L193" i="16"/>
  <c r="N193" i="16"/>
  <c r="G194" i="16"/>
  <c r="G195" i="16"/>
  <c r="H195" i="16"/>
  <c r="J195" i="16"/>
  <c r="K195" i="16"/>
  <c r="L195" i="16"/>
  <c r="N195" i="16"/>
  <c r="O195" i="16"/>
  <c r="P195" i="16"/>
  <c r="G196" i="16"/>
  <c r="H196" i="16"/>
  <c r="K196" i="16"/>
  <c r="L196" i="16"/>
  <c r="O198" i="16"/>
  <c r="P198" i="16"/>
  <c r="G201" i="16"/>
  <c r="H201" i="16"/>
  <c r="K201" i="16"/>
  <c r="L201" i="16"/>
  <c r="M201" i="16"/>
  <c r="N201" i="16"/>
  <c r="C202" i="16"/>
  <c r="D202" i="16"/>
  <c r="E202" i="16"/>
  <c r="F202" i="16"/>
  <c r="F203" i="16"/>
  <c r="G203" i="16"/>
  <c r="H203" i="16"/>
  <c r="D205" i="16"/>
  <c r="E205" i="16"/>
  <c r="F205" i="16"/>
  <c r="G205" i="16"/>
  <c r="H205" i="16"/>
  <c r="I205" i="16"/>
  <c r="M205" i="16"/>
  <c r="D206" i="16"/>
  <c r="L206" i="16"/>
  <c r="M206" i="16"/>
  <c r="G208" i="16"/>
  <c r="H208" i="16"/>
  <c r="K208" i="16"/>
  <c r="L208" i="16"/>
  <c r="O208" i="16"/>
  <c r="P208" i="16"/>
  <c r="Q208" i="16"/>
  <c r="B209" i="16"/>
  <c r="C209" i="16"/>
  <c r="D209" i="16"/>
  <c r="E209" i="16"/>
  <c r="G210" i="16"/>
  <c r="H210" i="16"/>
  <c r="M210" i="16"/>
  <c r="N210" i="16"/>
  <c r="F211" i="16"/>
  <c r="G211" i="16"/>
  <c r="H211" i="16"/>
  <c r="Q211" i="16"/>
  <c r="C212" i="16"/>
  <c r="D212" i="16"/>
  <c r="E212" i="16"/>
  <c r="F212" i="16"/>
  <c r="G212" i="16"/>
  <c r="B214" i="16"/>
  <c r="C214" i="16"/>
  <c r="D214" i="16"/>
  <c r="E214" i="16"/>
  <c r="F214" i="16"/>
  <c r="G214" i="16"/>
  <c r="H214" i="16"/>
  <c r="P214" i="16"/>
  <c r="O215" i="16"/>
  <c r="D246" i="16"/>
  <c r="D249" i="16"/>
  <c r="E159" i="15"/>
  <c r="F160" i="15"/>
  <c r="H159" i="15"/>
  <c r="J159" i="15"/>
  <c r="P160" i="15"/>
  <c r="D221" i="16"/>
  <c r="F221" i="16"/>
  <c r="H221" i="16"/>
  <c r="K159" i="15"/>
  <c r="L159" i="15"/>
  <c r="M159" i="15"/>
  <c r="O159" i="15"/>
  <c r="P221" i="16"/>
  <c r="Q159" i="15"/>
  <c r="B222" i="16"/>
  <c r="D222" i="16"/>
  <c r="F222" i="16"/>
  <c r="H222" i="16"/>
  <c r="L222" i="16"/>
  <c r="P222" i="16"/>
  <c r="D223" i="16"/>
  <c r="F223" i="16"/>
  <c r="H161" i="15"/>
  <c r="I161" i="15"/>
  <c r="J223" i="16"/>
  <c r="L223" i="16"/>
  <c r="N223" i="16"/>
  <c r="P223" i="16"/>
  <c r="B224" i="16"/>
  <c r="D224" i="16"/>
  <c r="H224" i="16"/>
  <c r="L224" i="16"/>
  <c r="N224" i="16"/>
  <c r="P224" i="16"/>
  <c r="B225" i="16"/>
  <c r="C225" i="17"/>
  <c r="F225" i="16"/>
  <c r="G225" i="17"/>
  <c r="H225" i="16"/>
  <c r="J225" i="16"/>
  <c r="N225" i="16"/>
  <c r="O225" i="17"/>
  <c r="D226" i="16"/>
  <c r="F226" i="16"/>
  <c r="G226" i="17"/>
  <c r="K226" i="17"/>
  <c r="L164" i="15"/>
  <c r="M164" i="15"/>
  <c r="N226" i="16"/>
  <c r="O226" i="17"/>
  <c r="C227" i="17"/>
  <c r="D227" i="16"/>
  <c r="F227" i="16"/>
  <c r="H227" i="16"/>
  <c r="J227" i="16"/>
  <c r="K227" i="17"/>
  <c r="O227" i="17"/>
  <c r="C174" i="15"/>
  <c r="E172" i="15"/>
  <c r="F229" i="16"/>
  <c r="H229" i="16"/>
  <c r="L229" i="16"/>
  <c r="N229" i="16"/>
  <c r="O172" i="15"/>
  <c r="B230" i="16"/>
  <c r="H230" i="16"/>
  <c r="L230" i="16"/>
  <c r="N168" i="15"/>
  <c r="O168" i="15"/>
  <c r="B231" i="16"/>
  <c r="D231" i="16"/>
  <c r="F231" i="16"/>
  <c r="H231" i="16"/>
  <c r="J231" i="16"/>
  <c r="N231" i="16"/>
  <c r="Q169" i="15"/>
  <c r="C170" i="15"/>
  <c r="D232" i="16"/>
  <c r="E170" i="15"/>
  <c r="F232" i="16"/>
  <c r="G170" i="15"/>
  <c r="H232" i="16"/>
  <c r="L170" i="15"/>
  <c r="N232" i="16"/>
  <c r="B233" i="16"/>
  <c r="D233" i="16"/>
  <c r="F233" i="16"/>
  <c r="K171" i="15"/>
  <c r="N233" i="16"/>
  <c r="O171" i="15"/>
  <c r="P233" i="16"/>
  <c r="B234" i="16"/>
  <c r="C234" i="17"/>
  <c r="D234" i="16"/>
  <c r="G234" i="17"/>
  <c r="J234" i="16"/>
  <c r="K234" i="17"/>
  <c r="B235" i="16"/>
  <c r="D235" i="16"/>
  <c r="F235" i="16"/>
  <c r="N235" i="16"/>
  <c r="O173" i="15"/>
  <c r="P235" i="16"/>
  <c r="B174" i="15"/>
  <c r="J236" i="16"/>
  <c r="D175" i="15"/>
  <c r="E175" i="15"/>
  <c r="F175" i="15"/>
  <c r="G175" i="15"/>
  <c r="H175" i="15"/>
  <c r="O175" i="15"/>
  <c r="Q175" i="15"/>
  <c r="Q176" i="15"/>
  <c r="B177" i="15"/>
  <c r="C177" i="15"/>
  <c r="D177" i="15"/>
  <c r="E177" i="15"/>
  <c r="F177" i="15"/>
  <c r="G177" i="15"/>
  <c r="H177" i="15"/>
  <c r="J237" i="16"/>
  <c r="O177" i="15"/>
  <c r="K178" i="15"/>
  <c r="L178" i="15"/>
  <c r="M178" i="15"/>
  <c r="N178" i="15"/>
  <c r="O178" i="15"/>
  <c r="P178" i="15"/>
  <c r="N180" i="15"/>
  <c r="O180" i="15"/>
  <c r="P180" i="15"/>
  <c r="D239" i="17"/>
  <c r="G190" i="15"/>
  <c r="D240" i="16"/>
  <c r="E184" i="15"/>
  <c r="F240" i="16"/>
  <c r="G184" i="15"/>
  <c r="H240" i="16"/>
  <c r="J240" i="16"/>
  <c r="N184" i="15"/>
  <c r="O184" i="15"/>
  <c r="B241" i="16"/>
  <c r="I185" i="15"/>
  <c r="L241" i="16"/>
  <c r="N241" i="16"/>
  <c r="O185" i="15"/>
  <c r="P241" i="16"/>
  <c r="B242" i="16"/>
  <c r="F242" i="16"/>
  <c r="N242" i="16"/>
  <c r="O186" i="15"/>
  <c r="Q186" i="15"/>
  <c r="E187" i="15"/>
  <c r="F243" i="16"/>
  <c r="G187" i="15"/>
  <c r="J243" i="16"/>
  <c r="K187" i="15"/>
  <c r="L243" i="16"/>
  <c r="N243" i="16"/>
  <c r="P243" i="16"/>
  <c r="D244" i="17"/>
  <c r="K188" i="15"/>
  <c r="M188" i="15"/>
  <c r="N188" i="15"/>
  <c r="O188" i="15"/>
  <c r="P188" i="15"/>
  <c r="Q188" i="15"/>
  <c r="E189" i="15"/>
  <c r="F189" i="15"/>
  <c r="G189" i="15"/>
  <c r="L245" i="17"/>
  <c r="O189" i="15"/>
  <c r="P189" i="15"/>
  <c r="Q189" i="15"/>
  <c r="K190" i="15"/>
  <c r="L190" i="15"/>
  <c r="N190" i="15"/>
  <c r="O190" i="15"/>
  <c r="P190" i="15"/>
  <c r="D191" i="15"/>
  <c r="E191" i="15"/>
  <c r="F191" i="15"/>
  <c r="G191" i="15"/>
  <c r="H191" i="15"/>
  <c r="O191" i="15"/>
  <c r="D246" i="17"/>
  <c r="K192" i="15"/>
  <c r="L246" i="17"/>
  <c r="N192" i="15"/>
  <c r="O192" i="15"/>
  <c r="P192" i="15"/>
  <c r="Q192" i="15"/>
  <c r="B193" i="15"/>
  <c r="C193" i="15"/>
  <c r="D193" i="15"/>
  <c r="E193" i="15"/>
  <c r="G193" i="15"/>
  <c r="O193" i="15"/>
  <c r="Q193" i="15"/>
  <c r="I194" i="15"/>
  <c r="N194" i="15"/>
  <c r="O194" i="15"/>
  <c r="P194" i="15"/>
  <c r="G195" i="15"/>
  <c r="K195" i="15"/>
  <c r="L247" i="17"/>
  <c r="P195" i="15"/>
  <c r="D196" i="15"/>
  <c r="E196" i="15"/>
  <c r="F196" i="15"/>
  <c r="G196" i="15"/>
  <c r="K196" i="15"/>
  <c r="L196" i="15"/>
  <c r="O196" i="15"/>
  <c r="I197" i="15"/>
  <c r="L197" i="15"/>
  <c r="M197" i="15"/>
  <c r="N197" i="15"/>
  <c r="O197" i="15"/>
  <c r="P197" i="15"/>
  <c r="E198" i="15"/>
  <c r="F198" i="15"/>
  <c r="G198" i="15"/>
  <c r="L198" i="15"/>
  <c r="M198" i="15"/>
  <c r="N198" i="15"/>
  <c r="O198" i="15"/>
  <c r="B249" i="16"/>
  <c r="F249" i="16"/>
  <c r="L201" i="15"/>
  <c r="N249" i="16"/>
  <c r="O208" i="15"/>
  <c r="P249" i="17"/>
  <c r="Q201" i="15"/>
  <c r="C201" i="15"/>
  <c r="E201" i="15"/>
  <c r="I201" i="15"/>
  <c r="J250" i="16"/>
  <c r="L250" i="16"/>
  <c r="N250" i="16"/>
  <c r="C202" i="15"/>
  <c r="D202" i="15"/>
  <c r="E202" i="15"/>
  <c r="F251" i="16"/>
  <c r="J202" i="15"/>
  <c r="D252" i="16"/>
  <c r="F252" i="16"/>
  <c r="N252" i="16"/>
  <c r="P203" i="15"/>
  <c r="E204" i="15"/>
  <c r="J204" i="15"/>
  <c r="B254" i="17"/>
  <c r="C205" i="15"/>
  <c r="D254" i="16"/>
  <c r="E205" i="15"/>
  <c r="F205" i="15"/>
  <c r="G205" i="15"/>
  <c r="H205" i="15"/>
  <c r="P254" i="17"/>
  <c r="B255" i="17"/>
  <c r="E206" i="15"/>
  <c r="F206" i="15"/>
  <c r="G206" i="15"/>
  <c r="H206" i="15"/>
  <c r="I206" i="15"/>
  <c r="P255" i="17"/>
  <c r="C207" i="15"/>
  <c r="D207" i="15"/>
  <c r="F207" i="15"/>
  <c r="G207" i="15"/>
  <c r="H207" i="15"/>
  <c r="B208" i="15"/>
  <c r="C208" i="15"/>
  <c r="D208" i="15"/>
  <c r="E208" i="15"/>
  <c r="F208" i="15"/>
  <c r="G208" i="15"/>
  <c r="H208" i="15"/>
  <c r="I208" i="15"/>
  <c r="B256" i="17"/>
  <c r="D256" i="17"/>
  <c r="H209" i="15"/>
  <c r="I209" i="15"/>
  <c r="J256" i="17"/>
  <c r="K209" i="15"/>
  <c r="L256" i="17"/>
  <c r="N209" i="15"/>
  <c r="O209" i="15"/>
  <c r="Q209" i="15"/>
  <c r="B210" i="15"/>
  <c r="C210" i="15"/>
  <c r="D210" i="15"/>
  <c r="E210" i="15"/>
  <c r="D211" i="15"/>
  <c r="E211" i="15"/>
  <c r="F211" i="15"/>
  <c r="G211" i="15"/>
  <c r="H211" i="15"/>
  <c r="I211" i="15"/>
  <c r="N211" i="15"/>
  <c r="O211" i="15"/>
  <c r="P211" i="15"/>
  <c r="B257" i="17"/>
  <c r="D257" i="17"/>
  <c r="J257" i="17"/>
  <c r="L257" i="17"/>
  <c r="P257" i="17"/>
  <c r="B213" i="15"/>
  <c r="C213" i="15"/>
  <c r="D213" i="15"/>
  <c r="E213" i="15"/>
  <c r="F213" i="15"/>
  <c r="C214" i="15"/>
  <c r="K214" i="15"/>
  <c r="M214" i="15"/>
  <c r="N214" i="15"/>
  <c r="O214" i="15"/>
  <c r="P214" i="15"/>
  <c r="C215" i="15"/>
  <c r="D215" i="15"/>
  <c r="E215" i="15"/>
  <c r="F215" i="15"/>
  <c r="G215" i="15"/>
  <c r="J215" i="15"/>
  <c r="B160" i="15"/>
  <c r="E160" i="15"/>
  <c r="I160" i="15"/>
  <c r="J160" i="15"/>
  <c r="K160" i="15"/>
  <c r="L160" i="15"/>
  <c r="M160" i="15"/>
  <c r="B161" i="15"/>
  <c r="C161" i="15"/>
  <c r="D161" i="15"/>
  <c r="E161" i="15"/>
  <c r="F161" i="15"/>
  <c r="J161" i="15"/>
  <c r="K161" i="15"/>
  <c r="L161" i="15"/>
  <c r="M161" i="15"/>
  <c r="N161" i="15"/>
  <c r="P161" i="15"/>
  <c r="Q161" i="15"/>
  <c r="B162" i="15"/>
  <c r="E162" i="15"/>
  <c r="F162" i="15"/>
  <c r="H162" i="15"/>
  <c r="I162" i="15"/>
  <c r="Q162" i="15"/>
  <c r="B163" i="15"/>
  <c r="C163" i="15"/>
  <c r="D163" i="15"/>
  <c r="E163" i="15"/>
  <c r="F163" i="15"/>
  <c r="H163" i="15"/>
  <c r="I163" i="15"/>
  <c r="J163" i="15"/>
  <c r="K163" i="15"/>
  <c r="L163" i="15"/>
  <c r="M163" i="15"/>
  <c r="N163" i="15"/>
  <c r="P163" i="15"/>
  <c r="Q163" i="15"/>
  <c r="P164" i="15"/>
  <c r="Q164" i="15"/>
  <c r="B165" i="15"/>
  <c r="C165" i="15"/>
  <c r="D165" i="15"/>
  <c r="E165" i="15"/>
  <c r="H165" i="15"/>
  <c r="I165" i="15"/>
  <c r="J165" i="15"/>
  <c r="K165" i="15"/>
  <c r="L165" i="15"/>
  <c r="M165" i="15"/>
  <c r="N165" i="15"/>
  <c r="P165" i="15"/>
  <c r="Q165" i="15"/>
  <c r="I168" i="15"/>
  <c r="K168" i="15"/>
  <c r="P168" i="15"/>
  <c r="Q168" i="15"/>
  <c r="B169" i="15"/>
  <c r="C169" i="15"/>
  <c r="D169" i="15"/>
  <c r="E169" i="15"/>
  <c r="H169" i="15"/>
  <c r="I169" i="15"/>
  <c r="K169" i="15"/>
  <c r="L169" i="15"/>
  <c r="M169" i="15"/>
  <c r="N169" i="15"/>
  <c r="B170" i="15"/>
  <c r="I170" i="15"/>
  <c r="K170" i="15"/>
  <c r="N170" i="15"/>
  <c r="O170" i="15"/>
  <c r="Q170" i="15"/>
  <c r="C171" i="15"/>
  <c r="D171" i="15"/>
  <c r="E171" i="15"/>
  <c r="H171" i="15"/>
  <c r="I171" i="15"/>
  <c r="P171" i="15"/>
  <c r="Q171" i="15"/>
  <c r="B172" i="15"/>
  <c r="I172" i="15"/>
  <c r="K172" i="15"/>
  <c r="Q172" i="15"/>
  <c r="B173" i="15"/>
  <c r="D173" i="15"/>
  <c r="E173" i="15"/>
  <c r="K173" i="15"/>
  <c r="L173" i="15"/>
  <c r="M173" i="15"/>
  <c r="Q173" i="15"/>
  <c r="H174" i="15"/>
  <c r="I174" i="15"/>
  <c r="N174" i="15"/>
  <c r="O174" i="15"/>
  <c r="P174" i="15"/>
  <c r="Q174" i="15"/>
  <c r="B175" i="15"/>
  <c r="I175" i="15"/>
  <c r="J175" i="15"/>
  <c r="K175" i="15"/>
  <c r="L175" i="15"/>
  <c r="M175" i="15"/>
  <c r="N175" i="15"/>
  <c r="P175" i="15"/>
  <c r="B176" i="15"/>
  <c r="D176" i="15"/>
  <c r="E176" i="15"/>
  <c r="H176" i="15"/>
  <c r="I176" i="15"/>
  <c r="K176" i="15"/>
  <c r="L176" i="15"/>
  <c r="N176" i="15"/>
  <c r="I177" i="15"/>
  <c r="J177" i="15"/>
  <c r="K177" i="15"/>
  <c r="L177" i="15"/>
  <c r="M177" i="15"/>
  <c r="N177" i="15"/>
  <c r="P177" i="15"/>
  <c r="Q177" i="15"/>
  <c r="B178" i="15"/>
  <c r="D178" i="15"/>
  <c r="E178" i="15"/>
  <c r="H178" i="15"/>
  <c r="I178" i="15"/>
  <c r="Q178" i="15"/>
  <c r="B179" i="15"/>
  <c r="I179" i="15"/>
  <c r="J179" i="15"/>
  <c r="K179" i="15"/>
  <c r="M179" i="15"/>
  <c r="N179" i="15"/>
  <c r="Q179" i="15"/>
  <c r="B180" i="15"/>
  <c r="D180" i="15"/>
  <c r="E180" i="15"/>
  <c r="K180" i="15"/>
  <c r="L180" i="15"/>
  <c r="Q180" i="15"/>
  <c r="B184" i="15"/>
  <c r="C184" i="15"/>
  <c r="I184" i="15"/>
  <c r="K184" i="15"/>
  <c r="L184" i="15"/>
  <c r="M184" i="15"/>
  <c r="P184" i="15"/>
  <c r="Q184" i="15"/>
  <c r="B185" i="15"/>
  <c r="K185" i="15"/>
  <c r="Q185" i="15"/>
  <c r="B186" i="15"/>
  <c r="C186" i="15"/>
  <c r="D186" i="15"/>
  <c r="E186" i="15"/>
  <c r="F186" i="15"/>
  <c r="G186" i="15"/>
  <c r="I186" i="15"/>
  <c r="K186" i="15"/>
  <c r="N186" i="15"/>
  <c r="I187" i="15"/>
  <c r="L187" i="15"/>
  <c r="M187" i="15"/>
  <c r="O187" i="15"/>
  <c r="P187" i="15"/>
  <c r="Q187" i="15"/>
  <c r="B188" i="15"/>
  <c r="C188" i="15"/>
  <c r="D188" i="15"/>
  <c r="E188" i="15"/>
  <c r="F188" i="15"/>
  <c r="H188" i="15"/>
  <c r="I188" i="15"/>
  <c r="B189" i="15"/>
  <c r="C189" i="15"/>
  <c r="D189" i="15"/>
  <c r="I189" i="15"/>
  <c r="K189" i="15"/>
  <c r="L189" i="15"/>
  <c r="M189" i="15"/>
  <c r="N189" i="15"/>
  <c r="B190" i="15"/>
  <c r="C190" i="15"/>
  <c r="D190" i="15"/>
  <c r="E190" i="15"/>
  <c r="F190" i="15"/>
  <c r="Q190" i="15"/>
  <c r="I191" i="15"/>
  <c r="J191" i="15"/>
  <c r="K191" i="15"/>
  <c r="L191" i="15"/>
  <c r="M191" i="15"/>
  <c r="N191" i="15"/>
  <c r="P191" i="15"/>
  <c r="Q191" i="15"/>
  <c r="B192" i="15"/>
  <c r="D192" i="15"/>
  <c r="F192" i="15"/>
  <c r="I192" i="15"/>
  <c r="F193" i="15"/>
  <c r="H193" i="15"/>
  <c r="I193" i="15"/>
  <c r="J193" i="15"/>
  <c r="K193" i="15"/>
  <c r="L193" i="15"/>
  <c r="M193" i="15"/>
  <c r="N193" i="15"/>
  <c r="P193" i="15"/>
  <c r="B194" i="15"/>
  <c r="C194" i="15"/>
  <c r="E194" i="15"/>
  <c r="K194" i="15"/>
  <c r="Q194" i="15"/>
  <c r="B195" i="15"/>
  <c r="C195" i="15"/>
  <c r="D195" i="15"/>
  <c r="E195" i="15"/>
  <c r="F195" i="15"/>
  <c r="I195" i="15"/>
  <c r="L195" i="15"/>
  <c r="N195" i="15"/>
  <c r="O195" i="15"/>
  <c r="Q195" i="15"/>
  <c r="B196" i="15"/>
  <c r="C196" i="15"/>
  <c r="I196" i="15"/>
  <c r="N196" i="15"/>
  <c r="P196" i="15"/>
  <c r="Q196" i="15"/>
  <c r="B197" i="15"/>
  <c r="C197" i="15"/>
  <c r="E197" i="15"/>
  <c r="F197" i="15"/>
  <c r="K197" i="15"/>
  <c r="Q197" i="15"/>
  <c r="B198" i="15"/>
  <c r="D198" i="15"/>
  <c r="I198" i="15"/>
  <c r="K198" i="15"/>
  <c r="P198" i="15"/>
  <c r="Q198" i="15"/>
  <c r="B201" i="15"/>
  <c r="D201" i="15"/>
  <c r="F201" i="15"/>
  <c r="G201" i="15"/>
  <c r="H201" i="15"/>
  <c r="K201" i="15"/>
  <c r="B202" i="15"/>
  <c r="I202" i="15"/>
  <c r="K202" i="15"/>
  <c r="M202" i="15"/>
  <c r="B203" i="15"/>
  <c r="C203" i="15"/>
  <c r="E203" i="15"/>
  <c r="F203" i="15"/>
  <c r="G203" i="15"/>
  <c r="H203" i="15"/>
  <c r="I203" i="15"/>
  <c r="J203" i="15"/>
  <c r="K203" i="15"/>
  <c r="L203" i="15"/>
  <c r="M203" i="15"/>
  <c r="Q203" i="15"/>
  <c r="B204" i="15"/>
  <c r="C204" i="15"/>
  <c r="D204" i="15"/>
  <c r="F204" i="15"/>
  <c r="I204" i="15"/>
  <c r="I205" i="15"/>
  <c r="J205" i="15"/>
  <c r="K205" i="15"/>
  <c r="Q205" i="15"/>
  <c r="C206" i="15"/>
  <c r="J206" i="15"/>
  <c r="K206" i="15"/>
  <c r="Q206" i="15"/>
  <c r="B207" i="15"/>
  <c r="E207" i="15"/>
  <c r="I207" i="15"/>
  <c r="J207" i="15"/>
  <c r="L207" i="15"/>
  <c r="M207" i="15"/>
  <c r="J208" i="15"/>
  <c r="K208" i="15"/>
  <c r="L208" i="15"/>
  <c r="M208" i="15"/>
  <c r="N208" i="15"/>
  <c r="P208" i="15"/>
  <c r="Q208" i="15"/>
  <c r="B209" i="15"/>
  <c r="C209" i="15"/>
  <c r="D209" i="15"/>
  <c r="E209" i="15"/>
  <c r="F209" i="15"/>
  <c r="G209" i="15"/>
  <c r="J209" i="15"/>
  <c r="M209" i="15"/>
  <c r="F210" i="15"/>
  <c r="I210" i="15"/>
  <c r="J210" i="15"/>
  <c r="L210" i="15"/>
  <c r="M210" i="15"/>
  <c r="Q210" i="15"/>
  <c r="B211" i="15"/>
  <c r="C211" i="15"/>
  <c r="J211" i="15"/>
  <c r="L211" i="15"/>
  <c r="Q211" i="15"/>
  <c r="B212" i="15"/>
  <c r="C212" i="15"/>
  <c r="D212" i="15"/>
  <c r="E212" i="15"/>
  <c r="F212" i="15"/>
  <c r="G212" i="15"/>
  <c r="H212" i="15"/>
  <c r="I212" i="15"/>
  <c r="J212" i="15"/>
  <c r="K212" i="15"/>
  <c r="L212" i="15"/>
  <c r="M212" i="15"/>
  <c r="J213" i="15"/>
  <c r="M213" i="15"/>
  <c r="Q213" i="15"/>
  <c r="B214" i="15"/>
  <c r="D214" i="15"/>
  <c r="E214" i="15"/>
  <c r="F214" i="15"/>
  <c r="G214" i="15"/>
  <c r="H214" i="15"/>
  <c r="I214" i="15"/>
  <c r="J214" i="15"/>
  <c r="L214" i="15"/>
  <c r="Q214" i="15"/>
  <c r="B215" i="15"/>
  <c r="I215" i="15"/>
  <c r="E234" i="15"/>
  <c r="M235" i="15"/>
  <c r="M241" i="15"/>
  <c r="Q242" i="15"/>
  <c r="Q246" i="15"/>
  <c r="E250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C90" i="14"/>
  <c r="M84" i="14"/>
  <c r="O80" i="14"/>
  <c r="Q222" i="15"/>
  <c r="C91" i="14"/>
  <c r="E230" i="15"/>
  <c r="F92" i="14"/>
  <c r="G92" i="14"/>
  <c r="K92" i="14"/>
  <c r="N92" i="14"/>
  <c r="O92" i="14"/>
  <c r="J93" i="14"/>
  <c r="M93" i="14"/>
  <c r="C94" i="14"/>
  <c r="K82" i="14"/>
  <c r="L86" i="14"/>
  <c r="M64" i="14"/>
  <c r="M85" i="14" s="1"/>
  <c r="P64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P73" i="14"/>
  <c r="Q73" i="14"/>
  <c r="C76" i="14"/>
  <c r="C105" i="6" s="1"/>
  <c r="D76" i="14"/>
  <c r="E76" i="14"/>
  <c r="E105" i="6" s="1"/>
  <c r="G76" i="14"/>
  <c r="H76" i="14"/>
  <c r="I76" i="14"/>
  <c r="K76" i="14"/>
  <c r="K105" i="6" s="1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F91" i="14"/>
  <c r="G91" i="14"/>
  <c r="J91" i="14"/>
  <c r="K91" i="14"/>
  <c r="M91" i="14"/>
  <c r="N91" i="14"/>
  <c r="O91" i="14"/>
  <c r="F93" i="14"/>
  <c r="G93" i="14"/>
  <c r="K93" i="14"/>
  <c r="N93" i="14"/>
  <c r="O93" i="14"/>
  <c r="B94" i="14"/>
  <c r="N94" i="14"/>
  <c r="O94" i="14"/>
  <c r="D135" i="13"/>
  <c r="H136" i="13"/>
  <c r="L136" i="13"/>
  <c r="P101" i="13"/>
  <c r="D102" i="13"/>
  <c r="B108" i="13"/>
  <c r="N108" i="13"/>
  <c r="O108" i="13"/>
  <c r="P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L54" i="10"/>
  <c r="N54" i="10"/>
  <c r="N99" i="6" s="1"/>
  <c r="P54" i="10"/>
  <c r="P99" i="6" s="1"/>
  <c r="C146" i="13"/>
  <c r="D146" i="13"/>
  <c r="E146" i="13"/>
  <c r="H146" i="13"/>
  <c r="N116" i="13"/>
  <c r="O146" i="13"/>
  <c r="P116" i="13"/>
  <c r="B147" i="13"/>
  <c r="C117" i="13"/>
  <c r="D117" i="13"/>
  <c r="E117" i="13"/>
  <c r="F117" i="13"/>
  <c r="G117" i="13"/>
  <c r="H117" i="13"/>
  <c r="I117" i="13"/>
  <c r="J117" i="13"/>
  <c r="K117" i="13"/>
  <c r="L117" i="13"/>
  <c r="M117" i="13"/>
  <c r="O117" i="13"/>
  <c r="P117" i="13"/>
  <c r="Q147" i="13"/>
  <c r="B148" i="13"/>
  <c r="C148" i="13"/>
  <c r="D148" i="13"/>
  <c r="K118" i="13"/>
  <c r="L118" i="13"/>
  <c r="M148" i="13"/>
  <c r="N148" i="13"/>
  <c r="O118" i="13"/>
  <c r="P148" i="13"/>
  <c r="Q148" i="13"/>
  <c r="B119" i="13"/>
  <c r="C119" i="13"/>
  <c r="D119" i="13"/>
  <c r="E119" i="13"/>
  <c r="H149" i="13"/>
  <c r="J149" i="13"/>
  <c r="K149" i="13"/>
  <c r="M149" i="13"/>
  <c r="N149" i="13"/>
  <c r="O149" i="13"/>
  <c r="P149" i="13"/>
  <c r="B152" i="13"/>
  <c r="C152" i="13"/>
  <c r="D122" i="13"/>
  <c r="F122" i="13"/>
  <c r="K122" i="13"/>
  <c r="L122" i="13"/>
  <c r="M122" i="13"/>
  <c r="N122" i="13"/>
  <c r="O122" i="13"/>
  <c r="P122" i="13"/>
  <c r="Q122" i="13"/>
  <c r="B125" i="13"/>
  <c r="C125" i="13"/>
  <c r="G125" i="13"/>
  <c r="H125" i="13"/>
  <c r="I125" i="13"/>
  <c r="J125" i="13"/>
  <c r="K125" i="13"/>
  <c r="L125" i="13"/>
  <c r="M125" i="13"/>
  <c r="N125" i="13"/>
  <c r="O125" i="13"/>
  <c r="P125" i="13"/>
  <c r="Q125" i="13"/>
  <c r="B129" i="13"/>
  <c r="C129" i="13"/>
  <c r="E129" i="13"/>
  <c r="F129" i="13"/>
  <c r="G129" i="13"/>
  <c r="H129" i="13"/>
  <c r="L129" i="13"/>
  <c r="P129" i="13"/>
  <c r="Q129" i="13"/>
  <c r="B55" i="10"/>
  <c r="B100" i="6" s="1"/>
  <c r="D55" i="10"/>
  <c r="D100" i="6" s="1"/>
  <c r="B99" i="13"/>
  <c r="L99" i="13"/>
  <c r="M99" i="13"/>
  <c r="N99" i="13"/>
  <c r="O99" i="13"/>
  <c r="B100" i="13"/>
  <c r="C100" i="13"/>
  <c r="D100" i="13"/>
  <c r="E100" i="13"/>
  <c r="H100" i="13"/>
  <c r="I100" i="13"/>
  <c r="L100" i="13"/>
  <c r="M100" i="13"/>
  <c r="N100" i="13"/>
  <c r="H101" i="13"/>
  <c r="I101" i="13"/>
  <c r="J101" i="13"/>
  <c r="K101" i="13"/>
  <c r="Q101" i="13"/>
  <c r="B102" i="13"/>
  <c r="C102" i="13"/>
  <c r="E102" i="13"/>
  <c r="H102" i="13"/>
  <c r="I102" i="13"/>
  <c r="J102" i="13"/>
  <c r="C108" i="13"/>
  <c r="D108" i="13"/>
  <c r="E108" i="13"/>
  <c r="F108" i="13"/>
  <c r="G108" i="13"/>
  <c r="H108" i="13"/>
  <c r="I108" i="13"/>
  <c r="J108" i="13"/>
  <c r="K108" i="13"/>
  <c r="L108" i="13"/>
  <c r="M108" i="13"/>
  <c r="Q108" i="13"/>
  <c r="Q112" i="13"/>
  <c r="B116" i="13"/>
  <c r="C116" i="13"/>
  <c r="D116" i="13"/>
  <c r="I116" i="13"/>
  <c r="J116" i="13"/>
  <c r="K116" i="13"/>
  <c r="L116" i="13"/>
  <c r="M116" i="13"/>
  <c r="O116" i="13"/>
  <c r="Q116" i="13"/>
  <c r="B117" i="13"/>
  <c r="Q117" i="13"/>
  <c r="B118" i="13"/>
  <c r="C118" i="13"/>
  <c r="E118" i="13"/>
  <c r="F118" i="13"/>
  <c r="G118" i="13"/>
  <c r="H118" i="13"/>
  <c r="I118" i="13"/>
  <c r="M118" i="13"/>
  <c r="N118" i="13"/>
  <c r="P118" i="13"/>
  <c r="H119" i="13"/>
  <c r="I119" i="13"/>
  <c r="J119" i="13"/>
  <c r="K119" i="13"/>
  <c r="L119" i="13"/>
  <c r="M119" i="13"/>
  <c r="N119" i="13"/>
  <c r="P119" i="13"/>
  <c r="Q119" i="13"/>
  <c r="B122" i="13"/>
  <c r="E122" i="13"/>
  <c r="D125" i="13"/>
  <c r="E125" i="13"/>
  <c r="F125" i="13"/>
  <c r="D129" i="13"/>
  <c r="I129" i="13"/>
  <c r="J129" i="13"/>
  <c r="K129" i="13"/>
  <c r="M129" i="13"/>
  <c r="N129" i="13"/>
  <c r="B135" i="13"/>
  <c r="E135" i="13"/>
  <c r="F135" i="13"/>
  <c r="G135" i="13"/>
  <c r="H135" i="13"/>
  <c r="I135" i="13"/>
  <c r="J135" i="13"/>
  <c r="K135" i="13"/>
  <c r="L135" i="13"/>
  <c r="Q135" i="13"/>
  <c r="B136" i="13"/>
  <c r="C136" i="13"/>
  <c r="D136" i="13"/>
  <c r="E136" i="13"/>
  <c r="F136" i="13"/>
  <c r="I136" i="13"/>
  <c r="J136" i="13"/>
  <c r="K136" i="13"/>
  <c r="M136" i="13"/>
  <c r="N136" i="13"/>
  <c r="D137" i="13"/>
  <c r="E137" i="13"/>
  <c r="F137" i="13"/>
  <c r="G137" i="13"/>
  <c r="H137" i="13"/>
  <c r="M137" i="13"/>
  <c r="O137" i="13"/>
  <c r="P137" i="13"/>
  <c r="Q137" i="13"/>
  <c r="B138" i="13"/>
  <c r="C138" i="13"/>
  <c r="D138" i="13"/>
  <c r="E138" i="13"/>
  <c r="F138" i="13"/>
  <c r="G138" i="13"/>
  <c r="H138" i="13"/>
  <c r="I138" i="13"/>
  <c r="B146" i="13"/>
  <c r="I146" i="13"/>
  <c r="J146" i="13"/>
  <c r="K146" i="13"/>
  <c r="L146" i="13"/>
  <c r="M146" i="13"/>
  <c r="N146" i="13"/>
  <c r="Q146" i="13"/>
  <c r="C147" i="13"/>
  <c r="D147" i="13"/>
  <c r="E147" i="13"/>
  <c r="F147" i="13"/>
  <c r="P147" i="13"/>
  <c r="E148" i="13"/>
  <c r="F148" i="13"/>
  <c r="G148" i="13"/>
  <c r="H148" i="13"/>
  <c r="I148" i="13"/>
  <c r="K148" i="13"/>
  <c r="O148" i="13"/>
  <c r="B149" i="13"/>
  <c r="D149" i="13"/>
  <c r="I149" i="13"/>
  <c r="L149" i="13"/>
  <c r="Q149" i="13"/>
  <c r="D152" i="13"/>
  <c r="E152" i="13"/>
  <c r="N152" i="13"/>
  <c r="O152" i="13"/>
  <c r="P152" i="13"/>
  <c r="Q152" i="13"/>
  <c r="H102" i="12"/>
  <c r="N102" i="12"/>
  <c r="O99" i="12"/>
  <c r="C103" i="12"/>
  <c r="D103" i="12"/>
  <c r="F103" i="12"/>
  <c r="G103" i="12"/>
  <c r="I103" i="12"/>
  <c r="P103" i="12"/>
  <c r="B140" i="12"/>
  <c r="M104" i="12"/>
  <c r="B141" i="12"/>
  <c r="C105" i="12"/>
  <c r="I105" i="12"/>
  <c r="M105" i="12"/>
  <c r="P105" i="12"/>
  <c r="I106" i="12"/>
  <c r="M106" i="12"/>
  <c r="P106" i="12"/>
  <c r="B107" i="12"/>
  <c r="C107" i="12"/>
  <c r="M107" i="12"/>
  <c r="N107" i="12"/>
  <c r="P107" i="12"/>
  <c r="Q107" i="12"/>
  <c r="B108" i="12"/>
  <c r="C108" i="12"/>
  <c r="D108" i="12"/>
  <c r="F108" i="12"/>
  <c r="G108" i="12"/>
  <c r="H108" i="12"/>
  <c r="I108" i="12"/>
  <c r="M108" i="12"/>
  <c r="I109" i="12"/>
  <c r="J109" i="12"/>
  <c r="O109" i="12"/>
  <c r="P109" i="12"/>
  <c r="Q109" i="12"/>
  <c r="B110" i="12"/>
  <c r="C110" i="12"/>
  <c r="H110" i="12"/>
  <c r="I110" i="12"/>
  <c r="K110" i="12"/>
  <c r="L110" i="12"/>
  <c r="M110" i="12"/>
  <c r="N110" i="12"/>
  <c r="O110" i="12"/>
  <c r="P110" i="12"/>
  <c r="Q110" i="12"/>
  <c r="B111" i="12"/>
  <c r="H111" i="12"/>
  <c r="I111" i="12"/>
  <c r="M111" i="12"/>
  <c r="P111" i="12"/>
  <c r="G112" i="12"/>
  <c r="H112" i="12"/>
  <c r="I112" i="12"/>
  <c r="J112" i="12"/>
  <c r="K112" i="12"/>
  <c r="L112" i="12"/>
  <c r="M112" i="12"/>
  <c r="N112" i="12"/>
  <c r="O112" i="12"/>
  <c r="P112" i="12"/>
  <c r="B127" i="12"/>
  <c r="C125" i="12"/>
  <c r="D123" i="12"/>
  <c r="F125" i="12"/>
  <c r="G129" i="12"/>
  <c r="H122" i="12"/>
  <c r="I119" i="12"/>
  <c r="P128" i="12"/>
  <c r="C116" i="12"/>
  <c r="D116" i="12"/>
  <c r="E116" i="12"/>
  <c r="J146" i="12"/>
  <c r="H117" i="12"/>
  <c r="K117" i="12"/>
  <c r="L117" i="12"/>
  <c r="M117" i="12"/>
  <c r="O117" i="12"/>
  <c r="Q117" i="12"/>
  <c r="B148" i="12"/>
  <c r="C118" i="12"/>
  <c r="D118" i="12"/>
  <c r="E118" i="12"/>
  <c r="G118" i="12"/>
  <c r="H118" i="12"/>
  <c r="I118" i="12"/>
  <c r="M118" i="12"/>
  <c r="C119" i="12"/>
  <c r="E119" i="12"/>
  <c r="J149" i="12"/>
  <c r="K119" i="12"/>
  <c r="P119" i="12"/>
  <c r="Q119" i="12"/>
  <c r="E120" i="12"/>
  <c r="H120" i="12"/>
  <c r="K120" i="12"/>
  <c r="L120" i="12"/>
  <c r="C121" i="12"/>
  <c r="D121" i="12"/>
  <c r="E121" i="12"/>
  <c r="J121" i="12"/>
  <c r="L121" i="12"/>
  <c r="O121" i="12"/>
  <c r="Q121" i="12"/>
  <c r="C122" i="12"/>
  <c r="D122" i="12"/>
  <c r="E122" i="12"/>
  <c r="K122" i="12"/>
  <c r="L122" i="12"/>
  <c r="O122" i="12"/>
  <c r="Q122" i="12"/>
  <c r="E123" i="12"/>
  <c r="H123" i="12"/>
  <c r="L123" i="12"/>
  <c r="M123" i="12"/>
  <c r="O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P124" i="12"/>
  <c r="Q124" i="12"/>
  <c r="E125" i="12"/>
  <c r="H125" i="12"/>
  <c r="L125" i="12"/>
  <c r="M125" i="12"/>
  <c r="N125" i="12"/>
  <c r="O125" i="12"/>
  <c r="Q125" i="12"/>
  <c r="C126" i="12"/>
  <c r="D126" i="12"/>
  <c r="E126" i="12"/>
  <c r="G126" i="12"/>
  <c r="H126" i="12"/>
  <c r="M126" i="12"/>
  <c r="P126" i="12"/>
  <c r="C127" i="12"/>
  <c r="D127" i="12"/>
  <c r="E127" i="12"/>
  <c r="J127" i="12"/>
  <c r="K127" i="12"/>
  <c r="L127" i="12"/>
  <c r="N127" i="12"/>
  <c r="O127" i="12"/>
  <c r="Q127" i="12"/>
  <c r="E128" i="12"/>
  <c r="H128" i="12"/>
  <c r="J128" i="12"/>
  <c r="K128" i="12"/>
  <c r="L128" i="12"/>
  <c r="M128" i="12"/>
  <c r="C129" i="12"/>
  <c r="D129" i="12"/>
  <c r="J99" i="12"/>
  <c r="I100" i="12"/>
  <c r="J100" i="12"/>
  <c r="K100" i="12"/>
  <c r="L100" i="12"/>
  <c r="M100" i="12"/>
  <c r="N100" i="12"/>
  <c r="O100" i="12"/>
  <c r="P100" i="12"/>
  <c r="Q100" i="12"/>
  <c r="J101" i="12"/>
  <c r="P101" i="12"/>
  <c r="Q101" i="12"/>
  <c r="J102" i="12"/>
  <c r="O102" i="12"/>
  <c r="M103" i="12"/>
  <c r="N103" i="12"/>
  <c r="O103" i="12"/>
  <c r="Q103" i="12"/>
  <c r="G104" i="12"/>
  <c r="H104" i="12"/>
  <c r="I104" i="12"/>
  <c r="J104" i="12"/>
  <c r="K104" i="12"/>
  <c r="O104" i="12"/>
  <c r="P104" i="12"/>
  <c r="J105" i="12"/>
  <c r="Q105" i="12"/>
  <c r="G106" i="12"/>
  <c r="J106" i="12"/>
  <c r="N106" i="12"/>
  <c r="O106" i="12"/>
  <c r="I107" i="12"/>
  <c r="J107" i="12"/>
  <c r="K107" i="12"/>
  <c r="O107" i="12"/>
  <c r="J108" i="12"/>
  <c r="K108" i="12"/>
  <c r="N108" i="12"/>
  <c r="P108" i="12"/>
  <c r="Q108" i="12"/>
  <c r="F109" i="12"/>
  <c r="M109" i="12"/>
  <c r="N109" i="12"/>
  <c r="J110" i="12"/>
  <c r="G111" i="12"/>
  <c r="J111" i="12"/>
  <c r="O111" i="12"/>
  <c r="Q112" i="12"/>
  <c r="K116" i="12"/>
  <c r="L116" i="12"/>
  <c r="M116" i="12"/>
  <c r="N116" i="12"/>
  <c r="O116" i="12"/>
  <c r="B117" i="12"/>
  <c r="D117" i="12"/>
  <c r="E117" i="12"/>
  <c r="J117" i="12"/>
  <c r="J118" i="12"/>
  <c r="K118" i="12"/>
  <c r="L118" i="12"/>
  <c r="L119" i="12"/>
  <c r="M119" i="12"/>
  <c r="N119" i="12"/>
  <c r="O119" i="12"/>
  <c r="C120" i="12"/>
  <c r="D120" i="12"/>
  <c r="F120" i="12"/>
  <c r="G120" i="12"/>
  <c r="K121" i="12"/>
  <c r="N121" i="12"/>
  <c r="N122" i="12"/>
  <c r="J123" i="12"/>
  <c r="K123" i="12"/>
  <c r="N123" i="12"/>
  <c r="O124" i="12"/>
  <c r="D125" i="12"/>
  <c r="G125" i="12"/>
  <c r="J125" i="12"/>
  <c r="K125" i="12"/>
  <c r="I126" i="12"/>
  <c r="J126" i="12"/>
  <c r="K126" i="12"/>
  <c r="L126" i="12"/>
  <c r="N126" i="12"/>
  <c r="O126" i="12"/>
  <c r="G127" i="12"/>
  <c r="G128" i="12"/>
  <c r="N128" i="12"/>
  <c r="O128" i="12"/>
  <c r="Q128" i="12"/>
  <c r="F129" i="12"/>
  <c r="K129" i="12"/>
  <c r="L129" i="12"/>
  <c r="N129" i="12"/>
  <c r="N134" i="12"/>
  <c r="N137" i="12"/>
  <c r="B142" i="12"/>
  <c r="J143" i="12"/>
  <c r="B99" i="11"/>
  <c r="C105" i="11"/>
  <c r="D105" i="11"/>
  <c r="F103" i="11"/>
  <c r="H111" i="11"/>
  <c r="I109" i="11"/>
  <c r="J107" i="11"/>
  <c r="K134" i="12"/>
  <c r="O134" i="12"/>
  <c r="C103" i="11"/>
  <c r="D139" i="13"/>
  <c r="G103" i="11"/>
  <c r="H139" i="13"/>
  <c r="M103" i="11"/>
  <c r="O139" i="12"/>
  <c r="P139" i="13"/>
  <c r="E104" i="11"/>
  <c r="H140" i="13"/>
  <c r="L140" i="13"/>
  <c r="N104" i="11"/>
  <c r="O104" i="11"/>
  <c r="P140" i="13"/>
  <c r="Q140" i="12"/>
  <c r="D141" i="13"/>
  <c r="E105" i="11"/>
  <c r="F105" i="11"/>
  <c r="G141" i="12"/>
  <c r="H141" i="13"/>
  <c r="J141" i="12"/>
  <c r="K141" i="12"/>
  <c r="L141" i="13"/>
  <c r="O141" i="12"/>
  <c r="Q141" i="12"/>
  <c r="E106" i="11"/>
  <c r="H142" i="13"/>
  <c r="K106" i="11"/>
  <c r="L142" i="13"/>
  <c r="P142" i="13"/>
  <c r="Q106" i="11"/>
  <c r="B107" i="11"/>
  <c r="C107" i="11"/>
  <c r="M107" i="11"/>
  <c r="N107" i="11"/>
  <c r="N108" i="11"/>
  <c r="O108" i="11"/>
  <c r="P108" i="11"/>
  <c r="Q108" i="11"/>
  <c r="B109" i="11"/>
  <c r="C143" i="12"/>
  <c r="L143" i="13"/>
  <c r="M109" i="11"/>
  <c r="P143" i="13"/>
  <c r="C110" i="11"/>
  <c r="H110" i="11"/>
  <c r="N110" i="11"/>
  <c r="O110" i="11"/>
  <c r="Q110" i="11"/>
  <c r="K111" i="11"/>
  <c r="L111" i="11"/>
  <c r="P111" i="11"/>
  <c r="D112" i="11"/>
  <c r="H112" i="11"/>
  <c r="K112" i="11"/>
  <c r="L112" i="11"/>
  <c r="O112" i="11"/>
  <c r="P112" i="11"/>
  <c r="Q112" i="11"/>
  <c r="E145" i="12"/>
  <c r="G145" i="12"/>
  <c r="J129" i="11"/>
  <c r="K145" i="12"/>
  <c r="L116" i="11"/>
  <c r="O116" i="11"/>
  <c r="P116" i="11"/>
  <c r="Q117" i="11"/>
  <c r="B116" i="11"/>
  <c r="E116" i="11"/>
  <c r="F116" i="11"/>
  <c r="G116" i="11"/>
  <c r="H116" i="11"/>
  <c r="N116" i="11"/>
  <c r="O146" i="12"/>
  <c r="B147" i="12"/>
  <c r="C147" i="12"/>
  <c r="D117" i="11"/>
  <c r="F117" i="11"/>
  <c r="G147" i="12"/>
  <c r="H117" i="11"/>
  <c r="K117" i="11"/>
  <c r="M117" i="11"/>
  <c r="N117" i="11"/>
  <c r="D118" i="11"/>
  <c r="F118" i="11"/>
  <c r="G118" i="11"/>
  <c r="H118" i="11"/>
  <c r="I118" i="11"/>
  <c r="J118" i="11"/>
  <c r="K148" i="12"/>
  <c r="L118" i="11"/>
  <c r="N118" i="11"/>
  <c r="O148" i="12"/>
  <c r="Q148" i="12"/>
  <c r="B119" i="11"/>
  <c r="C149" i="12"/>
  <c r="D119" i="11"/>
  <c r="H119" i="11"/>
  <c r="M119" i="11"/>
  <c r="D150" i="13"/>
  <c r="G150" i="12"/>
  <c r="H150" i="13"/>
  <c r="I120" i="11"/>
  <c r="J120" i="11"/>
  <c r="K150" i="12"/>
  <c r="L150" i="13"/>
  <c r="N120" i="11"/>
  <c r="O150" i="12"/>
  <c r="E121" i="11"/>
  <c r="F121" i="11"/>
  <c r="H151" i="13"/>
  <c r="L151" i="13"/>
  <c r="O151" i="12"/>
  <c r="P151" i="13"/>
  <c r="C152" i="12"/>
  <c r="F122" i="11"/>
  <c r="G152" i="12"/>
  <c r="H122" i="11"/>
  <c r="M122" i="11"/>
  <c r="D153" i="13"/>
  <c r="G123" i="11"/>
  <c r="H153" i="13"/>
  <c r="I123" i="11"/>
  <c r="J123" i="11"/>
  <c r="K153" i="12"/>
  <c r="L153" i="13"/>
  <c r="M123" i="11"/>
  <c r="N123" i="11"/>
  <c r="O153" i="12"/>
  <c r="P153" i="13"/>
  <c r="E124" i="11"/>
  <c r="F124" i="11"/>
  <c r="H124" i="11"/>
  <c r="I124" i="11"/>
  <c r="K124" i="11"/>
  <c r="L124" i="11"/>
  <c r="N124" i="11"/>
  <c r="O124" i="11"/>
  <c r="P124" i="11"/>
  <c r="C125" i="11"/>
  <c r="F125" i="11"/>
  <c r="H125" i="11"/>
  <c r="I125" i="11"/>
  <c r="M125" i="11"/>
  <c r="N125" i="11"/>
  <c r="O125" i="11"/>
  <c r="J126" i="11"/>
  <c r="L154" i="13"/>
  <c r="M126" i="11"/>
  <c r="N126" i="11"/>
  <c r="O154" i="12"/>
  <c r="P154" i="13"/>
  <c r="Q154" i="12"/>
  <c r="C127" i="11"/>
  <c r="F127" i="11"/>
  <c r="G127" i="11"/>
  <c r="H127" i="11"/>
  <c r="B128" i="11"/>
  <c r="C128" i="11"/>
  <c r="D128" i="11"/>
  <c r="F128" i="11"/>
  <c r="G128" i="11"/>
  <c r="H128" i="11"/>
  <c r="I128" i="11"/>
  <c r="K128" i="11"/>
  <c r="N128" i="11"/>
  <c r="O128" i="11"/>
  <c r="P128" i="11"/>
  <c r="C129" i="11"/>
  <c r="D129" i="11"/>
  <c r="E129" i="11"/>
  <c r="F129" i="11"/>
  <c r="G129" i="11"/>
  <c r="H129" i="11"/>
  <c r="M129" i="11"/>
  <c r="F99" i="11"/>
  <c r="G99" i="11"/>
  <c r="M99" i="11"/>
  <c r="N99" i="11"/>
  <c r="P99" i="11"/>
  <c r="Q99" i="11"/>
  <c r="B100" i="11"/>
  <c r="I100" i="11"/>
  <c r="J100" i="11"/>
  <c r="K100" i="11"/>
  <c r="L100" i="11"/>
  <c r="P100" i="11"/>
  <c r="Q100" i="11"/>
  <c r="B101" i="11"/>
  <c r="E101" i="11"/>
  <c r="F101" i="11"/>
  <c r="G101" i="11"/>
  <c r="I101" i="11"/>
  <c r="J101" i="11"/>
  <c r="L101" i="11"/>
  <c r="M101" i="11"/>
  <c r="N101" i="11"/>
  <c r="E102" i="11"/>
  <c r="F102" i="11"/>
  <c r="I102" i="11"/>
  <c r="K102" i="11"/>
  <c r="Q102" i="11"/>
  <c r="B103" i="11"/>
  <c r="E103" i="11"/>
  <c r="H103" i="11"/>
  <c r="J103" i="11"/>
  <c r="P103" i="11"/>
  <c r="Q103" i="11"/>
  <c r="B104" i="11"/>
  <c r="I104" i="11"/>
  <c r="J104" i="11"/>
  <c r="L104" i="11"/>
  <c r="M104" i="11"/>
  <c r="B105" i="11"/>
  <c r="G105" i="11"/>
  <c r="L105" i="11"/>
  <c r="M105" i="11"/>
  <c r="N105" i="11"/>
  <c r="P105" i="11"/>
  <c r="Q105" i="11"/>
  <c r="D106" i="11"/>
  <c r="F106" i="11"/>
  <c r="G106" i="11"/>
  <c r="M106" i="11"/>
  <c r="N106" i="11"/>
  <c r="O106" i="11"/>
  <c r="G107" i="11"/>
  <c r="I107" i="11"/>
  <c r="L107" i="11"/>
  <c r="P107" i="11"/>
  <c r="Q107" i="11"/>
  <c r="B108" i="11"/>
  <c r="C108" i="11"/>
  <c r="E108" i="11"/>
  <c r="F108" i="11"/>
  <c r="G108" i="11"/>
  <c r="H108" i="11"/>
  <c r="I108" i="11"/>
  <c r="J108" i="11"/>
  <c r="L108" i="11"/>
  <c r="M108" i="11"/>
  <c r="C109" i="11"/>
  <c r="F109" i="11"/>
  <c r="L109" i="11"/>
  <c r="N109" i="11"/>
  <c r="P109" i="11"/>
  <c r="Q109" i="11"/>
  <c r="B110" i="11"/>
  <c r="D110" i="11"/>
  <c r="E110" i="11"/>
  <c r="F110" i="11"/>
  <c r="G110" i="11"/>
  <c r="I110" i="11"/>
  <c r="J110" i="11"/>
  <c r="K110" i="11"/>
  <c r="L110" i="11"/>
  <c r="M110" i="11"/>
  <c r="P110" i="11"/>
  <c r="E111" i="11"/>
  <c r="M111" i="11"/>
  <c r="N111" i="11"/>
  <c r="O111" i="11"/>
  <c r="Q111" i="11"/>
  <c r="B112" i="11"/>
  <c r="C112" i="11"/>
  <c r="E112" i="11"/>
  <c r="F112" i="11"/>
  <c r="G112" i="11"/>
  <c r="M112" i="11"/>
  <c r="N112" i="11"/>
  <c r="D116" i="11"/>
  <c r="I116" i="11"/>
  <c r="J116" i="11"/>
  <c r="Q116" i="11"/>
  <c r="B117" i="11"/>
  <c r="G117" i="11"/>
  <c r="I117" i="11"/>
  <c r="J117" i="11"/>
  <c r="B118" i="11"/>
  <c r="C118" i="11"/>
  <c r="E118" i="11"/>
  <c r="K118" i="11"/>
  <c r="F119" i="11"/>
  <c r="L119" i="11"/>
  <c r="N119" i="11"/>
  <c r="O119" i="11"/>
  <c r="P119" i="11"/>
  <c r="Q119" i="11"/>
  <c r="B120" i="11"/>
  <c r="C120" i="11"/>
  <c r="F120" i="11"/>
  <c r="G120" i="11"/>
  <c r="H120" i="11"/>
  <c r="B121" i="11"/>
  <c r="I121" i="11"/>
  <c r="N121" i="11"/>
  <c r="B122" i="11"/>
  <c r="D122" i="11"/>
  <c r="E122" i="11"/>
  <c r="K122" i="11"/>
  <c r="E123" i="11"/>
  <c r="F123" i="11"/>
  <c r="L123" i="11"/>
  <c r="B124" i="11"/>
  <c r="C124" i="11"/>
  <c r="D124" i="11"/>
  <c r="G124" i="11"/>
  <c r="J124" i="11"/>
  <c r="M124" i="11"/>
  <c r="D125" i="11"/>
  <c r="G125" i="11"/>
  <c r="J125" i="11"/>
  <c r="K125" i="11"/>
  <c r="C126" i="11"/>
  <c r="E126" i="11"/>
  <c r="F126" i="11"/>
  <c r="I126" i="11"/>
  <c r="O126" i="11"/>
  <c r="B127" i="11"/>
  <c r="D127" i="11"/>
  <c r="O127" i="11"/>
  <c r="E128" i="11"/>
  <c r="J128" i="11"/>
  <c r="L128" i="11"/>
  <c r="B129" i="11"/>
  <c r="I129" i="11"/>
  <c r="O129" i="11"/>
  <c r="Q148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E29" i="6"/>
  <c r="I29" i="6"/>
  <c r="M29" i="6"/>
  <c r="Q29" i="6"/>
  <c r="E31" i="6"/>
  <c r="K31" i="6"/>
  <c r="Q31" i="6"/>
  <c r="D32" i="6"/>
  <c r="F32" i="6"/>
  <c r="G32" i="6"/>
  <c r="H32" i="6"/>
  <c r="I32" i="6"/>
  <c r="J32" i="6"/>
  <c r="K32" i="6"/>
  <c r="L32" i="6"/>
  <c r="M32" i="6"/>
  <c r="N32" i="6"/>
  <c r="O32" i="6"/>
  <c r="P32" i="6"/>
  <c r="M35" i="6"/>
  <c r="Q35" i="6"/>
  <c r="C36" i="6"/>
  <c r="I36" i="6"/>
  <c r="E37" i="6"/>
  <c r="K37" i="6"/>
  <c r="E38" i="6"/>
  <c r="M38" i="6"/>
  <c r="C40" i="6"/>
  <c r="E40" i="6"/>
  <c r="K40" i="6"/>
  <c r="M41" i="6"/>
  <c r="Q41" i="6"/>
  <c r="E43" i="6"/>
  <c r="I43" i="6"/>
  <c r="K43" i="6"/>
  <c r="M44" i="6"/>
  <c r="Q44" i="6"/>
  <c r="C45" i="6"/>
  <c r="E45" i="6"/>
  <c r="K46" i="6"/>
  <c r="M47" i="6"/>
  <c r="Q47" i="6"/>
  <c r="C48" i="6"/>
  <c r="E49" i="6"/>
  <c r="I49" i="6"/>
  <c r="K49" i="6"/>
  <c r="B52" i="6"/>
  <c r="C52" i="6"/>
  <c r="E52" i="6"/>
  <c r="G52" i="6"/>
  <c r="H46" i="10"/>
  <c r="J46" i="10"/>
  <c r="K52" i="6"/>
  <c r="L46" i="10"/>
  <c r="M46" i="10"/>
  <c r="B66" i="10"/>
  <c r="B155" i="6" s="1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Q37" i="9" s="1"/>
  <c r="B54" i="10"/>
  <c r="B99" i="6" s="1"/>
  <c r="D54" i="10"/>
  <c r="F54" i="10"/>
  <c r="H54" i="10"/>
  <c r="H99" i="6" s="1"/>
  <c r="J54" i="10"/>
  <c r="J99" i="6" s="1"/>
  <c r="F55" i="10"/>
  <c r="H55" i="10"/>
  <c r="H100" i="6" s="1"/>
  <c r="J55" i="10"/>
  <c r="J100" i="6" s="1"/>
  <c r="L55" i="10"/>
  <c r="L100" i="6" s="1"/>
  <c r="N55" i="10"/>
  <c r="N100" i="6" s="1"/>
  <c r="P55" i="10"/>
  <c r="P100" i="6" s="1"/>
  <c r="G60" i="10"/>
  <c r="K60" i="10"/>
  <c r="G62" i="10"/>
  <c r="K62" i="10"/>
  <c r="K63" i="10"/>
  <c r="M63" i="10"/>
  <c r="O63" i="10"/>
  <c r="J65" i="10"/>
  <c r="J154" i="6" s="1"/>
  <c r="A1" i="9"/>
  <c r="B40" i="9"/>
  <c r="B41" i="9"/>
  <c r="B125" i="6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M31" i="6"/>
  <c r="B32" i="6"/>
  <c r="C32" i="6"/>
  <c r="E32" i="6"/>
  <c r="Q32" i="6"/>
  <c r="I34" i="6"/>
  <c r="K34" i="6"/>
  <c r="I37" i="6"/>
  <c r="I38" i="6"/>
  <c r="K38" i="6"/>
  <c r="Q38" i="6"/>
  <c r="I40" i="6"/>
  <c r="I45" i="6"/>
  <c r="K45" i="6"/>
  <c r="I46" i="6"/>
  <c r="M46" i="6"/>
  <c r="F52" i="6"/>
  <c r="I52" i="6"/>
  <c r="J52" i="6"/>
  <c r="G53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L136" i="6" s="1"/>
  <c r="M63" i="6"/>
  <c r="O63" i="6"/>
  <c r="P63" i="6"/>
  <c r="Q63" i="6"/>
  <c r="B65" i="6"/>
  <c r="C65" i="6"/>
  <c r="C138" i="6" s="1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D139" i="6" s="1"/>
  <c r="E66" i="6"/>
  <c r="F66" i="6"/>
  <c r="G66" i="6"/>
  <c r="G139" i="6" s="1"/>
  <c r="H66" i="6"/>
  <c r="H139" i="6" s="1"/>
  <c r="I66" i="6"/>
  <c r="J66" i="6"/>
  <c r="K66" i="6"/>
  <c r="K139" i="6" s="1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L140" i="6" s="1"/>
  <c r="M67" i="6"/>
  <c r="N67" i="6"/>
  <c r="O67" i="6"/>
  <c r="O140" i="6" s="1"/>
  <c r="P67" i="6"/>
  <c r="Q67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F99" i="6"/>
  <c r="F100" i="6"/>
  <c r="E102" i="6"/>
  <c r="G102" i="6"/>
  <c r="M102" i="6"/>
  <c r="O102" i="6"/>
  <c r="Q102" i="6"/>
  <c r="G105" i="6"/>
  <c r="I105" i="6"/>
  <c r="C108" i="6"/>
  <c r="C109" i="6"/>
  <c r="G109" i="6"/>
  <c r="B110" i="6"/>
  <c r="C110" i="6"/>
  <c r="D110" i="6"/>
  <c r="G110" i="6"/>
  <c r="K110" i="6"/>
  <c r="N110" i="6"/>
  <c r="P110" i="6"/>
  <c r="Q110" i="6"/>
  <c r="B112" i="6"/>
  <c r="F112" i="6"/>
  <c r="H112" i="6"/>
  <c r="J112" i="6"/>
  <c r="L112" i="6"/>
  <c r="N112" i="6"/>
  <c r="P112" i="6"/>
  <c r="B113" i="6"/>
  <c r="F113" i="6"/>
  <c r="H113" i="6"/>
  <c r="J113" i="6"/>
  <c r="N113" i="6"/>
  <c r="P113" i="6"/>
  <c r="B114" i="6"/>
  <c r="F114" i="6"/>
  <c r="H114" i="6"/>
  <c r="J114" i="6"/>
  <c r="L114" i="6"/>
  <c r="P114" i="6"/>
  <c r="C116" i="6"/>
  <c r="E116" i="6"/>
  <c r="I116" i="6"/>
  <c r="M116" i="6"/>
  <c r="O116" i="6"/>
  <c r="G117" i="6"/>
  <c r="I117" i="6"/>
  <c r="K117" i="6"/>
  <c r="O117" i="6"/>
  <c r="Q117" i="6"/>
  <c r="C118" i="6"/>
  <c r="G118" i="6"/>
  <c r="I118" i="6"/>
  <c r="K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N125" i="6"/>
  <c r="O125" i="6"/>
  <c r="P125" i="6"/>
  <c r="Q125" i="6"/>
  <c r="A127" i="6"/>
  <c r="N135" i="6"/>
  <c r="H138" i="6"/>
  <c r="I165" i="6"/>
  <c r="O165" i="6"/>
  <c r="H167" i="6"/>
  <c r="L167" i="6"/>
  <c r="P169" i="6"/>
  <c r="I173" i="6"/>
  <c r="K173" i="6"/>
  <c r="Q173" i="6"/>
  <c r="D174" i="6"/>
  <c r="P174" i="6"/>
  <c r="L175" i="6"/>
  <c r="F176" i="6"/>
  <c r="G176" i="6"/>
  <c r="H176" i="6"/>
  <c r="K176" i="6"/>
  <c r="O176" i="6"/>
  <c r="P176" i="6"/>
  <c r="C177" i="6"/>
  <c r="E177" i="6"/>
  <c r="F177" i="6"/>
  <c r="G177" i="6"/>
  <c r="I177" i="6"/>
  <c r="H178" i="6"/>
  <c r="J178" i="6"/>
  <c r="L178" i="6"/>
  <c r="B179" i="6"/>
  <c r="E179" i="6"/>
  <c r="J179" i="6"/>
  <c r="B53" i="4"/>
  <c r="B54" i="4"/>
  <c r="B55" i="4"/>
  <c r="B5" i="4"/>
  <c r="B23" i="4"/>
  <c r="B51" i="4"/>
  <c r="B20" i="4"/>
  <c r="B50" i="4"/>
  <c r="B16" i="4"/>
  <c r="B31" i="4"/>
  <c r="B46" i="4"/>
  <c r="B29" i="4"/>
  <c r="B33" i="4"/>
  <c r="B48" i="4"/>
  <c r="B8" i="4"/>
  <c r="B19" i="4"/>
  <c r="B41" i="4"/>
  <c r="B43" i="4"/>
  <c r="B25" i="4"/>
  <c r="B30" i="4"/>
  <c r="B60" i="4"/>
  <c r="B45" i="4"/>
  <c r="B26" i="4"/>
  <c r="B61" i="4"/>
  <c r="B21" i="4"/>
  <c r="B18" i="4"/>
  <c r="B15" i="4"/>
  <c r="B13" i="4"/>
  <c r="B38" i="4"/>
  <c r="B24" i="4"/>
  <c r="B44" i="4"/>
  <c r="B4" i="4"/>
  <c r="B58" i="4"/>
  <c r="B6" i="4"/>
  <c r="B10" i="4"/>
  <c r="B14" i="4"/>
  <c r="B34" i="4"/>
  <c r="B40" i="4"/>
  <c r="B59" i="4"/>
  <c r="B39" i="4"/>
  <c r="B56" i="4"/>
  <c r="B28" i="4"/>
  <c r="B35" i="4"/>
  <c r="B9" i="4"/>
  <c r="B36" i="4"/>
  <c r="B49" i="4"/>
  <c r="B11" i="4"/>
  <c r="M118" i="6" l="1"/>
  <c r="M37" i="9"/>
  <c r="I56" i="26"/>
  <c r="D140" i="6"/>
  <c r="P139" i="6"/>
  <c r="L138" i="6"/>
  <c r="P37" i="9"/>
  <c r="F148" i="6"/>
  <c r="J139" i="6"/>
  <c r="B138" i="6"/>
  <c r="B146" i="6"/>
  <c r="M56" i="26"/>
  <c r="N37" i="9"/>
  <c r="E123" i="27"/>
  <c r="O135" i="6"/>
  <c r="I110" i="6"/>
  <c r="K37" i="9"/>
  <c r="D138" i="6"/>
  <c r="N149" i="6"/>
  <c r="L149" i="6"/>
  <c r="J149" i="6"/>
  <c r="D148" i="6"/>
  <c r="B148" i="6"/>
  <c r="L147" i="6"/>
  <c r="F147" i="6"/>
  <c r="L146" i="6"/>
  <c r="D145" i="6"/>
  <c r="G115" i="6"/>
  <c r="O56" i="26"/>
  <c r="M74" i="26"/>
  <c r="M171" i="6" s="1"/>
  <c r="G116" i="6"/>
  <c r="N143" i="6"/>
  <c r="L143" i="6"/>
  <c r="D142" i="6"/>
  <c r="B142" i="6"/>
  <c r="J144" i="6"/>
  <c r="F144" i="6"/>
  <c r="N142" i="6"/>
  <c r="O138" i="6"/>
  <c r="C140" i="6"/>
  <c r="L135" i="6"/>
  <c r="K136" i="6"/>
  <c r="I134" i="6"/>
  <c r="H136" i="6"/>
  <c r="G136" i="6"/>
  <c r="G134" i="6"/>
  <c r="E136" i="6"/>
  <c r="M56" i="6"/>
  <c r="M131" i="6" s="1"/>
  <c r="O251" i="17"/>
  <c r="O202" i="17"/>
  <c r="G136" i="12"/>
  <c r="L101" i="12"/>
  <c r="L99" i="12"/>
  <c r="L105" i="12"/>
  <c r="L111" i="12"/>
  <c r="F175" i="24"/>
  <c r="K108" i="11"/>
  <c r="K104" i="11"/>
  <c r="C100" i="12"/>
  <c r="K102" i="12"/>
  <c r="K99" i="12"/>
  <c r="K105" i="12"/>
  <c r="K111" i="12"/>
  <c r="G161" i="15"/>
  <c r="G158" i="15" s="1"/>
  <c r="E120" i="11"/>
  <c r="C100" i="11"/>
  <c r="E127" i="11"/>
  <c r="E119" i="11"/>
  <c r="I129" i="12"/>
  <c r="I125" i="12"/>
  <c r="L108" i="12"/>
  <c r="E125" i="11"/>
  <c r="G122" i="11"/>
  <c r="D120" i="11"/>
  <c r="O101" i="11"/>
  <c r="L125" i="11"/>
  <c r="L117" i="11"/>
  <c r="H129" i="12"/>
  <c r="L104" i="12"/>
  <c r="P102" i="12"/>
  <c r="H101" i="12"/>
  <c r="P99" i="12"/>
  <c r="P140" i="6"/>
  <c r="J137" i="12"/>
  <c r="G253" i="17"/>
  <c r="G204" i="17"/>
  <c r="N162" i="24"/>
  <c r="K127" i="11"/>
  <c r="C122" i="11"/>
  <c r="O99" i="11"/>
  <c r="Q124" i="11"/>
  <c r="G146" i="13"/>
  <c r="G116" i="13"/>
  <c r="O49" i="9"/>
  <c r="O101" i="13"/>
  <c r="G48" i="9"/>
  <c r="G100" i="13"/>
  <c r="G168" i="15"/>
  <c r="G171" i="15"/>
  <c r="G176" i="15"/>
  <c r="G174" i="15"/>
  <c r="G178" i="15"/>
  <c r="G159" i="15"/>
  <c r="G162" i="15"/>
  <c r="G163" i="15"/>
  <c r="M52" i="6"/>
  <c r="O103" i="11"/>
  <c r="K101" i="11"/>
  <c r="M120" i="12"/>
  <c r="M115" i="12" s="1"/>
  <c r="M102" i="12"/>
  <c r="E101" i="12"/>
  <c r="F119" i="13"/>
  <c r="F149" i="13"/>
  <c r="N117" i="13"/>
  <c r="N147" i="13"/>
  <c r="F146" i="13"/>
  <c r="F116" i="13"/>
  <c r="O203" i="15"/>
  <c r="G227" i="17"/>
  <c r="G165" i="15"/>
  <c r="L139" i="6"/>
  <c r="D135" i="6"/>
  <c r="Q121" i="11"/>
  <c r="E117" i="11"/>
  <c r="D108" i="11"/>
  <c r="O105" i="11"/>
  <c r="K103" i="11"/>
  <c r="H100" i="12"/>
  <c r="L129" i="11"/>
  <c r="P121" i="11"/>
  <c r="C117" i="11"/>
  <c r="K99" i="11"/>
  <c r="N135" i="12"/>
  <c r="M99" i="12"/>
  <c r="H116" i="13"/>
  <c r="K140" i="6"/>
  <c r="C139" i="6"/>
  <c r="I136" i="6"/>
  <c r="J145" i="6"/>
  <c r="J142" i="6"/>
  <c r="K129" i="11"/>
  <c r="O121" i="11"/>
  <c r="I103" i="11"/>
  <c r="I98" i="11" s="1"/>
  <c r="H101" i="11"/>
  <c r="J99" i="11"/>
  <c r="M145" i="12"/>
  <c r="M102" i="11"/>
  <c r="H107" i="12"/>
  <c r="J140" i="6"/>
  <c r="B139" i="6"/>
  <c r="L99" i="11"/>
  <c r="I102" i="12"/>
  <c r="I99" i="12"/>
  <c r="I98" i="12" s="1"/>
  <c r="J212" i="16"/>
  <c r="J215" i="16"/>
  <c r="J210" i="16"/>
  <c r="J206" i="16"/>
  <c r="J201" i="16"/>
  <c r="J208" i="16"/>
  <c r="B92" i="14"/>
  <c r="B91" i="14"/>
  <c r="B159" i="16"/>
  <c r="B162" i="16"/>
  <c r="B163" i="16"/>
  <c r="B160" i="16"/>
  <c r="B158" i="16" s="1"/>
  <c r="B90" i="14"/>
  <c r="O201" i="15"/>
  <c r="O206" i="15"/>
  <c r="O204" i="15"/>
  <c r="O200" i="15" s="1"/>
  <c r="O210" i="15"/>
  <c r="L121" i="11"/>
  <c r="O109" i="11"/>
  <c r="K105" i="11"/>
  <c r="K138" i="12"/>
  <c r="P127" i="12"/>
  <c r="P122" i="12"/>
  <c r="P121" i="12"/>
  <c r="H105" i="12"/>
  <c r="H99" i="12"/>
  <c r="H98" i="12" s="1"/>
  <c r="E134" i="6"/>
  <c r="K121" i="11"/>
  <c r="O107" i="11"/>
  <c r="D99" i="11"/>
  <c r="J106" i="11"/>
  <c r="J138" i="12"/>
  <c r="B137" i="12"/>
  <c r="J135" i="12"/>
  <c r="I123" i="12"/>
  <c r="G99" i="12"/>
  <c r="Q118" i="13"/>
  <c r="Q123" i="11"/>
  <c r="J121" i="11"/>
  <c r="C119" i="11"/>
  <c r="D101" i="11"/>
  <c r="Q129" i="11"/>
  <c r="Q151" i="12"/>
  <c r="Q146" i="12"/>
  <c r="I145" i="12"/>
  <c r="I111" i="11"/>
  <c r="I106" i="11"/>
  <c r="Q139" i="12"/>
  <c r="I99" i="11"/>
  <c r="J119" i="12"/>
  <c r="L106" i="12"/>
  <c r="L103" i="12"/>
  <c r="F154" i="12"/>
  <c r="N152" i="12"/>
  <c r="N149" i="12"/>
  <c r="F148" i="12"/>
  <c r="N143" i="12"/>
  <c r="C136" i="6"/>
  <c r="C134" i="6"/>
  <c r="L126" i="11"/>
  <c r="O123" i="11"/>
  <c r="O118" i="11"/>
  <c r="D103" i="11"/>
  <c r="C101" i="11"/>
  <c r="H10" i="7"/>
  <c r="K106" i="12"/>
  <c r="M127" i="12"/>
  <c r="M122" i="12"/>
  <c r="M121" i="12"/>
  <c r="E129" i="12"/>
  <c r="E115" i="12" s="1"/>
  <c r="E108" i="12"/>
  <c r="O213" i="15"/>
  <c r="O205" i="15"/>
  <c r="G179" i="15"/>
  <c r="G169" i="15"/>
  <c r="G160" i="15"/>
  <c r="E15" i="8"/>
  <c r="D150" i="6"/>
  <c r="L148" i="6"/>
  <c r="L145" i="6"/>
  <c r="H121" i="11"/>
  <c r="K116" i="11"/>
  <c r="K115" i="11" s="1"/>
  <c r="J111" i="11"/>
  <c r="O15" i="7"/>
  <c r="G10" i="7"/>
  <c r="G138" i="12"/>
  <c r="O136" i="12"/>
  <c r="L102" i="12"/>
  <c r="D119" i="12"/>
  <c r="L107" i="12"/>
  <c r="G201" i="17"/>
  <c r="G250" i="17"/>
  <c r="N127" i="11"/>
  <c r="N122" i="11"/>
  <c r="F111" i="11"/>
  <c r="F104" i="11"/>
  <c r="F10" i="7"/>
  <c r="F138" i="12"/>
  <c r="B143" i="12"/>
  <c r="K109" i="12"/>
  <c r="K26" i="8"/>
  <c r="C10" i="8"/>
  <c r="K103" i="12"/>
  <c r="E99" i="11"/>
  <c r="H106" i="12"/>
  <c r="B125" i="12"/>
  <c r="B128" i="12"/>
  <c r="B138" i="12"/>
  <c r="J136" i="12"/>
  <c r="G136" i="13"/>
  <c r="F166" i="24"/>
  <c r="F163" i="24"/>
  <c r="F164" i="24"/>
  <c r="F169" i="24"/>
  <c r="B140" i="6"/>
  <c r="Q46" i="10"/>
  <c r="Q128" i="11"/>
  <c r="O120" i="11"/>
  <c r="B111" i="11"/>
  <c r="Q104" i="11"/>
  <c r="P102" i="11"/>
  <c r="O100" i="11"/>
  <c r="L127" i="11"/>
  <c r="L122" i="11"/>
  <c r="L109" i="12"/>
  <c r="I127" i="12"/>
  <c r="I122" i="12"/>
  <c r="I121" i="12"/>
  <c r="I116" i="12"/>
  <c r="I115" i="12" s="1"/>
  <c r="Q15" i="8"/>
  <c r="Q104" i="12"/>
  <c r="Q102" i="12"/>
  <c r="J118" i="13"/>
  <c r="J148" i="13"/>
  <c r="F171" i="24"/>
  <c r="F209" i="24"/>
  <c r="P149" i="6"/>
  <c r="H148" i="6"/>
  <c r="P146" i="6"/>
  <c r="H145" i="6"/>
  <c r="P143" i="6"/>
  <c r="H140" i="6"/>
  <c r="P138" i="6"/>
  <c r="P46" i="10"/>
  <c r="Q125" i="11"/>
  <c r="K120" i="11"/>
  <c r="P104" i="11"/>
  <c r="O102" i="11"/>
  <c r="N100" i="11"/>
  <c r="K151" i="12"/>
  <c r="C145" i="12"/>
  <c r="N136" i="12"/>
  <c r="H127" i="12"/>
  <c r="P125" i="12"/>
  <c r="H121" i="12"/>
  <c r="H115" i="12" s="1"/>
  <c r="H119" i="12"/>
  <c r="P117" i="12"/>
  <c r="H116" i="12"/>
  <c r="H15" i="8"/>
  <c r="H109" i="12"/>
  <c r="O46" i="10"/>
  <c r="H123" i="11"/>
  <c r="N102" i="11"/>
  <c r="M100" i="11"/>
  <c r="J127" i="11"/>
  <c r="J115" i="11" s="1"/>
  <c r="J122" i="11"/>
  <c r="J119" i="11"/>
  <c r="B125" i="11"/>
  <c r="J15" i="7"/>
  <c r="J109" i="11"/>
  <c r="B106" i="11"/>
  <c r="J10" i="7"/>
  <c r="B102" i="11"/>
  <c r="B98" i="11" s="1"/>
  <c r="B135" i="12"/>
  <c r="B122" i="12"/>
  <c r="K101" i="12"/>
  <c r="G122" i="12"/>
  <c r="G115" i="12" s="1"/>
  <c r="G121" i="12"/>
  <c r="G119" i="12"/>
  <c r="G116" i="12"/>
  <c r="O15" i="8"/>
  <c r="O26" i="8"/>
  <c r="F142" i="6"/>
  <c r="O139" i="6"/>
  <c r="G138" i="6"/>
  <c r="N150" i="6"/>
  <c r="N147" i="6"/>
  <c r="F140" i="6"/>
  <c r="P106" i="11"/>
  <c r="L102" i="11"/>
  <c r="L98" i="11" s="1"/>
  <c r="I127" i="11"/>
  <c r="Q153" i="12"/>
  <c r="I122" i="11"/>
  <c r="Q150" i="12"/>
  <c r="I119" i="11"/>
  <c r="G117" i="12"/>
  <c r="F127" i="12"/>
  <c r="F151" i="12"/>
  <c r="F149" i="12"/>
  <c r="F119" i="12"/>
  <c r="N147" i="12"/>
  <c r="N117" i="12"/>
  <c r="F146" i="12"/>
  <c r="N221" i="16"/>
  <c r="N159" i="15"/>
  <c r="M10" i="9"/>
  <c r="M211" i="15"/>
  <c r="I208" i="16"/>
  <c r="E10" i="8"/>
  <c r="L137" i="13"/>
  <c r="P213" i="15"/>
  <c r="P205" i="15"/>
  <c r="N171" i="15"/>
  <c r="N167" i="15" s="1"/>
  <c r="C48" i="9"/>
  <c r="F178" i="15"/>
  <c r="F174" i="15"/>
  <c r="K211" i="15"/>
  <c r="C253" i="17"/>
  <c r="C204" i="17"/>
  <c r="K251" i="17"/>
  <c r="K202" i="17"/>
  <c r="C201" i="17"/>
  <c r="C250" i="17"/>
  <c r="K186" i="17"/>
  <c r="K242" i="17"/>
  <c r="K190" i="17"/>
  <c r="K196" i="17"/>
  <c r="J137" i="13"/>
  <c r="E46" i="6"/>
  <c r="E34" i="6"/>
  <c r="N213" i="15"/>
  <c r="P210" i="15"/>
  <c r="N205" i="15"/>
  <c r="G188" i="15"/>
  <c r="F176" i="15"/>
  <c r="J251" i="17"/>
  <c r="J202" i="17"/>
  <c r="J196" i="17"/>
  <c r="J189" i="17"/>
  <c r="I10" i="9"/>
  <c r="Q102" i="13"/>
  <c r="I137" i="13"/>
  <c r="P185" i="15"/>
  <c r="C210" i="21"/>
  <c r="C246" i="21"/>
  <c r="K198" i="21"/>
  <c r="K241" i="21"/>
  <c r="C197" i="21"/>
  <c r="C240" i="21"/>
  <c r="K195" i="21"/>
  <c r="K238" i="21"/>
  <c r="K235" i="21"/>
  <c r="K191" i="21"/>
  <c r="K178" i="21"/>
  <c r="K229" i="21"/>
  <c r="C172" i="21"/>
  <c r="C224" i="21"/>
  <c r="C220" i="21"/>
  <c r="C163" i="21"/>
  <c r="K162" i="21"/>
  <c r="C161" i="21"/>
  <c r="C218" i="21"/>
  <c r="K159" i="21"/>
  <c r="K216" i="21"/>
  <c r="C158" i="21"/>
  <c r="C215" i="21"/>
  <c r="P102" i="13"/>
  <c r="P135" i="13"/>
  <c r="C46" i="6"/>
  <c r="C34" i="6"/>
  <c r="N210" i="15"/>
  <c r="F180" i="15"/>
  <c r="N173" i="15"/>
  <c r="F171" i="15"/>
  <c r="F165" i="15"/>
  <c r="K206" i="16"/>
  <c r="H103" i="12"/>
  <c r="N137" i="13"/>
  <c r="O15" i="9"/>
  <c r="O10" i="9"/>
  <c r="O102" i="13"/>
  <c r="O50" i="9"/>
  <c r="G49" i="9"/>
  <c r="O135" i="13"/>
  <c r="O47" i="9"/>
  <c r="N185" i="15"/>
  <c r="P162" i="15"/>
  <c r="I201" i="16"/>
  <c r="O101" i="12"/>
  <c r="F100" i="13"/>
  <c r="N102" i="13"/>
  <c r="F101" i="13"/>
  <c r="N135" i="13"/>
  <c r="Q48" i="6"/>
  <c r="I47" i="6"/>
  <c r="Q45" i="6"/>
  <c r="I41" i="6"/>
  <c r="M88" i="14"/>
  <c r="N212" i="15"/>
  <c r="H160" i="15"/>
  <c r="N101" i="12"/>
  <c r="E116" i="13"/>
  <c r="E15" i="9"/>
  <c r="M102" i="13"/>
  <c r="E101" i="13"/>
  <c r="M135" i="13"/>
  <c r="P202" i="15"/>
  <c r="G185" i="15"/>
  <c r="K210" i="16"/>
  <c r="M10" i="8"/>
  <c r="E103" i="12"/>
  <c r="M101" i="12"/>
  <c r="E149" i="13"/>
  <c r="L102" i="13"/>
  <c r="D101" i="13"/>
  <c r="G35" i="6"/>
  <c r="N202" i="15"/>
  <c r="N200" i="15" s="1"/>
  <c r="F173" i="15"/>
  <c r="B250" i="17"/>
  <c r="C15" i="9"/>
  <c r="K102" i="13"/>
  <c r="K50" i="9"/>
  <c r="C101" i="13"/>
  <c r="C49" i="9"/>
  <c r="F96" i="14"/>
  <c r="F157" i="6" s="1"/>
  <c r="F197" i="16"/>
  <c r="F194" i="16"/>
  <c r="B101" i="13"/>
  <c r="J99" i="13"/>
  <c r="E96" i="14"/>
  <c r="E157" i="6" s="1"/>
  <c r="M48" i="6"/>
  <c r="E47" i="6"/>
  <c r="M45" i="6"/>
  <c r="M42" i="6" s="1"/>
  <c r="E41" i="6"/>
  <c r="N204" i="15"/>
  <c r="D10" i="7"/>
  <c r="O105" i="12"/>
  <c r="O98" i="12" s="1"/>
  <c r="B129" i="12"/>
  <c r="B151" i="12"/>
  <c r="J147" i="12"/>
  <c r="B146" i="12"/>
  <c r="J15" i="8"/>
  <c r="B139" i="12"/>
  <c r="B100" i="12"/>
  <c r="Q99" i="13"/>
  <c r="Q100" i="13"/>
  <c r="I99" i="13"/>
  <c r="L209" i="15"/>
  <c r="L204" i="15"/>
  <c r="N187" i="15"/>
  <c r="L179" i="15"/>
  <c r="C173" i="15"/>
  <c r="N164" i="15"/>
  <c r="D204" i="16"/>
  <c r="D253" i="16"/>
  <c r="L202" i="16"/>
  <c r="L251" i="16"/>
  <c r="D201" i="16"/>
  <c r="D250" i="16"/>
  <c r="L245" i="16"/>
  <c r="L171" i="16"/>
  <c r="L167" i="16" s="1"/>
  <c r="C15" i="7"/>
  <c r="K15" i="7"/>
  <c r="C111" i="11"/>
  <c r="K107" i="11"/>
  <c r="C142" i="12"/>
  <c r="K10" i="7"/>
  <c r="C10" i="7"/>
  <c r="C138" i="12"/>
  <c r="K136" i="12"/>
  <c r="C135" i="12"/>
  <c r="N105" i="12"/>
  <c r="N99" i="12"/>
  <c r="N98" i="12" s="1"/>
  <c r="I128" i="12"/>
  <c r="I120" i="12"/>
  <c r="I117" i="12"/>
  <c r="Q111" i="12"/>
  <c r="Q106" i="12"/>
  <c r="Q10" i="8"/>
  <c r="I101" i="12"/>
  <c r="Q99" i="12"/>
  <c r="C137" i="13"/>
  <c r="D118" i="13"/>
  <c r="P99" i="13"/>
  <c r="H10" i="9"/>
  <c r="P100" i="13"/>
  <c r="H99" i="13"/>
  <c r="C47" i="6"/>
  <c r="C41" i="6"/>
  <c r="C35" i="6"/>
  <c r="G192" i="15"/>
  <c r="L168" i="15"/>
  <c r="P215" i="15"/>
  <c r="P207" i="15"/>
  <c r="K215" i="16"/>
  <c r="K213" i="16"/>
  <c r="K207" i="16"/>
  <c r="K202" i="16"/>
  <c r="C169" i="16"/>
  <c r="K171" i="16"/>
  <c r="P251" i="17"/>
  <c r="G102" i="13"/>
  <c r="G50" i="9"/>
  <c r="O100" i="13"/>
  <c r="O48" i="9"/>
  <c r="G99" i="13"/>
  <c r="G47" i="9"/>
  <c r="F202" i="15"/>
  <c r="O215" i="15"/>
  <c r="O207" i="15"/>
  <c r="O202" i="15"/>
  <c r="O164" i="15"/>
  <c r="J213" i="16"/>
  <c r="J207" i="16"/>
  <c r="J202" i="16"/>
  <c r="B169" i="16"/>
  <c r="J171" i="16"/>
  <c r="O253" i="17"/>
  <c r="O204" i="17"/>
  <c r="G243" i="17"/>
  <c r="G187" i="17"/>
  <c r="G171" i="17"/>
  <c r="G233" i="17"/>
  <c r="G230" i="17"/>
  <c r="G168" i="17"/>
  <c r="P224" i="17"/>
  <c r="P162" i="17"/>
  <c r="H161" i="17"/>
  <c r="H223" i="17"/>
  <c r="I15" i="7"/>
  <c r="I10" i="7"/>
  <c r="Q101" i="11"/>
  <c r="Q134" i="12"/>
  <c r="G123" i="12"/>
  <c r="O108" i="12"/>
  <c r="G26" i="8"/>
  <c r="O10" i="8"/>
  <c r="G101" i="12"/>
  <c r="F15" i="9"/>
  <c r="N10" i="9"/>
  <c r="F10" i="9"/>
  <c r="F102" i="13"/>
  <c r="F99" i="13"/>
  <c r="Q49" i="6"/>
  <c r="Q34" i="6"/>
  <c r="H170" i="15"/>
  <c r="N215" i="15"/>
  <c r="N207" i="15"/>
  <c r="F253" i="16"/>
  <c r="F179" i="15"/>
  <c r="I215" i="16"/>
  <c r="I213" i="16"/>
  <c r="I207" i="16"/>
  <c r="I202" i="16"/>
  <c r="Q197" i="16"/>
  <c r="Q194" i="16"/>
  <c r="Q192" i="16"/>
  <c r="Q190" i="16"/>
  <c r="Q188" i="16"/>
  <c r="Q185" i="16"/>
  <c r="O185" i="17"/>
  <c r="P15" i="7"/>
  <c r="P10" i="7"/>
  <c r="P101" i="11"/>
  <c r="F128" i="12"/>
  <c r="F153" i="12"/>
  <c r="N118" i="12"/>
  <c r="N111" i="12"/>
  <c r="N142" i="12"/>
  <c r="N141" i="12"/>
  <c r="N140" i="12"/>
  <c r="N10" i="8"/>
  <c r="F10" i="8"/>
  <c r="N138" i="12"/>
  <c r="F101" i="12"/>
  <c r="C122" i="13"/>
  <c r="E10" i="9"/>
  <c r="E99" i="13"/>
  <c r="P206" i="15"/>
  <c r="H179" i="15"/>
  <c r="H168" i="15"/>
  <c r="H167" i="15" s="1"/>
  <c r="M215" i="15"/>
  <c r="M205" i="15"/>
  <c r="E174" i="15"/>
  <c r="M162" i="15"/>
  <c r="M158" i="15" s="1"/>
  <c r="F196" i="16"/>
  <c r="P215" i="16"/>
  <c r="P206" i="16"/>
  <c r="H178" i="16"/>
  <c r="H180" i="16"/>
  <c r="L15" i="9"/>
  <c r="D99" i="13"/>
  <c r="F187" i="15"/>
  <c r="F170" i="15"/>
  <c r="L215" i="15"/>
  <c r="L213" i="15"/>
  <c r="L202" i="15"/>
  <c r="D179" i="15"/>
  <c r="L162" i="15"/>
  <c r="O201" i="16"/>
  <c r="O206" i="16"/>
  <c r="G180" i="16"/>
  <c r="G171" i="16"/>
  <c r="G163" i="16"/>
  <c r="G164" i="16"/>
  <c r="G162" i="16"/>
  <c r="F107" i="11"/>
  <c r="N10" i="7"/>
  <c r="D128" i="12"/>
  <c r="L15" i="8"/>
  <c r="L10" i="8"/>
  <c r="D10" i="8"/>
  <c r="J138" i="13"/>
  <c r="N101" i="13"/>
  <c r="K99" i="13"/>
  <c r="C10" i="9"/>
  <c r="C50" i="9"/>
  <c r="K100" i="13"/>
  <c r="K48" i="9"/>
  <c r="C99" i="13"/>
  <c r="C47" i="9"/>
  <c r="N206" i="15"/>
  <c r="N201" i="15"/>
  <c r="F184" i="15"/>
  <c r="E179" i="15"/>
  <c r="H172" i="15"/>
  <c r="K215" i="15"/>
  <c r="K213" i="15"/>
  <c r="K207" i="15"/>
  <c r="C198" i="15"/>
  <c r="F198" i="16"/>
  <c r="F191" i="16"/>
  <c r="F189" i="16"/>
  <c r="F187" i="16"/>
  <c r="F184" i="16"/>
  <c r="N180" i="16"/>
  <c r="N167" i="16" s="1"/>
  <c r="N178" i="16"/>
  <c r="N173" i="16"/>
  <c r="N168" i="16"/>
  <c r="F173" i="16"/>
  <c r="F167" i="16" s="1"/>
  <c r="F171" i="16"/>
  <c r="F164" i="16"/>
  <c r="F159" i="16"/>
  <c r="M15" i="7"/>
  <c r="E109" i="11"/>
  <c r="E107" i="11"/>
  <c r="M10" i="7"/>
  <c r="E100" i="11"/>
  <c r="M134" i="12"/>
  <c r="C128" i="12"/>
  <c r="C123" i="12"/>
  <c r="C117" i="12"/>
  <c r="K15" i="8"/>
  <c r="C15" i="8"/>
  <c r="M101" i="13"/>
  <c r="J26" i="9"/>
  <c r="J100" i="13"/>
  <c r="M40" i="6"/>
  <c r="M34" i="6"/>
  <c r="M206" i="15"/>
  <c r="M201" i="15"/>
  <c r="C179" i="15"/>
  <c r="F172" i="15"/>
  <c r="D170" i="15"/>
  <c r="B253" i="16"/>
  <c r="J251" i="16"/>
  <c r="M211" i="16"/>
  <c r="M200" i="16" s="1"/>
  <c r="E198" i="16"/>
  <c r="E196" i="16"/>
  <c r="E191" i="16"/>
  <c r="E189" i="16"/>
  <c r="E187" i="16"/>
  <c r="E184" i="16"/>
  <c r="M180" i="16"/>
  <c r="M178" i="16"/>
  <c r="M173" i="16"/>
  <c r="M168" i="16"/>
  <c r="J188" i="17"/>
  <c r="L15" i="7"/>
  <c r="D15" i="7"/>
  <c r="D107" i="11"/>
  <c r="D100" i="11"/>
  <c r="B153" i="12"/>
  <c r="B150" i="12"/>
  <c r="J142" i="12"/>
  <c r="J140" i="12"/>
  <c r="B102" i="12"/>
  <c r="B98" i="12" s="1"/>
  <c r="L101" i="13"/>
  <c r="I15" i="9"/>
  <c r="I26" i="9"/>
  <c r="L206" i="15"/>
  <c r="N203" i="15"/>
  <c r="D197" i="15"/>
  <c r="D184" i="15"/>
  <c r="O165" i="15"/>
  <c r="I164" i="15"/>
  <c r="I159" i="15"/>
  <c r="L209" i="16"/>
  <c r="L256" i="16"/>
  <c r="L203" i="16"/>
  <c r="L252" i="16"/>
  <c r="D251" i="16"/>
  <c r="L210" i="16"/>
  <c r="L249" i="16"/>
  <c r="L246" i="16"/>
  <c r="D191" i="16"/>
  <c r="L235" i="16"/>
  <c r="L173" i="16"/>
  <c r="H15" i="9"/>
  <c r="H253" i="17"/>
  <c r="H204" i="17"/>
  <c r="P186" i="17"/>
  <c r="P242" i="17"/>
  <c r="H185" i="17"/>
  <c r="H241" i="17"/>
  <c r="P192" i="17"/>
  <c r="P189" i="17"/>
  <c r="F243" i="17"/>
  <c r="F187" i="17"/>
  <c r="F240" i="17"/>
  <c r="F184" i="17"/>
  <c r="L201" i="19"/>
  <c r="H201" i="19"/>
  <c r="H194" i="19" s="1"/>
  <c r="P210" i="19"/>
  <c r="O143" i="29"/>
  <c r="O114" i="27"/>
  <c r="O112" i="27"/>
  <c r="O113" i="27"/>
  <c r="O109" i="27"/>
  <c r="O118" i="27"/>
  <c r="G100" i="27"/>
  <c r="G101" i="27"/>
  <c r="K161" i="16"/>
  <c r="J170" i="17"/>
  <c r="C75" i="18"/>
  <c r="K207" i="19"/>
  <c r="K201" i="19"/>
  <c r="G201" i="19"/>
  <c r="K197" i="17"/>
  <c r="K192" i="17"/>
  <c r="K188" i="17"/>
  <c r="E201" i="19"/>
  <c r="F207" i="19"/>
  <c r="F201" i="19"/>
  <c r="K190" i="20"/>
  <c r="I167" i="23"/>
  <c r="C91" i="32"/>
  <c r="C94" i="32"/>
  <c r="C103" i="32"/>
  <c r="C88" i="32"/>
  <c r="C95" i="32"/>
  <c r="C36" i="30"/>
  <c r="J197" i="17"/>
  <c r="J192" i="17"/>
  <c r="B240" i="17"/>
  <c r="B184" i="17"/>
  <c r="G75" i="18"/>
  <c r="E196" i="19"/>
  <c r="E161" i="19"/>
  <c r="K183" i="20"/>
  <c r="O170" i="23"/>
  <c r="O164" i="23"/>
  <c r="J175" i="25"/>
  <c r="J211" i="25"/>
  <c r="J209" i="25"/>
  <c r="J171" i="25"/>
  <c r="H164" i="17"/>
  <c r="H158" i="17" s="1"/>
  <c r="J183" i="19"/>
  <c r="O246" i="21"/>
  <c r="P167" i="24"/>
  <c r="F206" i="17"/>
  <c r="E210" i="19"/>
  <c r="E206" i="19"/>
  <c r="K200" i="19"/>
  <c r="E164" i="19"/>
  <c r="E164" i="23"/>
  <c r="E204" i="23"/>
  <c r="M170" i="23"/>
  <c r="M164" i="23"/>
  <c r="M184" i="23"/>
  <c r="M133" i="23"/>
  <c r="H175" i="25"/>
  <c r="H211" i="25"/>
  <c r="H209" i="25"/>
  <c r="H171" i="25"/>
  <c r="H165" i="25"/>
  <c r="H205" i="25"/>
  <c r="P197" i="25"/>
  <c r="P149" i="25"/>
  <c r="P192" i="25"/>
  <c r="P144" i="25"/>
  <c r="E206" i="17"/>
  <c r="E170" i="19"/>
  <c r="O111" i="27"/>
  <c r="L190" i="17"/>
  <c r="L199" i="19"/>
  <c r="G246" i="20"/>
  <c r="K170" i="23"/>
  <c r="K164" i="23"/>
  <c r="G230" i="21"/>
  <c r="G179" i="21"/>
  <c r="G176" i="21"/>
  <c r="G227" i="21"/>
  <c r="B112" i="28"/>
  <c r="B114" i="28"/>
  <c r="B109" i="28"/>
  <c r="B71" i="26"/>
  <c r="B118" i="28"/>
  <c r="B116" i="28"/>
  <c r="B120" i="28"/>
  <c r="C105" i="32"/>
  <c r="C99" i="32"/>
  <c r="C93" i="32"/>
  <c r="N246" i="21"/>
  <c r="N210" i="21"/>
  <c r="N240" i="21"/>
  <c r="N197" i="21"/>
  <c r="F230" i="21"/>
  <c r="F179" i="21"/>
  <c r="F176" i="21"/>
  <c r="F227" i="21"/>
  <c r="N163" i="21"/>
  <c r="N220" i="21"/>
  <c r="J252" i="16"/>
  <c r="B251" i="16"/>
  <c r="J249" i="16"/>
  <c r="B191" i="15"/>
  <c r="J244" i="16"/>
  <c r="J241" i="16"/>
  <c r="B240" i="16"/>
  <c r="J233" i="16"/>
  <c r="B232" i="16"/>
  <c r="J230" i="16"/>
  <c r="B227" i="16"/>
  <c r="J226" i="16"/>
  <c r="B223" i="16"/>
  <c r="J221" i="16"/>
  <c r="B220" i="16"/>
  <c r="P210" i="16"/>
  <c r="P204" i="16"/>
  <c r="P189" i="16"/>
  <c r="H173" i="16"/>
  <c r="I241" i="17"/>
  <c r="E235" i="17"/>
  <c r="K204" i="17"/>
  <c r="N185" i="17"/>
  <c r="I190" i="17"/>
  <c r="E232" i="19"/>
  <c r="H168" i="19"/>
  <c r="I163" i="19"/>
  <c r="G159" i="19"/>
  <c r="L202" i="19"/>
  <c r="L195" i="19"/>
  <c r="D181" i="19"/>
  <c r="L172" i="19"/>
  <c r="D159" i="19"/>
  <c r="I197" i="21"/>
  <c r="N172" i="21"/>
  <c r="E196" i="21"/>
  <c r="E194" i="21" s="1"/>
  <c r="E239" i="21"/>
  <c r="E176" i="21"/>
  <c r="E227" i="21"/>
  <c r="K172" i="23"/>
  <c r="P155" i="23"/>
  <c r="P149" i="23"/>
  <c r="P147" i="23"/>
  <c r="P144" i="23"/>
  <c r="L210" i="24"/>
  <c r="E122" i="33"/>
  <c r="E104" i="31"/>
  <c r="E121" i="33"/>
  <c r="E98" i="31"/>
  <c r="M116" i="32"/>
  <c r="M87" i="31"/>
  <c r="M113" i="32"/>
  <c r="M84" i="31"/>
  <c r="E103" i="31"/>
  <c r="E85" i="31"/>
  <c r="E106" i="31"/>
  <c r="E90" i="31"/>
  <c r="E97" i="31"/>
  <c r="E107" i="31"/>
  <c r="E100" i="31"/>
  <c r="E91" i="31"/>
  <c r="E95" i="31"/>
  <c r="E84" i="31"/>
  <c r="E88" i="31"/>
  <c r="Q212" i="15"/>
  <c r="Q204" i="15"/>
  <c r="I213" i="15"/>
  <c r="I180" i="15"/>
  <c r="I173" i="15"/>
  <c r="D162" i="16"/>
  <c r="O212" i="16"/>
  <c r="O210" i="16"/>
  <c r="O204" i="16"/>
  <c r="O189" i="16"/>
  <c r="G178" i="16"/>
  <c r="G173" i="16"/>
  <c r="G159" i="16"/>
  <c r="J204" i="17"/>
  <c r="P196" i="17"/>
  <c r="H190" i="17"/>
  <c r="E244" i="19"/>
  <c r="M231" i="19"/>
  <c r="H163" i="19"/>
  <c r="E159" i="19"/>
  <c r="K202" i="19"/>
  <c r="K195" i="19"/>
  <c r="C207" i="19"/>
  <c r="K172" i="19"/>
  <c r="K163" i="19"/>
  <c r="H244" i="20"/>
  <c r="P160" i="20"/>
  <c r="N203" i="21"/>
  <c r="L246" i="21"/>
  <c r="L210" i="21"/>
  <c r="L240" i="21"/>
  <c r="L197" i="21"/>
  <c r="L194" i="21" s="1"/>
  <c r="L199" i="21"/>
  <c r="L207" i="21"/>
  <c r="D176" i="21"/>
  <c r="D227" i="21"/>
  <c r="I172" i="23"/>
  <c r="O168" i="23"/>
  <c r="O208" i="23"/>
  <c r="O155" i="23"/>
  <c r="O149" i="23"/>
  <c r="O147" i="23"/>
  <c r="O182" i="23"/>
  <c r="O131" i="23"/>
  <c r="O129" i="23" s="1"/>
  <c r="P204" i="15"/>
  <c r="H180" i="15"/>
  <c r="P179" i="15"/>
  <c r="P176" i="15"/>
  <c r="P172" i="15"/>
  <c r="C162" i="16"/>
  <c r="N212" i="16"/>
  <c r="N204" i="16"/>
  <c r="N200" i="16" s="1"/>
  <c r="F192" i="16"/>
  <c r="F188" i="16"/>
  <c r="F178" i="16"/>
  <c r="F162" i="16"/>
  <c r="F158" i="16" s="1"/>
  <c r="G241" i="17"/>
  <c r="I204" i="17"/>
  <c r="Q196" i="17"/>
  <c r="O196" i="17"/>
  <c r="O189" i="17"/>
  <c r="G190" i="17"/>
  <c r="P164" i="17"/>
  <c r="E168" i="19"/>
  <c r="J202" i="19"/>
  <c r="J198" i="19"/>
  <c r="J195" i="19"/>
  <c r="J190" i="19"/>
  <c r="J177" i="19"/>
  <c r="J170" i="19"/>
  <c r="J167" i="19"/>
  <c r="E176" i="20"/>
  <c r="E175" i="20" s="1"/>
  <c r="O160" i="20"/>
  <c r="C207" i="21"/>
  <c r="C203" i="21"/>
  <c r="C201" i="21"/>
  <c r="C196" i="21"/>
  <c r="C239" i="21"/>
  <c r="K237" i="21"/>
  <c r="N206" i="24"/>
  <c r="F202" i="24"/>
  <c r="N155" i="23"/>
  <c r="N195" i="24"/>
  <c r="N147" i="23"/>
  <c r="O212" i="15"/>
  <c r="G197" i="15"/>
  <c r="G194" i="15"/>
  <c r="G180" i="15"/>
  <c r="O179" i="15"/>
  <c r="O176" i="15"/>
  <c r="G173" i="15"/>
  <c r="O169" i="15"/>
  <c r="M212" i="16"/>
  <c r="M204" i="16"/>
  <c r="E197" i="16"/>
  <c r="E194" i="16"/>
  <c r="E192" i="16"/>
  <c r="E190" i="16"/>
  <c r="E188" i="16"/>
  <c r="E185" i="16"/>
  <c r="E178" i="16"/>
  <c r="E173" i="16"/>
  <c r="E164" i="16"/>
  <c r="E162" i="16"/>
  <c r="E241" i="17"/>
  <c r="N196" i="17"/>
  <c r="B169" i="17"/>
  <c r="F207" i="17"/>
  <c r="F205" i="17"/>
  <c r="N189" i="17"/>
  <c r="F242" i="17"/>
  <c r="F186" i="17"/>
  <c r="F183" i="17" s="1"/>
  <c r="O164" i="17"/>
  <c r="D51" i="18"/>
  <c r="D60" i="6" s="1"/>
  <c r="Q230" i="19"/>
  <c r="P176" i="19"/>
  <c r="Q158" i="19"/>
  <c r="Q244" i="20"/>
  <c r="I202" i="19"/>
  <c r="Q196" i="19"/>
  <c r="Q194" i="19" s="1"/>
  <c r="I167" i="19"/>
  <c r="K180" i="20"/>
  <c r="J246" i="21"/>
  <c r="J210" i="21"/>
  <c r="J199" i="21"/>
  <c r="J207" i="21"/>
  <c r="J163" i="21"/>
  <c r="J220" i="21"/>
  <c r="G204" i="23"/>
  <c r="O158" i="23"/>
  <c r="G136" i="23"/>
  <c r="E211" i="23"/>
  <c r="E175" i="23"/>
  <c r="M172" i="23"/>
  <c r="E209" i="23"/>
  <c r="E171" i="23"/>
  <c r="M168" i="23"/>
  <c r="M166" i="23"/>
  <c r="E205" i="23"/>
  <c r="E165" i="23"/>
  <c r="E162" i="23" s="1"/>
  <c r="M157" i="23"/>
  <c r="M149" i="23"/>
  <c r="M147" i="23"/>
  <c r="M134" i="23"/>
  <c r="M185" i="23"/>
  <c r="M131" i="23"/>
  <c r="M182" i="23"/>
  <c r="F194" i="15"/>
  <c r="L257" i="16"/>
  <c r="L255" i="16"/>
  <c r="L247" i="16"/>
  <c r="D194" i="16"/>
  <c r="D244" i="16"/>
  <c r="L242" i="16"/>
  <c r="L187" i="16"/>
  <c r="D178" i="16"/>
  <c r="L176" i="16"/>
  <c r="Q188" i="17"/>
  <c r="E207" i="17"/>
  <c r="E205" i="17"/>
  <c r="N164" i="17"/>
  <c r="Q215" i="19"/>
  <c r="K203" i="19"/>
  <c r="P158" i="19"/>
  <c r="P207" i="19"/>
  <c r="H202" i="19"/>
  <c r="H200" i="19"/>
  <c r="H170" i="19"/>
  <c r="H167" i="19"/>
  <c r="M181" i="20"/>
  <c r="I206" i="21"/>
  <c r="I207" i="21"/>
  <c r="I194" i="21" s="1"/>
  <c r="L166" i="23"/>
  <c r="L164" i="24"/>
  <c r="L74" i="22"/>
  <c r="L174" i="24"/>
  <c r="L167" i="24"/>
  <c r="L146" i="24"/>
  <c r="L145" i="24"/>
  <c r="J67" i="26"/>
  <c r="J51" i="26"/>
  <c r="E192" i="15"/>
  <c r="E185" i="15"/>
  <c r="E168" i="15"/>
  <c r="E167" i="15" s="1"/>
  <c r="E164" i="15"/>
  <c r="K212" i="16"/>
  <c r="K204" i="16"/>
  <c r="C194" i="16"/>
  <c r="K187" i="16"/>
  <c r="K176" i="16"/>
  <c r="C164" i="16"/>
  <c r="K163" i="16"/>
  <c r="K158" i="16" s="1"/>
  <c r="E243" i="17"/>
  <c r="L196" i="17"/>
  <c r="L183" i="17" s="1"/>
  <c r="B171" i="17"/>
  <c r="F161" i="17"/>
  <c r="F158" i="17" s="1"/>
  <c r="D242" i="17"/>
  <c r="D186" i="17"/>
  <c r="D177" i="17"/>
  <c r="M164" i="17"/>
  <c r="H190" i="19"/>
  <c r="H184" i="19"/>
  <c r="L176" i="19"/>
  <c r="O158" i="19"/>
  <c r="O244" i="20"/>
  <c r="G202" i="19"/>
  <c r="G241" i="20"/>
  <c r="O239" i="20"/>
  <c r="G182" i="19"/>
  <c r="G170" i="19"/>
  <c r="O223" i="20"/>
  <c r="G167" i="19"/>
  <c r="G221" i="20"/>
  <c r="G218" i="20"/>
  <c r="L246" i="20"/>
  <c r="D244" i="20"/>
  <c r="D242" i="20"/>
  <c r="D239" i="20"/>
  <c r="L230" i="20"/>
  <c r="D180" i="20"/>
  <c r="D175" i="20" s="1"/>
  <c r="D219" i="20"/>
  <c r="P241" i="21"/>
  <c r="P198" i="21"/>
  <c r="H81" i="18"/>
  <c r="H110" i="6" s="1"/>
  <c r="H207" i="21"/>
  <c r="K147" i="23"/>
  <c r="K74" i="22"/>
  <c r="K174" i="24"/>
  <c r="K167" i="24"/>
  <c r="D194" i="15"/>
  <c r="L172" i="15"/>
  <c r="J204" i="16"/>
  <c r="J187" i="16"/>
  <c r="J176" i="16"/>
  <c r="B164" i="16"/>
  <c r="D243" i="17"/>
  <c r="E233" i="17"/>
  <c r="M224" i="17"/>
  <c r="Q170" i="17"/>
  <c r="C207" i="17"/>
  <c r="C205" i="17"/>
  <c r="C242" i="17"/>
  <c r="C186" i="17"/>
  <c r="P198" i="19"/>
  <c r="K176" i="19"/>
  <c r="L166" i="19"/>
  <c r="N209" i="19"/>
  <c r="N207" i="19"/>
  <c r="F202" i="19"/>
  <c r="N201" i="19"/>
  <c r="F198" i="19"/>
  <c r="N196" i="19"/>
  <c r="F195" i="19"/>
  <c r="K179" i="20"/>
  <c r="C178" i="20"/>
  <c r="O206" i="21"/>
  <c r="O200" i="21"/>
  <c r="G197" i="21"/>
  <c r="G240" i="21"/>
  <c r="M171" i="23"/>
  <c r="J174" i="24"/>
  <c r="J167" i="24"/>
  <c r="J124" i="28"/>
  <c r="K210" i="15"/>
  <c r="K200" i="15" s="1"/>
  <c r="K204" i="15"/>
  <c r="C185" i="15"/>
  <c r="K174" i="15"/>
  <c r="C168" i="15"/>
  <c r="C226" i="17"/>
  <c r="K225" i="17"/>
  <c r="I212" i="16"/>
  <c r="I206" i="16"/>
  <c r="I200" i="16" s="1"/>
  <c r="I204" i="16"/>
  <c r="Q198" i="16"/>
  <c r="Q196" i="16"/>
  <c r="Q191" i="16"/>
  <c r="Q189" i="16"/>
  <c r="Q187" i="16"/>
  <c r="I176" i="16"/>
  <c r="C243" i="17"/>
  <c r="D233" i="17"/>
  <c r="K224" i="17"/>
  <c r="P170" i="17"/>
  <c r="B207" i="17"/>
  <c r="B205" i="17"/>
  <c r="B242" i="17"/>
  <c r="B186" i="17"/>
  <c r="K164" i="17"/>
  <c r="M198" i="19"/>
  <c r="D184" i="19"/>
  <c r="D176" i="19"/>
  <c r="K166" i="19"/>
  <c r="K157" i="19" s="1"/>
  <c r="M209" i="19"/>
  <c r="E245" i="20"/>
  <c r="M244" i="20"/>
  <c r="E202" i="19"/>
  <c r="M239" i="20"/>
  <c r="M235" i="20"/>
  <c r="E231" i="20"/>
  <c r="M223" i="20"/>
  <c r="E167" i="19"/>
  <c r="E218" i="20"/>
  <c r="M216" i="20"/>
  <c r="N206" i="21"/>
  <c r="N200" i="21"/>
  <c r="N241" i="21"/>
  <c r="N198" i="21"/>
  <c r="F163" i="21"/>
  <c r="F220" i="21"/>
  <c r="F161" i="21"/>
  <c r="F218" i="21"/>
  <c r="N159" i="21"/>
  <c r="N216" i="21"/>
  <c r="F158" i="21"/>
  <c r="F215" i="21"/>
  <c r="K171" i="23"/>
  <c r="J158" i="23"/>
  <c r="P213" i="16"/>
  <c r="H257" i="16"/>
  <c r="P207" i="16"/>
  <c r="H176" i="16"/>
  <c r="H172" i="16"/>
  <c r="P169" i="16"/>
  <c r="F253" i="17"/>
  <c r="Q242" i="17"/>
  <c r="H224" i="17"/>
  <c r="C161" i="17"/>
  <c r="Q197" i="17"/>
  <c r="Q183" i="17" s="1"/>
  <c r="Q190" i="17"/>
  <c r="J164" i="17"/>
  <c r="D183" i="19"/>
  <c r="C176" i="19"/>
  <c r="I166" i="19"/>
  <c r="L209" i="19"/>
  <c r="L203" i="19"/>
  <c r="D202" i="19"/>
  <c r="L239" i="20"/>
  <c r="D190" i="19"/>
  <c r="D231" i="20"/>
  <c r="D218" i="20"/>
  <c r="L216" i="20"/>
  <c r="D164" i="20"/>
  <c r="Q206" i="20"/>
  <c r="Q202" i="20"/>
  <c r="Q194" i="20" s="1"/>
  <c r="O215" i="21"/>
  <c r="O177" i="21"/>
  <c r="E228" i="21"/>
  <c r="E177" i="21"/>
  <c r="E161" i="21"/>
  <c r="E218" i="21"/>
  <c r="M159" i="21"/>
  <c r="M216" i="21"/>
  <c r="E158" i="21"/>
  <c r="E215" i="21"/>
  <c r="I158" i="23"/>
  <c r="J147" i="23"/>
  <c r="M135" i="23"/>
  <c r="E99" i="31"/>
  <c r="E93" i="31"/>
  <c r="E89" i="31"/>
  <c r="Q215" i="15"/>
  <c r="Q207" i="15"/>
  <c r="I190" i="15"/>
  <c r="Q160" i="15"/>
  <c r="Q158" i="15" s="1"/>
  <c r="O213" i="16"/>
  <c r="O207" i="16"/>
  <c r="O202" i="16"/>
  <c r="G176" i="16"/>
  <c r="G172" i="16"/>
  <c r="O169" i="16"/>
  <c r="E253" i="17"/>
  <c r="G224" i="17"/>
  <c r="H221" i="17"/>
  <c r="N170" i="17"/>
  <c r="P210" i="17"/>
  <c r="P197" i="17"/>
  <c r="P190" i="17"/>
  <c r="P188" i="17"/>
  <c r="I164" i="17"/>
  <c r="O75" i="18"/>
  <c r="O40" i="9"/>
  <c r="O37" i="9" s="1"/>
  <c r="Q220" i="19"/>
  <c r="C183" i="19"/>
  <c r="K209" i="19"/>
  <c r="K194" i="19" s="1"/>
  <c r="C202" i="19"/>
  <c r="K196" i="19"/>
  <c r="C195" i="19"/>
  <c r="K235" i="20"/>
  <c r="C233" i="20"/>
  <c r="C231" i="20"/>
  <c r="C228" i="20"/>
  <c r="K182" i="19"/>
  <c r="K175" i="19" s="1"/>
  <c r="K223" i="21"/>
  <c r="K162" i="19"/>
  <c r="C161" i="19"/>
  <c r="D224" i="20"/>
  <c r="H203" i="20"/>
  <c r="H246" i="20"/>
  <c r="P245" i="20"/>
  <c r="P202" i="20"/>
  <c r="P243" i="20"/>
  <c r="N201" i="21"/>
  <c r="N177" i="21"/>
  <c r="L241" i="21"/>
  <c r="L198" i="21"/>
  <c r="L238" i="21"/>
  <c r="L195" i="21"/>
  <c r="L235" i="21"/>
  <c r="L191" i="21"/>
  <c r="D228" i="21"/>
  <c r="D177" i="21"/>
  <c r="D161" i="21"/>
  <c r="D218" i="21"/>
  <c r="L159" i="21"/>
  <c r="L216" i="21"/>
  <c r="D158" i="21"/>
  <c r="D215" i="21"/>
  <c r="C198" i="23"/>
  <c r="I147" i="23"/>
  <c r="L159" i="24"/>
  <c r="D155" i="28"/>
  <c r="D125" i="28"/>
  <c r="L128" i="28"/>
  <c r="L153" i="28"/>
  <c r="D114" i="28"/>
  <c r="D112" i="28"/>
  <c r="D109" i="28"/>
  <c r="K129" i="28"/>
  <c r="K123" i="28" s="1"/>
  <c r="C112" i="28"/>
  <c r="C109" i="28"/>
  <c r="K100" i="28"/>
  <c r="M157" i="29"/>
  <c r="F103" i="31"/>
  <c r="F85" i="31"/>
  <c r="D91" i="32"/>
  <c r="D94" i="32"/>
  <c r="K57" i="40"/>
  <c r="K67" i="40"/>
  <c r="K55" i="40"/>
  <c r="K61" i="40"/>
  <c r="K66" i="40"/>
  <c r="K52" i="40"/>
  <c r="O74" i="41"/>
  <c r="O53" i="41"/>
  <c r="G52" i="41"/>
  <c r="G73" i="41"/>
  <c r="O59" i="41"/>
  <c r="O57" i="41"/>
  <c r="O65" i="41"/>
  <c r="O55" i="41"/>
  <c r="Q159" i="28"/>
  <c r="Q129" i="28"/>
  <c r="Q123" i="28" s="1"/>
  <c r="I129" i="28"/>
  <c r="Q102" i="28"/>
  <c r="Q104" i="28"/>
  <c r="D103" i="31"/>
  <c r="D85" i="31"/>
  <c r="D94" i="31"/>
  <c r="D108" i="31"/>
  <c r="D90" i="31"/>
  <c r="B87" i="32"/>
  <c r="B97" i="32"/>
  <c r="B94" i="32"/>
  <c r="I57" i="40"/>
  <c r="I67" i="40"/>
  <c r="I36" i="38"/>
  <c r="I55" i="40"/>
  <c r="I61" i="40"/>
  <c r="I66" i="40"/>
  <c r="I52" i="40"/>
  <c r="H129" i="28"/>
  <c r="H153" i="28"/>
  <c r="P112" i="28"/>
  <c r="P109" i="28"/>
  <c r="H102" i="28"/>
  <c r="P102" i="28"/>
  <c r="P104" i="28"/>
  <c r="E128" i="29"/>
  <c r="C121" i="33"/>
  <c r="C98" i="31"/>
  <c r="B67" i="45"/>
  <c r="B72" i="45"/>
  <c r="B73" i="45"/>
  <c r="O104" i="28"/>
  <c r="O100" i="28"/>
  <c r="B85" i="31"/>
  <c r="B94" i="31"/>
  <c r="B90" i="31"/>
  <c r="B106" i="31"/>
  <c r="N104" i="28"/>
  <c r="N100" i="28"/>
  <c r="N96" i="28"/>
  <c r="N95" i="28" s="1"/>
  <c r="K156" i="29"/>
  <c r="K126" i="29"/>
  <c r="C114" i="29"/>
  <c r="C112" i="29"/>
  <c r="N35" i="30"/>
  <c r="N37" i="30"/>
  <c r="N174" i="6" s="1"/>
  <c r="E100" i="32"/>
  <c r="B140" i="25"/>
  <c r="E128" i="28"/>
  <c r="E125" i="28"/>
  <c r="M104" i="28"/>
  <c r="M100" i="28"/>
  <c r="M96" i="28"/>
  <c r="Q114" i="32"/>
  <c r="E95" i="32"/>
  <c r="D133" i="24"/>
  <c r="J78" i="22"/>
  <c r="J169" i="6" s="1"/>
  <c r="Q120" i="27"/>
  <c r="Q111" i="27"/>
  <c r="D113" i="28"/>
  <c r="L124" i="28"/>
  <c r="D120" i="28"/>
  <c r="L116" i="28"/>
  <c r="L150" i="28"/>
  <c r="D115" i="28"/>
  <c r="D111" i="28"/>
  <c r="D108" i="28"/>
  <c r="L34" i="30"/>
  <c r="L37" i="30"/>
  <c r="L174" i="6" s="1"/>
  <c r="E107" i="32"/>
  <c r="E102" i="32"/>
  <c r="E97" i="32"/>
  <c r="E87" i="32"/>
  <c r="H128" i="27"/>
  <c r="H158" i="28"/>
  <c r="H147" i="29"/>
  <c r="H111" i="29"/>
  <c r="D97" i="32"/>
  <c r="D89" i="32"/>
  <c r="D87" i="32"/>
  <c r="D84" i="32"/>
  <c r="K64" i="40"/>
  <c r="B133" i="24"/>
  <c r="H78" i="22"/>
  <c r="H169" i="6" s="1"/>
  <c r="O120" i="27"/>
  <c r="O115" i="27"/>
  <c r="O108" i="27"/>
  <c r="L158" i="28"/>
  <c r="J129" i="28"/>
  <c r="B115" i="28"/>
  <c r="B113" i="28"/>
  <c r="B111" i="28"/>
  <c r="B108" i="28"/>
  <c r="M123" i="32"/>
  <c r="M108" i="31"/>
  <c r="E105" i="31"/>
  <c r="E102" i="31"/>
  <c r="C107" i="32"/>
  <c r="C102" i="32"/>
  <c r="C100" i="32"/>
  <c r="C97" i="32"/>
  <c r="C89" i="32"/>
  <c r="C87" i="32"/>
  <c r="C84" i="32"/>
  <c r="Q146" i="28"/>
  <c r="Q111" i="28"/>
  <c r="Q113" i="28"/>
  <c r="Q108" i="28"/>
  <c r="I141" i="28"/>
  <c r="I136" i="28"/>
  <c r="F126" i="29"/>
  <c r="F156" i="29"/>
  <c r="D102" i="31"/>
  <c r="D87" i="31"/>
  <c r="D84" i="31"/>
  <c r="E99" i="32"/>
  <c r="B107" i="32"/>
  <c r="B102" i="32"/>
  <c r="I64" i="40"/>
  <c r="F78" i="22"/>
  <c r="F169" i="6" s="1"/>
  <c r="H116" i="28"/>
  <c r="H150" i="28"/>
  <c r="P111" i="28"/>
  <c r="P113" i="28"/>
  <c r="P108" i="28"/>
  <c r="M109" i="29"/>
  <c r="M145" i="29"/>
  <c r="H34" i="30"/>
  <c r="H37" i="30"/>
  <c r="H174" i="6" s="1"/>
  <c r="K166" i="23"/>
  <c r="K157" i="23"/>
  <c r="K149" i="23"/>
  <c r="G172" i="24"/>
  <c r="G168" i="24"/>
  <c r="G166" i="24"/>
  <c r="G157" i="24"/>
  <c r="G147" i="24"/>
  <c r="F171" i="25"/>
  <c r="J146" i="25"/>
  <c r="N131" i="25"/>
  <c r="E136" i="25"/>
  <c r="K116" i="27"/>
  <c r="J112" i="27"/>
  <c r="Q115" i="28"/>
  <c r="M97" i="28"/>
  <c r="G129" i="28"/>
  <c r="O158" i="28"/>
  <c r="G150" i="28"/>
  <c r="G116" i="28"/>
  <c r="G145" i="28"/>
  <c r="G109" i="28"/>
  <c r="O121" i="28"/>
  <c r="O113" i="28"/>
  <c r="O108" i="28"/>
  <c r="O137" i="28"/>
  <c r="O96" i="28"/>
  <c r="G96" i="28"/>
  <c r="G101" i="28"/>
  <c r="H135" i="29"/>
  <c r="C113" i="29"/>
  <c r="O37" i="30"/>
  <c r="O174" i="6" s="1"/>
  <c r="B100" i="31"/>
  <c r="B87" i="31"/>
  <c r="E88" i="32"/>
  <c r="Q198" i="20"/>
  <c r="Q195" i="20"/>
  <c r="Q167" i="20"/>
  <c r="Q161" i="20"/>
  <c r="B211" i="24"/>
  <c r="B209" i="24"/>
  <c r="J206" i="24"/>
  <c r="B205" i="24"/>
  <c r="J163" i="23"/>
  <c r="J157" i="23"/>
  <c r="J197" i="24"/>
  <c r="J195" i="24"/>
  <c r="B194" i="24"/>
  <c r="J192" i="24"/>
  <c r="B186" i="24"/>
  <c r="B184" i="24"/>
  <c r="J182" i="24"/>
  <c r="F172" i="24"/>
  <c r="F168" i="24"/>
  <c r="F147" i="24"/>
  <c r="G211" i="25"/>
  <c r="E171" i="25"/>
  <c r="M163" i="25"/>
  <c r="G146" i="25"/>
  <c r="M131" i="25"/>
  <c r="D78" i="22"/>
  <c r="D169" i="6" s="1"/>
  <c r="J116" i="27"/>
  <c r="H112" i="27"/>
  <c r="E105" i="27"/>
  <c r="F129" i="28"/>
  <c r="P115" i="28"/>
  <c r="Q136" i="29"/>
  <c r="G135" i="29"/>
  <c r="K129" i="29"/>
  <c r="K159" i="29"/>
  <c r="C126" i="29"/>
  <c r="C156" i="29"/>
  <c r="K102" i="29"/>
  <c r="Q97" i="31"/>
  <c r="Q102" i="31"/>
  <c r="Q84" i="31"/>
  <c r="Q93" i="31"/>
  <c r="Q100" i="31"/>
  <c r="Q107" i="31"/>
  <c r="Q105" i="31"/>
  <c r="B99" i="32"/>
  <c r="D88" i="32"/>
  <c r="P195" i="20"/>
  <c r="P167" i="20"/>
  <c r="P161" i="20"/>
  <c r="H206" i="21"/>
  <c r="I168" i="23"/>
  <c r="I166" i="23"/>
  <c r="I163" i="23"/>
  <c r="I149" i="23"/>
  <c r="E172" i="24"/>
  <c r="E147" i="24"/>
  <c r="E211" i="25"/>
  <c r="Q203" i="25"/>
  <c r="O189" i="25"/>
  <c r="I163" i="25"/>
  <c r="Q149" i="25"/>
  <c r="F146" i="25"/>
  <c r="K131" i="25"/>
  <c r="B72" i="26"/>
  <c r="E76" i="26"/>
  <c r="E173" i="6" s="1"/>
  <c r="I145" i="27"/>
  <c r="E129" i="28"/>
  <c r="F125" i="28"/>
  <c r="P136" i="29"/>
  <c r="O200" i="20"/>
  <c r="O195" i="20"/>
  <c r="O190" i="20"/>
  <c r="O167" i="20"/>
  <c r="O161" i="20"/>
  <c r="O157" i="20" s="1"/>
  <c r="O207" i="21"/>
  <c r="O203" i="21"/>
  <c r="O201" i="21"/>
  <c r="O199" i="21"/>
  <c r="O194" i="21" s="1"/>
  <c r="G166" i="21"/>
  <c r="P173" i="23"/>
  <c r="P169" i="23"/>
  <c r="H163" i="23"/>
  <c r="P159" i="23"/>
  <c r="P158" i="23"/>
  <c r="P145" i="23"/>
  <c r="L173" i="24"/>
  <c r="L170" i="24"/>
  <c r="D147" i="24"/>
  <c r="D131" i="24"/>
  <c r="B211" i="25"/>
  <c r="M189" i="25"/>
  <c r="H163" i="25"/>
  <c r="D146" i="25"/>
  <c r="G131" i="25"/>
  <c r="Q127" i="27"/>
  <c r="I153" i="29"/>
  <c r="I120" i="27"/>
  <c r="Q118" i="27"/>
  <c r="D129" i="28"/>
  <c r="D118" i="28"/>
  <c r="E155" i="29"/>
  <c r="O136" i="29"/>
  <c r="E135" i="29"/>
  <c r="I129" i="29"/>
  <c r="I159" i="29"/>
  <c r="Q125" i="29"/>
  <c r="Q155" i="29"/>
  <c r="Q99" i="29"/>
  <c r="Q137" i="29"/>
  <c r="I102" i="29"/>
  <c r="F90" i="31"/>
  <c r="B88" i="32"/>
  <c r="M58" i="35"/>
  <c r="M55" i="35"/>
  <c r="M66" i="35"/>
  <c r="M60" i="35"/>
  <c r="N200" i="20"/>
  <c r="N190" i="20"/>
  <c r="F183" i="20"/>
  <c r="N177" i="20"/>
  <c r="N170" i="20"/>
  <c r="N167" i="20"/>
  <c r="N164" i="20"/>
  <c r="N158" i="20"/>
  <c r="J198" i="21"/>
  <c r="N199" i="21"/>
  <c r="N194" i="21" s="1"/>
  <c r="O173" i="23"/>
  <c r="O169" i="23"/>
  <c r="G168" i="23"/>
  <c r="G166" i="23"/>
  <c r="G163" i="23"/>
  <c r="O159" i="23"/>
  <c r="G149" i="23"/>
  <c r="O148" i="23"/>
  <c r="G134" i="23"/>
  <c r="B157" i="24"/>
  <c r="K173" i="24"/>
  <c r="K170" i="24"/>
  <c r="C147" i="24"/>
  <c r="K145" i="24"/>
  <c r="C26" i="8"/>
  <c r="C136" i="24"/>
  <c r="C134" i="24"/>
  <c r="C131" i="24"/>
  <c r="L203" i="25"/>
  <c r="E163" i="25"/>
  <c r="C146" i="25"/>
  <c r="F135" i="25"/>
  <c r="F131" i="25"/>
  <c r="N111" i="27"/>
  <c r="N107" i="27" s="1"/>
  <c r="P127" i="27"/>
  <c r="O128" i="28"/>
  <c r="C118" i="28"/>
  <c r="C155" i="29"/>
  <c r="D135" i="29"/>
  <c r="H145" i="29"/>
  <c r="H109" i="29"/>
  <c r="P99" i="29"/>
  <c r="P137" i="29"/>
  <c r="H98" i="29"/>
  <c r="H136" i="29"/>
  <c r="P96" i="29"/>
  <c r="P134" i="29"/>
  <c r="E53" i="37"/>
  <c r="E74" i="37"/>
  <c r="M51" i="37"/>
  <c r="M72" i="37"/>
  <c r="E57" i="37"/>
  <c r="E55" i="37"/>
  <c r="M195" i="20"/>
  <c r="E210" i="20"/>
  <c r="M188" i="20"/>
  <c r="M184" i="20"/>
  <c r="M182" i="20"/>
  <c r="M175" i="20" s="1"/>
  <c r="M180" i="20"/>
  <c r="M177" i="20"/>
  <c r="M167" i="20"/>
  <c r="M158" i="20"/>
  <c r="M199" i="21"/>
  <c r="N174" i="23"/>
  <c r="N173" i="23"/>
  <c r="F210" i="25"/>
  <c r="N169" i="23"/>
  <c r="F208" i="25"/>
  <c r="N159" i="23"/>
  <c r="F131" i="23"/>
  <c r="J173" i="24"/>
  <c r="J170" i="24"/>
  <c r="B147" i="24"/>
  <c r="B134" i="24"/>
  <c r="B131" i="24"/>
  <c r="J132" i="24"/>
  <c r="P145" i="25"/>
  <c r="P77" i="22"/>
  <c r="P168" i="6" s="1"/>
  <c r="K120" i="27"/>
  <c r="O129" i="27"/>
  <c r="O127" i="27"/>
  <c r="O124" i="27"/>
  <c r="Q110" i="28"/>
  <c r="M136" i="29"/>
  <c r="C135" i="29"/>
  <c r="L188" i="20"/>
  <c r="L184" i="20"/>
  <c r="L182" i="20"/>
  <c r="L180" i="20"/>
  <c r="D230" i="20"/>
  <c r="D176" i="20"/>
  <c r="L167" i="20"/>
  <c r="L161" i="20"/>
  <c r="D217" i="20"/>
  <c r="M173" i="23"/>
  <c r="M169" i="23"/>
  <c r="M159" i="23"/>
  <c r="M148" i="23"/>
  <c r="M143" i="23" s="1"/>
  <c r="I174" i="24"/>
  <c r="I173" i="24"/>
  <c r="I170" i="24"/>
  <c r="I169" i="24"/>
  <c r="I162" i="24" s="1"/>
  <c r="I167" i="24"/>
  <c r="I164" i="24"/>
  <c r="I150" i="24"/>
  <c r="Q139" i="24"/>
  <c r="Q129" i="24" s="1"/>
  <c r="Q135" i="24"/>
  <c r="Q133" i="24"/>
  <c r="Q130" i="24"/>
  <c r="E160" i="25"/>
  <c r="C135" i="25"/>
  <c r="E58" i="26"/>
  <c r="E117" i="6" s="1"/>
  <c r="Q75" i="26"/>
  <c r="Q172" i="6" s="1"/>
  <c r="I74" i="26"/>
  <c r="I171" i="6" s="1"/>
  <c r="J120" i="27"/>
  <c r="K111" i="27"/>
  <c r="O154" i="29"/>
  <c r="L136" i="29"/>
  <c r="K81" i="37"/>
  <c r="K66" i="37"/>
  <c r="K51" i="37"/>
  <c r="K72" i="37"/>
  <c r="C65" i="37"/>
  <c r="C55" i="37"/>
  <c r="C60" i="37"/>
  <c r="K200" i="20"/>
  <c r="K188" i="20"/>
  <c r="C187" i="20"/>
  <c r="K184" i="20"/>
  <c r="C183" i="20"/>
  <c r="K182" i="20"/>
  <c r="C179" i="20"/>
  <c r="K177" i="20"/>
  <c r="C176" i="20"/>
  <c r="K158" i="20"/>
  <c r="C206" i="21"/>
  <c r="C200" i="21"/>
  <c r="L173" i="23"/>
  <c r="L169" i="23"/>
  <c r="L159" i="23"/>
  <c r="D147" i="23"/>
  <c r="H174" i="24"/>
  <c r="H173" i="24"/>
  <c r="H170" i="24"/>
  <c r="H167" i="24"/>
  <c r="H164" i="24"/>
  <c r="P170" i="24"/>
  <c r="H150" i="24"/>
  <c r="H145" i="24"/>
  <c r="P152" i="24"/>
  <c r="P139" i="24"/>
  <c r="P130" i="24"/>
  <c r="F203" i="25"/>
  <c r="L149" i="25"/>
  <c r="B135" i="25"/>
  <c r="N77" i="22"/>
  <c r="N168" i="6" s="1"/>
  <c r="Q57" i="26"/>
  <c r="M156" i="27"/>
  <c r="M129" i="27"/>
  <c r="K128" i="28"/>
  <c r="N99" i="28"/>
  <c r="G147" i="29"/>
  <c r="P110" i="29"/>
  <c r="J190" i="20"/>
  <c r="J188" i="20"/>
  <c r="J184" i="20"/>
  <c r="B183" i="20"/>
  <c r="J182" i="20"/>
  <c r="J172" i="20"/>
  <c r="J167" i="20"/>
  <c r="J166" i="20"/>
  <c r="J163" i="20"/>
  <c r="J161" i="20"/>
  <c r="K173" i="23"/>
  <c r="K169" i="23"/>
  <c r="C168" i="23"/>
  <c r="C163" i="23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30" i="24"/>
  <c r="M157" i="25"/>
  <c r="O75" i="26"/>
  <c r="O172" i="6" s="1"/>
  <c r="G74" i="26"/>
  <c r="G171" i="6" s="1"/>
  <c r="G120" i="27"/>
  <c r="G111" i="27"/>
  <c r="L116" i="27"/>
  <c r="L145" i="28"/>
  <c r="L133" i="28"/>
  <c r="M99" i="28"/>
  <c r="E147" i="29"/>
  <c r="F106" i="31"/>
  <c r="H85" i="32"/>
  <c r="H36" i="30"/>
  <c r="K116" i="33"/>
  <c r="K87" i="33"/>
  <c r="K113" i="33"/>
  <c r="K84" i="33"/>
  <c r="C106" i="33"/>
  <c r="C94" i="33"/>
  <c r="Q199" i="20"/>
  <c r="Q196" i="20"/>
  <c r="I190" i="20"/>
  <c r="I188" i="20"/>
  <c r="I184" i="20"/>
  <c r="I182" i="20"/>
  <c r="I177" i="20"/>
  <c r="I175" i="20" s="1"/>
  <c r="J191" i="21"/>
  <c r="I203" i="21"/>
  <c r="J173" i="23"/>
  <c r="J170" i="23"/>
  <c r="J169" i="23"/>
  <c r="J159" i="23"/>
  <c r="J148" i="23"/>
  <c r="F174" i="24"/>
  <c r="F173" i="24"/>
  <c r="F170" i="24"/>
  <c r="F167" i="24"/>
  <c r="F159" i="24"/>
  <c r="F150" i="24"/>
  <c r="F145" i="24"/>
  <c r="N146" i="24"/>
  <c r="N135" i="24"/>
  <c r="N129" i="24" s="1"/>
  <c r="N130" i="24"/>
  <c r="F138" i="24"/>
  <c r="L58" i="22"/>
  <c r="L111" i="6" s="1"/>
  <c r="C104" i="27"/>
  <c r="C102" i="27"/>
  <c r="C97" i="27"/>
  <c r="I128" i="28"/>
  <c r="I105" i="28"/>
  <c r="I95" i="28" s="1"/>
  <c r="L99" i="28"/>
  <c r="Q157" i="29"/>
  <c r="E139" i="29"/>
  <c r="H243" i="20"/>
  <c r="H190" i="20"/>
  <c r="H188" i="20"/>
  <c r="H184" i="20"/>
  <c r="H182" i="20"/>
  <c r="H177" i="20"/>
  <c r="P159" i="20"/>
  <c r="H203" i="21"/>
  <c r="I173" i="23"/>
  <c r="I162" i="23" s="1"/>
  <c r="I170" i="23"/>
  <c r="I169" i="23"/>
  <c r="Q167" i="23"/>
  <c r="I159" i="23"/>
  <c r="Q133" i="23"/>
  <c r="Q130" i="23"/>
  <c r="E174" i="24"/>
  <c r="E167" i="24"/>
  <c r="E158" i="24"/>
  <c r="E150" i="24"/>
  <c r="E145" i="24"/>
  <c r="M139" i="24"/>
  <c r="D209" i="25"/>
  <c r="N193" i="25"/>
  <c r="I149" i="25"/>
  <c r="K74" i="26"/>
  <c r="K171" i="6" s="1"/>
  <c r="K56" i="26"/>
  <c r="M75" i="26"/>
  <c r="M172" i="6" s="1"/>
  <c r="M128" i="27"/>
  <c r="B153" i="28"/>
  <c r="J148" i="28"/>
  <c r="B104" i="27"/>
  <c r="J133" i="28"/>
  <c r="H128" i="28"/>
  <c r="H123" i="28" s="1"/>
  <c r="K99" i="28"/>
  <c r="O157" i="29"/>
  <c r="C139" i="29"/>
  <c r="E116" i="29"/>
  <c r="D106" i="31"/>
  <c r="D85" i="32"/>
  <c r="Q90" i="45"/>
  <c r="Q76" i="45"/>
  <c r="Q70" i="45"/>
  <c r="Q88" i="45"/>
  <c r="I66" i="45"/>
  <c r="I84" i="45"/>
  <c r="H57" i="40"/>
  <c r="H67" i="40"/>
  <c r="G77" i="51"/>
  <c r="G100" i="51"/>
  <c r="O90" i="51"/>
  <c r="O81" i="51"/>
  <c r="B91" i="52"/>
  <c r="B106" i="52"/>
  <c r="B80" i="52"/>
  <c r="B88" i="52"/>
  <c r="B76" i="52"/>
  <c r="B95" i="52"/>
  <c r="G57" i="40"/>
  <c r="G67" i="40"/>
  <c r="F52" i="41"/>
  <c r="N77" i="51"/>
  <c r="N88" i="51"/>
  <c r="N89" i="51"/>
  <c r="N80" i="51"/>
  <c r="O90" i="33"/>
  <c r="O83" i="33" s="1"/>
  <c r="P57" i="37"/>
  <c r="D57" i="41"/>
  <c r="L53" i="41"/>
  <c r="L74" i="41"/>
  <c r="E54" i="40"/>
  <c r="E64" i="40"/>
  <c r="E36" i="38"/>
  <c r="K53" i="41"/>
  <c r="K74" i="41"/>
  <c r="B37" i="42"/>
  <c r="B177" i="6" s="1"/>
  <c r="B35" i="42"/>
  <c r="G60" i="47"/>
  <c r="G52" i="47"/>
  <c r="G53" i="47"/>
  <c r="L66" i="37"/>
  <c r="G71" i="48"/>
  <c r="D105" i="33"/>
  <c r="D97" i="33"/>
  <c r="N66" i="35"/>
  <c r="N64" i="35"/>
  <c r="N63" i="35"/>
  <c r="N60" i="35"/>
  <c r="N54" i="35"/>
  <c r="B64" i="36"/>
  <c r="E63" i="37"/>
  <c r="E60" i="37"/>
  <c r="E56" i="37"/>
  <c r="K63" i="40"/>
  <c r="K60" i="40"/>
  <c r="K56" i="40"/>
  <c r="K54" i="40"/>
  <c r="K51" i="40"/>
  <c r="C55" i="40"/>
  <c r="C64" i="40"/>
  <c r="C36" i="38"/>
  <c r="I53" i="41"/>
  <c r="I74" i="41"/>
  <c r="C105" i="33"/>
  <c r="C99" i="33"/>
  <c r="C97" i="33"/>
  <c r="C93" i="33"/>
  <c r="M64" i="35"/>
  <c r="M54" i="35"/>
  <c r="E71" i="37"/>
  <c r="D63" i="37"/>
  <c r="D60" i="37"/>
  <c r="D56" i="37"/>
  <c r="D54" i="37"/>
  <c r="D75" i="37"/>
  <c r="J66" i="40"/>
  <c r="J64" i="40"/>
  <c r="J63" i="40"/>
  <c r="J60" i="40"/>
  <c r="J56" i="40"/>
  <c r="J54" i="40"/>
  <c r="J51" i="40"/>
  <c r="H74" i="41"/>
  <c r="H53" i="41"/>
  <c r="E35" i="42"/>
  <c r="B105" i="33"/>
  <c r="B99" i="33"/>
  <c r="B97" i="33"/>
  <c r="B93" i="33"/>
  <c r="L64" i="35"/>
  <c r="L63" i="35"/>
  <c r="L60" i="35"/>
  <c r="D71" i="37"/>
  <c r="C63" i="37"/>
  <c r="C56" i="37"/>
  <c r="C54" i="37"/>
  <c r="C75" i="37"/>
  <c r="I63" i="40"/>
  <c r="I60" i="40"/>
  <c r="I56" i="40"/>
  <c r="I54" i="40"/>
  <c r="I51" i="40"/>
  <c r="O63" i="41"/>
  <c r="O60" i="41"/>
  <c r="O56" i="41"/>
  <c r="G74" i="41"/>
  <c r="G53" i="41"/>
  <c r="K54" i="35"/>
  <c r="K51" i="35"/>
  <c r="D55" i="37"/>
  <c r="B60" i="37"/>
  <c r="B56" i="37"/>
  <c r="H64" i="40"/>
  <c r="H63" i="40"/>
  <c r="H60" i="40"/>
  <c r="H56" i="40"/>
  <c r="H54" i="40"/>
  <c r="H51" i="40"/>
  <c r="N66" i="41"/>
  <c r="N81" i="41"/>
  <c r="N63" i="41"/>
  <c r="N60" i="41"/>
  <c r="N56" i="41"/>
  <c r="F74" i="41"/>
  <c r="F53" i="41"/>
  <c r="F65" i="41"/>
  <c r="J51" i="35"/>
  <c r="E53" i="41"/>
  <c r="E74" i="41"/>
  <c r="M51" i="41"/>
  <c r="M72" i="41"/>
  <c r="E84" i="44"/>
  <c r="N73" i="51"/>
  <c r="P65" i="37"/>
  <c r="P63" i="37"/>
  <c r="P56" i="37"/>
  <c r="N76" i="51"/>
  <c r="N120" i="27"/>
  <c r="N115" i="27"/>
  <c r="F127" i="28"/>
  <c r="F124" i="28"/>
  <c r="F123" i="28" s="1"/>
  <c r="N121" i="28"/>
  <c r="B84" i="32"/>
  <c r="K108" i="33"/>
  <c r="H64" i="35"/>
  <c r="H63" i="35"/>
  <c r="H60" i="35"/>
  <c r="M73" i="37"/>
  <c r="G55" i="40"/>
  <c r="K56" i="41"/>
  <c r="C84" i="44"/>
  <c r="C66" i="43"/>
  <c r="Q54" i="49"/>
  <c r="Q71" i="49"/>
  <c r="M120" i="27"/>
  <c r="E151" i="29"/>
  <c r="M115" i="27"/>
  <c r="M149" i="29"/>
  <c r="M111" i="27"/>
  <c r="M108" i="27"/>
  <c r="E143" i="29"/>
  <c r="M140" i="29"/>
  <c r="M138" i="29"/>
  <c r="M158" i="28"/>
  <c r="E150" i="28"/>
  <c r="E145" i="28"/>
  <c r="M121" i="28"/>
  <c r="M137" i="28"/>
  <c r="M134" i="28"/>
  <c r="O112" i="33"/>
  <c r="E64" i="35"/>
  <c r="G66" i="35"/>
  <c r="G63" i="35"/>
  <c r="G51" i="35"/>
  <c r="L73" i="37"/>
  <c r="B82" i="40"/>
  <c r="J71" i="40"/>
  <c r="E55" i="40"/>
  <c r="J60" i="41"/>
  <c r="J56" i="41"/>
  <c r="M82" i="44"/>
  <c r="N87" i="51"/>
  <c r="F97" i="52"/>
  <c r="L120" i="27"/>
  <c r="L115" i="27"/>
  <c r="L149" i="28"/>
  <c r="D146" i="28"/>
  <c r="D143" i="28"/>
  <c r="L104" i="27"/>
  <c r="D124" i="28"/>
  <c r="L121" i="28"/>
  <c r="E56" i="26"/>
  <c r="F108" i="31"/>
  <c r="H108" i="32"/>
  <c r="H106" i="32"/>
  <c r="H94" i="32"/>
  <c r="H90" i="32"/>
  <c r="F64" i="35"/>
  <c r="F63" i="35"/>
  <c r="N61" i="35"/>
  <c r="F60" i="35"/>
  <c r="N58" i="35"/>
  <c r="N57" i="35"/>
  <c r="N52" i="35"/>
  <c r="B67" i="36"/>
  <c r="B65" i="36"/>
  <c r="B61" i="36"/>
  <c r="B58" i="36"/>
  <c r="B57" i="36"/>
  <c r="B55" i="36"/>
  <c r="K73" i="37"/>
  <c r="P53" i="37"/>
  <c r="D55" i="40"/>
  <c r="I60" i="41"/>
  <c r="I51" i="41"/>
  <c r="I72" i="41"/>
  <c r="I64" i="43"/>
  <c r="K153" i="29"/>
  <c r="K115" i="27"/>
  <c r="K113" i="27"/>
  <c r="K108" i="27"/>
  <c r="C109" i="27"/>
  <c r="C157" i="28"/>
  <c r="C114" i="28"/>
  <c r="K113" i="28"/>
  <c r="C141" i="28"/>
  <c r="K137" i="28"/>
  <c r="C136" i="28"/>
  <c r="O155" i="29"/>
  <c r="B37" i="30"/>
  <c r="B174" i="6" s="1"/>
  <c r="E108" i="31"/>
  <c r="G108" i="32"/>
  <c r="G106" i="32"/>
  <c r="G94" i="32"/>
  <c r="G90" i="32"/>
  <c r="G85" i="32"/>
  <c r="M67" i="35"/>
  <c r="E63" i="35"/>
  <c r="M61" i="35"/>
  <c r="M57" i="35"/>
  <c r="E77" i="37"/>
  <c r="M52" i="35"/>
  <c r="E51" i="35"/>
  <c r="E50" i="35" s="1"/>
  <c r="B76" i="36"/>
  <c r="F81" i="37"/>
  <c r="I73" i="37"/>
  <c r="H56" i="41"/>
  <c r="H76" i="43"/>
  <c r="H70" i="43"/>
  <c r="E81" i="44"/>
  <c r="J115" i="27"/>
  <c r="J147" i="28"/>
  <c r="B129" i="28"/>
  <c r="B124" i="28"/>
  <c r="J113" i="28"/>
  <c r="B97" i="28"/>
  <c r="F108" i="32"/>
  <c r="F106" i="32"/>
  <c r="F94" i="32"/>
  <c r="F90" i="32"/>
  <c r="B88" i="33"/>
  <c r="D64" i="35"/>
  <c r="D63" i="35"/>
  <c r="L61" i="35"/>
  <c r="D60" i="35"/>
  <c r="L58" i="35"/>
  <c r="L57" i="35"/>
  <c r="H73" i="37"/>
  <c r="I115" i="27"/>
  <c r="Q114" i="27"/>
  <c r="Q148" i="29"/>
  <c r="I111" i="27"/>
  <c r="Q109" i="27"/>
  <c r="I108" i="27"/>
  <c r="I140" i="29"/>
  <c r="I138" i="29"/>
  <c r="Q133" i="29"/>
  <c r="Q156" i="28"/>
  <c r="Q127" i="28"/>
  <c r="Q120" i="28"/>
  <c r="Q149" i="28"/>
  <c r="I113" i="28"/>
  <c r="I139" i="28"/>
  <c r="I137" i="28"/>
  <c r="Q135" i="28"/>
  <c r="B112" i="29"/>
  <c r="C85" i="31"/>
  <c r="E108" i="32"/>
  <c r="E106" i="32"/>
  <c r="E94" i="32"/>
  <c r="E90" i="32"/>
  <c r="Q89" i="33"/>
  <c r="Q100" i="33"/>
  <c r="K67" i="35"/>
  <c r="C66" i="35"/>
  <c r="K65" i="35"/>
  <c r="C63" i="35"/>
  <c r="K61" i="35"/>
  <c r="C60" i="35"/>
  <c r="K58" i="35"/>
  <c r="K57" i="35"/>
  <c r="C51" i="35"/>
  <c r="F71" i="40"/>
  <c r="H60" i="41"/>
  <c r="P118" i="27"/>
  <c r="H115" i="27"/>
  <c r="P120" i="28"/>
  <c r="H113" i="28"/>
  <c r="Q128" i="29"/>
  <c r="Q102" i="29"/>
  <c r="B108" i="31"/>
  <c r="D108" i="32"/>
  <c r="D106" i="32"/>
  <c r="D90" i="32"/>
  <c r="O89" i="33"/>
  <c r="P100" i="33"/>
  <c r="P97" i="33"/>
  <c r="H37" i="34"/>
  <c r="H175" i="6" s="1"/>
  <c r="B64" i="35"/>
  <c r="B63" i="35"/>
  <c r="J61" i="35"/>
  <c r="B60" i="35"/>
  <c r="J58" i="35"/>
  <c r="J57" i="35"/>
  <c r="B81" i="37"/>
  <c r="C37" i="38"/>
  <c r="C176" i="6" s="1"/>
  <c r="C35" i="38"/>
  <c r="M64" i="39"/>
  <c r="E63" i="40"/>
  <c r="E34" i="42"/>
  <c r="L37" i="42"/>
  <c r="L177" i="6" s="1"/>
  <c r="G153" i="29"/>
  <c r="O116" i="27"/>
  <c r="G115" i="27"/>
  <c r="G113" i="27"/>
  <c r="G108" i="27"/>
  <c r="G104" i="27"/>
  <c r="G97" i="27"/>
  <c r="O133" i="29"/>
  <c r="G155" i="28"/>
  <c r="O120" i="28"/>
  <c r="O135" i="28"/>
  <c r="G134" i="28"/>
  <c r="F37" i="30"/>
  <c r="F174" i="6" s="1"/>
  <c r="C108" i="32"/>
  <c r="C106" i="32"/>
  <c r="C90" i="32"/>
  <c r="C85" i="32"/>
  <c r="O100" i="33"/>
  <c r="I67" i="35"/>
  <c r="I61" i="35"/>
  <c r="Q78" i="37"/>
  <c r="I58" i="35"/>
  <c r="I57" i="35"/>
  <c r="I55" i="35"/>
  <c r="I52" i="35"/>
  <c r="Q56" i="35"/>
  <c r="B37" i="38"/>
  <c r="B176" i="6" s="1"/>
  <c r="B34" i="38"/>
  <c r="L64" i="39"/>
  <c r="L63" i="39"/>
  <c r="L60" i="39"/>
  <c r="L75" i="40"/>
  <c r="C34" i="42"/>
  <c r="L89" i="44"/>
  <c r="L89" i="43"/>
  <c r="L87" i="44"/>
  <c r="L87" i="43"/>
  <c r="F153" i="28"/>
  <c r="N150" i="28"/>
  <c r="F149" i="28"/>
  <c r="N145" i="28"/>
  <c r="N133" i="28"/>
  <c r="Q126" i="28"/>
  <c r="N111" i="28"/>
  <c r="N102" i="28"/>
  <c r="P84" i="31"/>
  <c r="P83" i="31" s="1"/>
  <c r="H90" i="31"/>
  <c r="B106" i="32"/>
  <c r="N105" i="33"/>
  <c r="N100" i="33"/>
  <c r="N99" i="33"/>
  <c r="N97" i="33"/>
  <c r="N93" i="33"/>
  <c r="N89" i="33"/>
  <c r="H61" i="35"/>
  <c r="H58" i="35"/>
  <c r="H57" i="35"/>
  <c r="P71" i="37"/>
  <c r="K64" i="39"/>
  <c r="K63" i="39"/>
  <c r="K60" i="39"/>
  <c r="E67" i="40"/>
  <c r="E61" i="40"/>
  <c r="E58" i="40"/>
  <c r="E57" i="40"/>
  <c r="H79" i="41"/>
  <c r="B34" i="42"/>
  <c r="C85" i="44"/>
  <c r="C67" i="43"/>
  <c r="E153" i="29"/>
  <c r="M118" i="27"/>
  <c r="M150" i="29"/>
  <c r="M114" i="27"/>
  <c r="E149" i="29"/>
  <c r="M148" i="29"/>
  <c r="M109" i="27"/>
  <c r="E104" i="27"/>
  <c r="E140" i="29"/>
  <c r="M133" i="29"/>
  <c r="E155" i="28"/>
  <c r="M124" i="28"/>
  <c r="E151" i="28"/>
  <c r="M135" i="28"/>
  <c r="E134" i="28"/>
  <c r="O84" i="31"/>
  <c r="Q99" i="32"/>
  <c r="Q83" i="32" s="1"/>
  <c r="Q97" i="32"/>
  <c r="I84" i="33"/>
  <c r="M100" i="33"/>
  <c r="M89" i="33"/>
  <c r="G67" i="35"/>
  <c r="G65" i="35"/>
  <c r="G61" i="35"/>
  <c r="G58" i="35"/>
  <c r="G50" i="35" s="1"/>
  <c r="G55" i="35"/>
  <c r="N66" i="37"/>
  <c r="N81" i="37"/>
  <c r="J64" i="39"/>
  <c r="J63" i="39"/>
  <c r="D67" i="40"/>
  <c r="Q75" i="41"/>
  <c r="Q87" i="51"/>
  <c r="E78" i="52"/>
  <c r="L55" i="48"/>
  <c r="P59" i="49"/>
  <c r="E76" i="52"/>
  <c r="L70" i="49"/>
  <c r="E88" i="52"/>
  <c r="I75" i="48"/>
  <c r="Q74" i="48"/>
  <c r="I68" i="48"/>
  <c r="D68" i="45"/>
  <c r="D37" i="46"/>
  <c r="D178" i="6" s="1"/>
  <c r="J62" i="47"/>
  <c r="L56" i="49"/>
  <c r="Q80" i="51"/>
  <c r="Q89" i="51"/>
  <c r="Q81" i="51"/>
  <c r="Q76" i="51"/>
  <c r="E89" i="52"/>
  <c r="E81" i="52"/>
  <c r="I57" i="47"/>
  <c r="I51" i="47" s="1"/>
  <c r="I55" i="47"/>
  <c r="O52" i="48"/>
  <c r="D55" i="49"/>
  <c r="P81" i="51"/>
  <c r="E87" i="52"/>
  <c r="D89" i="52"/>
  <c r="D87" i="52"/>
  <c r="D81" i="52"/>
  <c r="B68" i="45"/>
  <c r="H62" i="47"/>
  <c r="N62" i="48"/>
  <c r="O89" i="51"/>
  <c r="O87" i="51"/>
  <c r="C89" i="52"/>
  <c r="C87" i="52"/>
  <c r="C81" i="52"/>
  <c r="C80" i="52"/>
  <c r="G62" i="47"/>
  <c r="G59" i="47"/>
  <c r="G57" i="47"/>
  <c r="I77" i="48"/>
  <c r="B89" i="52"/>
  <c r="B87" i="52"/>
  <c r="B81" i="52"/>
  <c r="D34" i="46"/>
  <c r="E77" i="48"/>
  <c r="O89" i="45"/>
  <c r="M35" i="50"/>
  <c r="E85" i="52"/>
  <c r="Q78" i="53"/>
  <c r="L76" i="44"/>
  <c r="M71" i="45"/>
  <c r="E75" i="48"/>
  <c r="Q73" i="48"/>
  <c r="N106" i="52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C36" i="42"/>
  <c r="O73" i="43"/>
  <c r="C76" i="44"/>
  <c r="K76" i="44"/>
  <c r="L68" i="45"/>
  <c r="J61" i="47"/>
  <c r="J60" i="47"/>
  <c r="O60" i="48"/>
  <c r="H55" i="48"/>
  <c r="L77" i="49"/>
  <c r="M69" i="49"/>
  <c r="H58" i="49"/>
  <c r="I89" i="51"/>
  <c r="I87" i="51"/>
  <c r="Q85" i="51"/>
  <c r="I81" i="51"/>
  <c r="I80" i="51"/>
  <c r="I78" i="51"/>
  <c r="Q77" i="51"/>
  <c r="I76" i="51"/>
  <c r="Q74" i="51"/>
  <c r="E74" i="52"/>
  <c r="O87" i="53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C70" i="44"/>
  <c r="B70" i="44"/>
  <c r="B67" i="44"/>
  <c r="B64" i="44"/>
  <c r="J76" i="44"/>
  <c r="H84" i="45"/>
  <c r="K68" i="45"/>
  <c r="N72" i="47"/>
  <c r="G62" i="48"/>
  <c r="O61" i="48"/>
  <c r="O56" i="48"/>
  <c r="J71" i="49"/>
  <c r="E58" i="49"/>
  <c r="F89" i="51"/>
  <c r="H87" i="51"/>
  <c r="P85" i="51"/>
  <c r="H81" i="51"/>
  <c r="D85" i="52"/>
  <c r="D74" i="52"/>
  <c r="N87" i="53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G89" i="51"/>
  <c r="G87" i="51"/>
  <c r="O85" i="51"/>
  <c r="G81" i="51"/>
  <c r="G80" i="51"/>
  <c r="G78" i="51"/>
  <c r="O74" i="51"/>
  <c r="C88" i="52"/>
  <c r="M87" i="53"/>
  <c r="G61" i="36"/>
  <c r="G57" i="36"/>
  <c r="G52" i="36"/>
  <c r="D65" i="37"/>
  <c r="D50" i="37" s="1"/>
  <c r="L65" i="37"/>
  <c r="L37" i="38"/>
  <c r="L176" i="6" s="1"/>
  <c r="E81" i="39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B89" i="51"/>
  <c r="N90" i="51"/>
  <c r="F78" i="51"/>
  <c r="N74" i="51"/>
  <c r="F104" i="52"/>
  <c r="B85" i="52"/>
  <c r="J98" i="52"/>
  <c r="L87" i="53"/>
  <c r="F61" i="36"/>
  <c r="F57" i="36"/>
  <c r="C57" i="37"/>
  <c r="K65" i="37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F71" i="49"/>
  <c r="P61" i="49"/>
  <c r="O60" i="49"/>
  <c r="P37" i="50"/>
  <c r="P179" i="6" s="1"/>
  <c r="C106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Q60" i="37"/>
  <c r="G61" i="39"/>
  <c r="G58" i="39"/>
  <c r="G57" i="39"/>
  <c r="G65" i="40"/>
  <c r="G61" i="40"/>
  <c r="G58" i="40"/>
  <c r="I55" i="41"/>
  <c r="Q85" i="44"/>
  <c r="I66" i="43"/>
  <c r="L68" i="44"/>
  <c r="L63" i="44"/>
  <c r="M73" i="44"/>
  <c r="M73" i="45"/>
  <c r="Q69" i="48"/>
  <c r="B62" i="48"/>
  <c r="E71" i="49"/>
  <c r="M61" i="49"/>
  <c r="M51" i="49" s="1"/>
  <c r="N60" i="49"/>
  <c r="G104" i="51"/>
  <c r="C87" i="51"/>
  <c r="C78" i="51"/>
  <c r="O89" i="52"/>
  <c r="O87" i="52"/>
  <c r="O81" i="52"/>
  <c r="O80" i="52"/>
  <c r="I87" i="53"/>
  <c r="Q77" i="53"/>
  <c r="C65" i="36"/>
  <c r="C61" i="36"/>
  <c r="C58" i="36"/>
  <c r="C57" i="36"/>
  <c r="C55" i="36"/>
  <c r="C52" i="36"/>
  <c r="P60" i="37"/>
  <c r="F61" i="39"/>
  <c r="F57" i="39"/>
  <c r="F67" i="40"/>
  <c r="F65" i="40"/>
  <c r="F61" i="40"/>
  <c r="F58" i="40"/>
  <c r="F57" i="40"/>
  <c r="F50" i="40" s="1"/>
  <c r="F55" i="40"/>
  <c r="F52" i="40"/>
  <c r="H57" i="41"/>
  <c r="P55" i="41"/>
  <c r="P90" i="44"/>
  <c r="H73" i="43"/>
  <c r="P85" i="44"/>
  <c r="H66" i="43"/>
  <c r="D67" i="44"/>
  <c r="C60" i="47"/>
  <c r="I60" i="48"/>
  <c r="I73" i="48"/>
  <c r="I70" i="48"/>
  <c r="M60" i="49"/>
  <c r="E57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42" i="6" s="1"/>
  <c r="E37" i="9"/>
  <c r="K64" i="14"/>
  <c r="D37" i="9"/>
  <c r="J64" i="14"/>
  <c r="C37" i="9"/>
  <c r="K48" i="6"/>
  <c r="C38" i="6"/>
  <c r="C33" i="6" s="1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E51" i="6" s="1"/>
  <c r="E128" i="6" s="1"/>
  <c r="L51" i="6"/>
  <c r="D46" i="10"/>
  <c r="O47" i="6"/>
  <c r="O38" i="6"/>
  <c r="K29" i="6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B183" i="15" s="1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D98" i="11" s="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J200" i="15" s="1"/>
  <c r="H212" i="16"/>
  <c r="O183" i="16"/>
  <c r="N140" i="6"/>
  <c r="Q136" i="11"/>
  <c r="N104" i="12"/>
  <c r="G105" i="12"/>
  <c r="G100" i="12"/>
  <c r="G98" i="12" s="1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O39" i="6" s="1"/>
  <c r="G37" i="6"/>
  <c r="M86" i="14"/>
  <c r="M92" i="14"/>
  <c r="H189" i="15"/>
  <c r="M121" i="11"/>
  <c r="E111" i="12"/>
  <c r="F106" i="12"/>
  <c r="F104" i="12"/>
  <c r="E106" i="12"/>
  <c r="E104" i="12"/>
  <c r="F99" i="12"/>
  <c r="F98" i="12" s="1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K183" i="16"/>
  <c r="O87" i="6"/>
  <c r="J66" i="10"/>
  <c r="J155" i="6" s="1"/>
  <c r="K123" i="11"/>
  <c r="N139" i="12"/>
  <c r="N103" i="11"/>
  <c r="F136" i="12"/>
  <c r="F100" i="11"/>
  <c r="J105" i="11"/>
  <c r="J98" i="11" s="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J115" i="12" s="1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G115" i="11" s="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G98" i="11" s="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00" i="15" s="1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N115" i="11" s="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8" i="11" s="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G42" i="6" s="1"/>
  <c r="O41" i="6"/>
  <c r="G38" i="6"/>
  <c r="O34" i="6"/>
  <c r="G29" i="6"/>
  <c r="G127" i="6" s="1"/>
  <c r="Q85" i="14"/>
  <c r="O220" i="17"/>
  <c r="O160" i="15"/>
  <c r="Q213" i="16"/>
  <c r="B195" i="16"/>
  <c r="C188" i="16"/>
  <c r="G183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B167" i="15" s="1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O158" i="16"/>
  <c r="B257" i="16"/>
  <c r="P179" i="17"/>
  <c r="P167" i="17" s="1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D158" i="15" s="1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L85" i="14"/>
  <c r="C187" i="15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Q158" i="17" s="1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H183" i="17"/>
  <c r="F233" i="17"/>
  <c r="F171" i="17"/>
  <c r="L163" i="17"/>
  <c r="L164" i="17"/>
  <c r="L120" i="11"/>
  <c r="L115" i="11" s="1"/>
  <c r="I62" i="10"/>
  <c r="B81" i="14"/>
  <c r="D172" i="15"/>
  <c r="O161" i="15"/>
  <c r="F230" i="16"/>
  <c r="F168" i="15"/>
  <c r="F220" i="16"/>
  <c r="F164" i="15"/>
  <c r="F158" i="15" s="1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D175" i="19" s="1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158" i="17" s="1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G183" i="17" s="1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P167" i="16" s="1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I194" i="19" s="1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M226" i="19" s="1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E194" i="20" s="1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O175" i="20" s="1"/>
  <c r="B243" i="17"/>
  <c r="F241" i="17"/>
  <c r="J76" i="14"/>
  <c r="J105" i="6" s="1"/>
  <c r="J190" i="17"/>
  <c r="D164" i="17"/>
  <c r="D158" i="17" s="1"/>
  <c r="D226" i="17"/>
  <c r="P203" i="19"/>
  <c r="H176" i="19"/>
  <c r="H175" i="19" s="1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Q175" i="20" s="1"/>
  <c r="D241" i="17"/>
  <c r="D183" i="17"/>
  <c r="P174" i="17"/>
  <c r="N224" i="17"/>
  <c r="N162" i="17"/>
  <c r="B223" i="17"/>
  <c r="B161" i="17"/>
  <c r="B158" i="17" s="1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157" i="19" s="1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C193" i="23"/>
  <c r="C145" i="23"/>
  <c r="G150" i="23"/>
  <c r="G156" i="23"/>
  <c r="G152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M158" i="16" s="1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L60" i="6" s="1"/>
  <c r="L133" i="6" s="1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43" i="23" s="1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29" i="23" s="1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P157" i="20" s="1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M129" i="23" s="1"/>
  <c r="P155" i="24"/>
  <c r="L151" i="24"/>
  <c r="L148" i="24"/>
  <c r="H134" i="24"/>
  <c r="D138" i="24"/>
  <c r="D72" i="22"/>
  <c r="D135" i="24"/>
  <c r="F199" i="21"/>
  <c r="F194" i="21" s="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C162" i="23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29" i="24" s="1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E143" i="23" s="1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K129" i="24" s="1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J194" i="21" s="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J107" i="27" s="1"/>
  <c r="N144" i="28"/>
  <c r="N108" i="27"/>
  <c r="B143" i="28"/>
  <c r="B121" i="27"/>
  <c r="B107" i="27" s="1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95" i="28" s="1"/>
  <c r="K157" i="28"/>
  <c r="K127" i="28"/>
  <c r="O155" i="28"/>
  <c r="O125" i="28"/>
  <c r="O123" i="28" s="1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E95" i="27" s="1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29" i="24" s="1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23" i="28" s="1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E129" i="24" s="1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23" i="28" s="1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07" i="27" s="1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C95" i="28" s="1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I129" i="24" s="1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07" i="29" s="1"/>
  <c r="Q112" i="29"/>
  <c r="E105" i="29"/>
  <c r="E141" i="29"/>
  <c r="K104" i="32"/>
  <c r="K98" i="32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95" i="28" s="1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C143" i="24" s="1"/>
  <c r="G140" i="24"/>
  <c r="C138" i="24"/>
  <c r="G136" i="24"/>
  <c r="G133" i="24"/>
  <c r="G129" i="24" s="1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E83" i="33" s="1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P50" i="37" s="1"/>
  <c r="D51" i="37"/>
  <c r="D72" i="37"/>
  <c r="K108" i="32"/>
  <c r="K92" i="32"/>
  <c r="K87" i="32"/>
  <c r="D99" i="33"/>
  <c r="D93" i="33"/>
  <c r="D88" i="33"/>
  <c r="J66" i="36"/>
  <c r="Q75" i="48"/>
  <c r="Q58" i="47"/>
  <c r="M53" i="47"/>
  <c r="M51" i="47" s="1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J83" i="32" s="1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83" i="32" s="1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3" i="31" s="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C50" i="41" s="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83" i="32" s="1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B107" i="29" s="1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N62" i="45" s="1"/>
  <c r="B83" i="45"/>
  <c r="B65" i="45"/>
  <c r="F81" i="45"/>
  <c r="F63" i="45"/>
  <c r="F62" i="45" s="1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P51" i="48" s="1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J62" i="45" s="1"/>
  <c r="C53" i="47"/>
  <c r="P56" i="48"/>
  <c r="Q55" i="36"/>
  <c r="I52" i="36"/>
  <c r="J82" i="40"/>
  <c r="J61" i="39"/>
  <c r="D67" i="41"/>
  <c r="N53" i="41"/>
  <c r="N50" i="41" s="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C62" i="43" s="1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J50" i="41" s="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H50" i="41" s="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D50" i="40" s="1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0" i="37" s="1"/>
  <c r="L56" i="37"/>
  <c r="O58" i="39"/>
  <c r="C63" i="40"/>
  <c r="E59" i="41"/>
  <c r="E57" i="41"/>
  <c r="Q55" i="41"/>
  <c r="M35" i="42"/>
  <c r="P87" i="44"/>
  <c r="O70" i="44"/>
  <c r="L66" i="44"/>
  <c r="G67" i="44"/>
  <c r="C67" i="44"/>
  <c r="C62" i="44" s="1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B62" i="44" s="1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F62" i="44" s="1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50" i="36" s="1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62" i="45" s="1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M50" i="36" s="1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50" i="41" s="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D62" i="45" s="1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D51" i="48" s="1"/>
  <c r="L52" i="48"/>
  <c r="L51" i="48" s="1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O51" i="48" s="1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M98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F115" i="12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B10" i="7"/>
  <c r="I115" i="11"/>
  <c r="Q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115" i="12"/>
  <c r="N63" i="10"/>
  <c r="N145" i="12"/>
  <c r="F63" i="10"/>
  <c r="F145" i="12"/>
  <c r="N183" i="17"/>
  <c r="B183" i="17"/>
  <c r="N158" i="17"/>
  <c r="H249" i="17"/>
  <c r="H77" i="14"/>
  <c r="H106" i="6" s="1"/>
  <c r="H214" i="17"/>
  <c r="H209" i="17"/>
  <c r="H206" i="17"/>
  <c r="D77" i="14"/>
  <c r="D209" i="17"/>
  <c r="B99" i="14"/>
  <c r="B160" i="6" s="1"/>
  <c r="N104" i="6"/>
  <c r="N98" i="14"/>
  <c r="N159" i="6" s="1"/>
  <c r="N93" i="6"/>
  <c r="J93" i="6"/>
  <c r="M194" i="19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33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E200" i="16"/>
  <c r="Q167" i="16"/>
  <c r="I167" i="16"/>
  <c r="E167" i="16"/>
  <c r="Q183" i="16"/>
  <c r="I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98" i="11"/>
  <c r="P115" i="12"/>
  <c r="L115" i="12"/>
  <c r="D115" i="12"/>
  <c r="P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M200" i="15"/>
  <c r="I200" i="15"/>
  <c r="E200" i="15"/>
  <c r="Q183" i="15"/>
  <c r="M183" i="15"/>
  <c r="I183" i="15"/>
  <c r="E183" i="15"/>
  <c r="Q167" i="15"/>
  <c r="I167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G157" i="20"/>
  <c r="H194" i="21"/>
  <c r="Q50" i="10"/>
  <c r="M50" i="10"/>
  <c r="I50" i="10"/>
  <c r="E50" i="10"/>
  <c r="Q51" i="6"/>
  <c r="Q128" i="6" s="1"/>
  <c r="M51" i="6"/>
  <c r="M128" i="6" s="1"/>
  <c r="I51" i="6"/>
  <c r="I128" i="6" s="1"/>
  <c r="M57" i="10"/>
  <c r="I61" i="10"/>
  <c r="F115" i="11"/>
  <c r="B115" i="11"/>
  <c r="N98" i="11"/>
  <c r="F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K115" i="12"/>
  <c r="C115" i="12"/>
  <c r="K98" i="12"/>
  <c r="N100" i="14"/>
  <c r="N161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P183" i="15"/>
  <c r="L183" i="15"/>
  <c r="D183" i="15"/>
  <c r="L167" i="15"/>
  <c r="D167" i="15"/>
  <c r="P158" i="15"/>
  <c r="L158" i="15"/>
  <c r="H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H183" i="16"/>
  <c r="P158" i="16"/>
  <c r="L158" i="16"/>
  <c r="H158" i="16"/>
  <c r="D158" i="16"/>
  <c r="D227" i="17"/>
  <c r="K96" i="18"/>
  <c r="O90" i="18"/>
  <c r="O242" i="19"/>
  <c r="C231" i="19"/>
  <c r="G223" i="19"/>
  <c r="G215" i="19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64" i="10" s="1"/>
  <c r="L153" i="6" s="1"/>
  <c r="D53" i="10"/>
  <c r="O50" i="10"/>
  <c r="K50" i="10"/>
  <c r="G50" i="10"/>
  <c r="C50" i="10"/>
  <c r="K51" i="6"/>
  <c r="K128" i="6" s="1"/>
  <c r="G51" i="6"/>
  <c r="G128" i="6" s="1"/>
  <c r="C51" i="6"/>
  <c r="C57" i="10"/>
  <c r="H115" i="11"/>
  <c r="D115" i="11"/>
  <c r="Q115" i="12"/>
  <c r="Q98" i="12"/>
  <c r="M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F39" i="6" s="1"/>
  <c r="B40" i="6"/>
  <c r="B39" i="6" s="1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130" i="6" s="1"/>
  <c r="D80" i="14"/>
  <c r="F200" i="15"/>
  <c r="B200" i="15"/>
  <c r="N183" i="15"/>
  <c r="J158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H200" i="16"/>
  <c r="D200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C157" i="20"/>
  <c r="B194" i="21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Q172" i="19"/>
  <c r="M172" i="19"/>
  <c r="I172" i="19"/>
  <c r="I157" i="19" s="1"/>
  <c r="E172" i="19"/>
  <c r="O194" i="20"/>
  <c r="P194" i="21"/>
  <c r="K181" i="21"/>
  <c r="K187" i="21"/>
  <c r="K226" i="21"/>
  <c r="K80" i="18"/>
  <c r="K78" i="18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F143" i="23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C200" i="15"/>
  <c r="O183" i="15"/>
  <c r="K183" i="15"/>
  <c r="G183" i="15"/>
  <c r="O167" i="15"/>
  <c r="K167" i="15"/>
  <c r="K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F200" i="16"/>
  <c r="B200" i="16"/>
  <c r="N183" i="16"/>
  <c r="J183" i="16"/>
  <c r="F183" i="16"/>
  <c r="J158" i="16"/>
  <c r="H257" i="17"/>
  <c r="H256" i="17"/>
  <c r="H255" i="17"/>
  <c r="H254" i="17"/>
  <c r="H237" i="17"/>
  <c r="H236" i="17"/>
  <c r="H234" i="17"/>
  <c r="H216" i="17"/>
  <c r="K183" i="17"/>
  <c r="C183" i="17"/>
  <c r="H181" i="17"/>
  <c r="O158" i="17"/>
  <c r="G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K166" i="21"/>
  <c r="C166" i="21"/>
  <c r="O222" i="21"/>
  <c r="K222" i="21"/>
  <c r="G165" i="21"/>
  <c r="C222" i="21"/>
  <c r="O221" i="21"/>
  <c r="K164" i="21"/>
  <c r="G221" i="21"/>
  <c r="C164" i="21"/>
  <c r="O162" i="21"/>
  <c r="O219" i="21"/>
  <c r="K219" i="21"/>
  <c r="G162" i="21"/>
  <c r="C219" i="21"/>
  <c r="C68" i="22"/>
  <c r="C191" i="23"/>
  <c r="P203" i="24"/>
  <c r="P200" i="17"/>
  <c r="M183" i="17"/>
  <c r="I183" i="17"/>
  <c r="E183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P194" i="20"/>
  <c r="G175" i="20"/>
  <c r="C175" i="20"/>
  <c r="K100" i="18"/>
  <c r="K163" i="6" s="1"/>
  <c r="P58" i="22"/>
  <c r="D58" i="22"/>
  <c r="D111" i="6" s="1"/>
  <c r="D76" i="22"/>
  <c r="D167" i="6" s="1"/>
  <c r="O202" i="23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L196" i="25"/>
  <c r="L148" i="23"/>
  <c r="H196" i="25"/>
  <c r="H148" i="23"/>
  <c r="D196" i="25"/>
  <c r="D148" i="23"/>
  <c r="P143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D129" i="23" s="1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M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P194" i="19"/>
  <c r="L194" i="19"/>
  <c r="P175" i="19"/>
  <c r="L175" i="19"/>
  <c r="P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I194" i="20"/>
  <c r="I157" i="20"/>
  <c r="E157" i="20"/>
  <c r="K244" i="21"/>
  <c r="G243" i="21"/>
  <c r="C242" i="21"/>
  <c r="C232" i="21"/>
  <c r="J70" i="22"/>
  <c r="J69" i="22"/>
  <c r="J68" i="22"/>
  <c r="E68" i="22"/>
  <c r="H58" i="22"/>
  <c r="H75" i="22" s="1"/>
  <c r="Q55" i="22"/>
  <c r="M55" i="22"/>
  <c r="I55" i="22"/>
  <c r="E55" i="22"/>
  <c r="D50" i="22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Q143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F129" i="24"/>
  <c r="Q107" i="28"/>
  <c r="Q71" i="26"/>
  <c r="Q143" i="28"/>
  <c r="Q70" i="26"/>
  <c r="Q133" i="28"/>
  <c r="Q194" i="21"/>
  <c r="N55" i="22"/>
  <c r="J55" i="22"/>
  <c r="F55" i="22"/>
  <c r="B55" i="22"/>
  <c r="N50" i="22"/>
  <c r="N64" i="6" s="1"/>
  <c r="N137" i="6" s="1"/>
  <c r="J50" i="22"/>
  <c r="F50" i="22"/>
  <c r="F75" i="22" s="1"/>
  <c r="F166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L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H95" i="27" s="1"/>
  <c r="D134" i="28"/>
  <c r="D96" i="27"/>
  <c r="P159" i="28"/>
  <c r="P158" i="28"/>
  <c r="P157" i="28"/>
  <c r="P156" i="28"/>
  <c r="P155" i="28"/>
  <c r="P154" i="28"/>
  <c r="K123" i="29"/>
  <c r="E123" i="29"/>
  <c r="O83" i="31"/>
  <c r="K83" i="31"/>
  <c r="M121" i="32"/>
  <c r="M60" i="22"/>
  <c r="M148" i="25"/>
  <c r="M160" i="25"/>
  <c r="M191" i="25"/>
  <c r="M200" i="25"/>
  <c r="M154" i="25"/>
  <c r="E60" i="22"/>
  <c r="E152" i="25"/>
  <c r="E157" i="25"/>
  <c r="E133" i="27"/>
  <c r="Q95" i="27"/>
  <c r="I95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Q123" i="27"/>
  <c r="H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K107" i="29"/>
  <c r="E107" i="29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N67" i="35"/>
  <c r="N82" i="36"/>
  <c r="N82" i="35"/>
  <c r="J67" i="35"/>
  <c r="J82" i="35"/>
  <c r="J66" i="35"/>
  <c r="J81" i="35"/>
  <c r="J81" i="36"/>
  <c r="B66" i="35"/>
  <c r="B81" i="35"/>
  <c r="G83" i="33"/>
  <c r="O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B123" i="28"/>
  <c r="N107" i="28"/>
  <c r="J107" i="28"/>
  <c r="F107" i="28"/>
  <c r="B107" i="28"/>
  <c r="J95" i="28"/>
  <c r="F95" i="28"/>
  <c r="B95" i="28"/>
  <c r="B158" i="29"/>
  <c r="B157" i="29"/>
  <c r="B156" i="29"/>
  <c r="B155" i="29"/>
  <c r="M107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D123" i="28"/>
  <c r="P107" i="28"/>
  <c r="L107" i="28"/>
  <c r="H107" i="28"/>
  <c r="D107" i="28"/>
  <c r="P95" i="28"/>
  <c r="L95" i="28"/>
  <c r="H95" i="28"/>
  <c r="D95" i="28"/>
  <c r="O123" i="29"/>
  <c r="C123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C50" i="36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M95" i="29"/>
  <c r="E95" i="29"/>
  <c r="J35" i="30"/>
  <c r="B121" i="31"/>
  <c r="B117" i="31"/>
  <c r="B83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J50" i="40"/>
  <c r="I123" i="29"/>
  <c r="G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50" i="41"/>
  <c r="M50" i="41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P62" i="45"/>
  <c r="L62" i="45"/>
  <c r="H62" i="45"/>
  <c r="P50" i="40"/>
  <c r="L50" i="40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G62" i="44"/>
  <c r="C89" i="45"/>
  <c r="C87" i="45"/>
  <c r="C86" i="45"/>
  <c r="C85" i="45"/>
  <c r="C80" i="45"/>
  <c r="H51" i="49"/>
  <c r="M80" i="39"/>
  <c r="M79" i="39"/>
  <c r="M78" i="39"/>
  <c r="Q81" i="40"/>
  <c r="I50" i="40"/>
  <c r="E50" i="40"/>
  <c r="F50" i="41"/>
  <c r="B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I51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C51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M72" i="51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G51" i="47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P72" i="52"/>
  <c r="L72" i="52"/>
  <c r="H72" i="52"/>
  <c r="J72" i="51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J39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L98" i="14"/>
  <c r="L159" i="6" s="1"/>
  <c r="D98" i="14"/>
  <c r="D159" i="6" s="1"/>
  <c r="D97" i="14"/>
  <c r="D158" i="6" s="1"/>
  <c r="P75" i="22"/>
  <c r="P166" i="6" s="1"/>
  <c r="Q42" i="6"/>
  <c r="I42" i="6"/>
  <c r="Q39" i="6"/>
  <c r="M39" i="6"/>
  <c r="I39" i="6"/>
  <c r="E39" i="6"/>
  <c r="Q30" i="6"/>
  <c r="M30" i="6"/>
  <c r="I30" i="6"/>
  <c r="E30" i="6"/>
  <c r="P53" i="10"/>
  <c r="H53" i="10"/>
  <c r="Q58" i="10"/>
  <c r="M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E123" i="28"/>
  <c r="O95" i="28"/>
  <c r="G95" i="28"/>
  <c r="P107" i="29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J56" i="26" s="1"/>
  <c r="J115" i="6" s="1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F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D64" i="6"/>
  <c r="D137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I107" i="28"/>
  <c r="E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L95" i="29" s="1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B122" i="33"/>
  <c r="N112" i="33"/>
  <c r="K42" i="6"/>
  <c r="K39" i="6"/>
  <c r="G39" i="6"/>
  <c r="C39" i="6"/>
  <c r="O30" i="6"/>
  <c r="K30" i="6"/>
  <c r="G30" i="6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M76" i="22"/>
  <c r="M167" i="6" s="1"/>
  <c r="G123" i="28"/>
  <c r="C123" i="28"/>
  <c r="M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L56" i="26" s="1"/>
  <c r="L115" i="6" s="1"/>
  <c r="H133" i="29"/>
  <c r="H57" i="26"/>
  <c r="H56" i="26" s="1"/>
  <c r="H115" i="6" s="1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L8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G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D162" i="24"/>
  <c r="P143" i="24"/>
  <c r="H143" i="24"/>
  <c r="D143" i="24"/>
  <c r="P129" i="24"/>
  <c r="L129" i="24"/>
  <c r="H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G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P90" i="18"/>
  <c r="L90" i="18"/>
  <c r="H90" i="18"/>
  <c r="H100" i="18"/>
  <c r="H163" i="6" s="1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3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99" i="25"/>
  <c r="O151" i="25"/>
  <c r="O198" i="25"/>
  <c r="K198" i="25"/>
  <c r="G150" i="25"/>
  <c r="G198" i="25"/>
  <c r="C198" i="25"/>
  <c r="O196" i="25"/>
  <c r="K196" i="25"/>
  <c r="G196" i="25"/>
  <c r="C196" i="25"/>
  <c r="O137" i="25"/>
  <c r="K141" i="25"/>
  <c r="G138" i="25"/>
  <c r="C141" i="25"/>
  <c r="O139" i="25"/>
  <c r="O188" i="25"/>
  <c r="K139" i="25"/>
  <c r="K188" i="25"/>
  <c r="G139" i="25"/>
  <c r="G188" i="25"/>
  <c r="C188" i="25"/>
  <c r="K137" i="25"/>
  <c r="C137" i="25"/>
  <c r="O187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107" i="27"/>
  <c r="K107" i="27"/>
  <c r="G107" i="27"/>
  <c r="O95" i="27"/>
  <c r="K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P83" i="33"/>
  <c r="L83" i="33"/>
  <c r="H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M50" i="35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72" i="51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Q72" i="51"/>
  <c r="K72" i="51"/>
  <c r="E72" i="51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Q51" i="47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G51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K62" i="43" l="1"/>
  <c r="C83" i="31"/>
  <c r="L83" i="32"/>
  <c r="B143" i="24"/>
  <c r="G143" i="24"/>
  <c r="E143" i="24"/>
  <c r="G83" i="31"/>
  <c r="D107" i="27"/>
  <c r="I143" i="24"/>
  <c r="J129" i="24"/>
  <c r="K175" i="20"/>
  <c r="F175" i="19"/>
  <c r="I33" i="6"/>
  <c r="P51" i="49"/>
  <c r="K50" i="35"/>
  <c r="M157" i="20"/>
  <c r="M194" i="20"/>
  <c r="Q83" i="31"/>
  <c r="G162" i="24"/>
  <c r="J143" i="23"/>
  <c r="E157" i="19"/>
  <c r="E83" i="31"/>
  <c r="F183" i="15"/>
  <c r="O183" i="17"/>
  <c r="Q33" i="6"/>
  <c r="N158" i="15"/>
  <c r="O51" i="6"/>
  <c r="O128" i="6" s="1"/>
  <c r="O58" i="10"/>
  <c r="P98" i="11"/>
  <c r="K98" i="11"/>
  <c r="G167" i="15"/>
  <c r="L98" i="12"/>
  <c r="I115" i="6"/>
  <c r="D101" i="18"/>
  <c r="D164" i="6" s="1"/>
  <c r="E58" i="10"/>
  <c r="I71" i="39"/>
  <c r="I107" i="27"/>
  <c r="F194" i="19"/>
  <c r="D106" i="6"/>
  <c r="D100" i="14"/>
  <c r="D161" i="6" s="1"/>
  <c r="C98" i="12"/>
  <c r="D98" i="12"/>
  <c r="E98" i="12"/>
  <c r="B50" i="35"/>
  <c r="D95" i="29"/>
  <c r="K51" i="48"/>
  <c r="I62" i="43"/>
  <c r="P111" i="6"/>
  <c r="E129" i="23"/>
  <c r="H157" i="19"/>
  <c r="D194" i="19"/>
  <c r="L157" i="19"/>
  <c r="K200" i="16"/>
  <c r="O158" i="15"/>
  <c r="K158" i="17"/>
  <c r="D167" i="17"/>
  <c r="B183" i="16"/>
  <c r="C158" i="15"/>
  <c r="P183" i="17"/>
  <c r="J183" i="15"/>
  <c r="O115" i="11"/>
  <c r="Q115" i="11"/>
  <c r="L200" i="15"/>
  <c r="E129" i="25"/>
  <c r="D143" i="23"/>
  <c r="L143" i="23"/>
  <c r="C99" i="18"/>
  <c r="C162" i="6" s="1"/>
  <c r="P83" i="32"/>
  <c r="F83" i="32"/>
  <c r="Q162" i="24"/>
  <c r="C183" i="16"/>
  <c r="B115" i="12"/>
  <c r="G167" i="16"/>
  <c r="M157" i="19"/>
  <c r="P130" i="6"/>
  <c r="B157" i="19"/>
  <c r="D72" i="52"/>
  <c r="B50" i="40"/>
  <c r="L80" i="43"/>
  <c r="M62" i="45"/>
  <c r="Q50" i="35"/>
  <c r="M83" i="31"/>
  <c r="C107" i="29"/>
  <c r="K143" i="24"/>
  <c r="I107" i="29"/>
  <c r="O129" i="24"/>
  <c r="E162" i="24"/>
  <c r="O143" i="24"/>
  <c r="M143" i="24"/>
  <c r="G95" i="27"/>
  <c r="C107" i="27"/>
  <c r="L143" i="24"/>
  <c r="N143" i="24"/>
  <c r="M129" i="24"/>
  <c r="I143" i="23"/>
  <c r="E158" i="16"/>
  <c r="L175" i="20"/>
  <c r="F167" i="15"/>
  <c r="M50" i="40"/>
  <c r="C158" i="16"/>
  <c r="G158" i="16"/>
  <c r="F56" i="26"/>
  <c r="F115" i="6" s="1"/>
  <c r="Q157" i="19"/>
  <c r="G94" i="18"/>
  <c r="G51" i="48"/>
  <c r="K194" i="21"/>
  <c r="B194" i="19"/>
  <c r="O191" i="23"/>
  <c r="C157" i="19"/>
  <c r="O143" i="23"/>
  <c r="C167" i="15"/>
  <c r="K83" i="32"/>
  <c r="Q50" i="40"/>
  <c r="B83" i="32"/>
  <c r="N83" i="32"/>
  <c r="M83" i="32"/>
  <c r="O83" i="32"/>
  <c r="P200" i="16"/>
  <c r="E183" i="16"/>
  <c r="J200" i="16"/>
  <c r="P129" i="25"/>
  <c r="J157" i="19"/>
  <c r="O157" i="19"/>
  <c r="N158" i="16"/>
  <c r="D183" i="16"/>
  <c r="J88" i="18"/>
  <c r="I51" i="48"/>
  <c r="I50" i="36"/>
  <c r="K50" i="36"/>
  <c r="F157" i="19"/>
  <c r="I62" i="44"/>
  <c r="J167" i="15"/>
  <c r="K62" i="44"/>
  <c r="O62" i="44"/>
  <c r="Q200" i="16"/>
  <c r="H143" i="23"/>
  <c r="M183" i="16"/>
  <c r="D50" i="35"/>
  <c r="E62" i="44"/>
  <c r="Q51" i="49"/>
  <c r="P95" i="27"/>
  <c r="Q50" i="37"/>
  <c r="E75" i="26"/>
  <c r="E172" i="6" s="1"/>
  <c r="K162" i="24"/>
  <c r="L104" i="6"/>
  <c r="Q143" i="24"/>
  <c r="K153" i="27"/>
  <c r="F123" i="29"/>
  <c r="F162" i="24"/>
  <c r="C115" i="11"/>
  <c r="J72" i="52"/>
  <c r="J51" i="47"/>
  <c r="E51" i="48"/>
  <c r="B123" i="29"/>
  <c r="P123" i="29"/>
  <c r="C194" i="21"/>
  <c r="C107" i="6"/>
  <c r="F73" i="26"/>
  <c r="F170" i="6" s="1"/>
  <c r="H50" i="40"/>
  <c r="G50" i="40"/>
  <c r="K50" i="40"/>
  <c r="N157" i="20"/>
  <c r="J194" i="20"/>
  <c r="H123" i="27"/>
  <c r="G162" i="23"/>
  <c r="Q123" i="29"/>
  <c r="O51" i="49"/>
  <c r="N50" i="40"/>
  <c r="P123" i="27"/>
  <c r="M115" i="6"/>
  <c r="F72" i="52"/>
  <c r="H83" i="32"/>
  <c r="C83" i="32"/>
  <c r="H167" i="16"/>
  <c r="M167" i="16"/>
  <c r="J167" i="16"/>
  <c r="M72" i="53"/>
  <c r="N72" i="51"/>
  <c r="C72" i="51"/>
  <c r="J51" i="49"/>
  <c r="M62" i="44"/>
  <c r="N62" i="44"/>
  <c r="J62" i="44"/>
  <c r="E62" i="43"/>
  <c r="B62" i="43"/>
  <c r="O62" i="43"/>
  <c r="D30" i="6"/>
  <c r="E50" i="41"/>
  <c r="I50" i="41"/>
  <c r="D50" i="41"/>
  <c r="P50" i="41"/>
  <c r="G50" i="41"/>
  <c r="K50" i="41"/>
  <c r="O50" i="41"/>
  <c r="E50" i="36"/>
  <c r="Q50" i="36"/>
  <c r="L50" i="36"/>
  <c r="N83" i="33"/>
  <c r="F83" i="33"/>
  <c r="J83" i="31"/>
  <c r="I83" i="31"/>
  <c r="J123" i="29"/>
  <c r="P56" i="26"/>
  <c r="P115" i="6" s="1"/>
  <c r="D107" i="29"/>
  <c r="O107" i="29"/>
  <c r="O115" i="6"/>
  <c r="M123" i="27"/>
  <c r="Q107" i="27"/>
  <c r="L107" i="27"/>
  <c r="M107" i="27"/>
  <c r="I123" i="27"/>
  <c r="D123" i="27"/>
  <c r="B75" i="22"/>
  <c r="B166" i="6" s="1"/>
  <c r="B162" i="24"/>
  <c r="C162" i="24"/>
  <c r="L129" i="23"/>
  <c r="P129" i="23"/>
  <c r="Q162" i="23"/>
  <c r="K143" i="23"/>
  <c r="B143" i="23"/>
  <c r="M194" i="21"/>
  <c r="P101" i="18"/>
  <c r="P164" i="6" s="1"/>
  <c r="M175" i="21"/>
  <c r="G194" i="21"/>
  <c r="Q157" i="20"/>
  <c r="H175" i="20"/>
  <c r="G194" i="20"/>
  <c r="K194" i="20"/>
  <c r="C194" i="20"/>
  <c r="E194" i="19"/>
  <c r="C175" i="19"/>
  <c r="G157" i="19"/>
  <c r="G175" i="19"/>
  <c r="Q26" i="7"/>
  <c r="K167" i="17"/>
  <c r="B200" i="17"/>
  <c r="F200" i="17"/>
  <c r="E200" i="17"/>
  <c r="O200" i="16"/>
  <c r="L200" i="16"/>
  <c r="B167" i="16"/>
  <c r="P167" i="15"/>
  <c r="C183" i="15"/>
  <c r="D200" i="15"/>
  <c r="M167" i="15"/>
  <c r="H183" i="15"/>
  <c r="H200" i="15"/>
  <c r="E33" i="6"/>
  <c r="H98" i="11"/>
  <c r="P115" i="11"/>
  <c r="M115" i="11"/>
  <c r="C30" i="6"/>
  <c r="J33" i="6"/>
  <c r="C42" i="6"/>
  <c r="K107" i="6"/>
  <c r="K99" i="18"/>
  <c r="K162" i="6" s="1"/>
  <c r="Q50" i="39"/>
  <c r="C152" i="25"/>
  <c r="M58" i="22"/>
  <c r="M75" i="22" s="1"/>
  <c r="M166" i="6" s="1"/>
  <c r="K115" i="6"/>
  <c r="Q56" i="26"/>
  <c r="Q73" i="26" s="1"/>
  <c r="Q170" i="6" s="1"/>
  <c r="Q116" i="6"/>
  <c r="Q26" i="8"/>
  <c r="Q5" i="8" s="1"/>
  <c r="N56" i="26"/>
  <c r="N115" i="6" s="1"/>
  <c r="G129" i="23"/>
  <c r="M153" i="27"/>
  <c r="P15" i="9"/>
  <c r="Q26" i="9"/>
  <c r="D26" i="9"/>
  <c r="N15" i="7"/>
  <c r="C154" i="25"/>
  <c r="L95" i="27"/>
  <c r="D80" i="43"/>
  <c r="F26" i="9"/>
  <c r="F5" i="9" s="1"/>
  <c r="D26" i="8"/>
  <c r="P10" i="8"/>
  <c r="E26" i="9"/>
  <c r="E5" i="9" s="1"/>
  <c r="D56" i="26"/>
  <c r="D115" i="6" s="1"/>
  <c r="Q129" i="25"/>
  <c r="B50" i="37"/>
  <c r="B129" i="23"/>
  <c r="O165" i="21"/>
  <c r="N175" i="19"/>
  <c r="C129" i="23"/>
  <c r="L26" i="9"/>
  <c r="C5" i="8"/>
  <c r="C47" i="8" s="1"/>
  <c r="Q15" i="9"/>
  <c r="C176" i="25"/>
  <c r="Q143" i="25"/>
  <c r="B51" i="47"/>
  <c r="J175" i="20"/>
  <c r="H26" i="8"/>
  <c r="D15" i="9"/>
  <c r="G26" i="9"/>
  <c r="G141" i="25"/>
  <c r="O166" i="21"/>
  <c r="K10" i="9"/>
  <c r="O10" i="7"/>
  <c r="H15" i="7"/>
  <c r="D50" i="36"/>
  <c r="Q74" i="26"/>
  <c r="Q171" i="6" s="1"/>
  <c r="J10" i="9"/>
  <c r="N26" i="8"/>
  <c r="Q15" i="7"/>
  <c r="H72" i="53"/>
  <c r="D83" i="33"/>
  <c r="G62" i="45"/>
  <c r="E50" i="37"/>
  <c r="G194" i="19"/>
  <c r="J73" i="26"/>
  <c r="J170" i="6" s="1"/>
  <c r="J68" i="6"/>
  <c r="J141" i="6" s="1"/>
  <c r="J15" i="9"/>
  <c r="K26" i="9"/>
  <c r="M26" i="9"/>
  <c r="G10" i="9"/>
  <c r="P15" i="8"/>
  <c r="G15" i="9"/>
  <c r="C158" i="25"/>
  <c r="N72" i="52"/>
  <c r="E115" i="6"/>
  <c r="D15" i="8"/>
  <c r="N26" i="9"/>
  <c r="C26" i="9"/>
  <c r="C5" i="9" s="1"/>
  <c r="B56" i="26"/>
  <c r="B115" i="6" s="1"/>
  <c r="O26" i="9"/>
  <c r="O5" i="9" s="1"/>
  <c r="C148" i="25"/>
  <c r="G160" i="25"/>
  <c r="J143" i="24"/>
  <c r="D216" i="17"/>
  <c r="K47" i="9"/>
  <c r="F26" i="8"/>
  <c r="G15" i="8"/>
  <c r="G15" i="7"/>
  <c r="N50" i="37"/>
  <c r="K15" i="9"/>
  <c r="M15" i="9"/>
  <c r="N15" i="8"/>
  <c r="N64" i="10"/>
  <c r="N153" i="6" s="1"/>
  <c r="G99" i="18"/>
  <c r="G162" i="6" s="1"/>
  <c r="Q158" i="16"/>
  <c r="D214" i="17"/>
  <c r="L62" i="44"/>
  <c r="B62" i="45"/>
  <c r="L10" i="7"/>
  <c r="N15" i="9"/>
  <c r="E10" i="7"/>
  <c r="M72" i="52"/>
  <c r="F62" i="43"/>
  <c r="M51" i="48"/>
  <c r="G157" i="21"/>
  <c r="D212" i="17"/>
  <c r="K167" i="16"/>
  <c r="E26" i="8"/>
  <c r="E5" i="8" s="1"/>
  <c r="K136" i="25"/>
  <c r="B157" i="20"/>
  <c r="D205" i="17"/>
  <c r="P10" i="9"/>
  <c r="I10" i="8"/>
  <c r="F15" i="8"/>
  <c r="G10" i="8"/>
  <c r="G72" i="51"/>
  <c r="C150" i="25"/>
  <c r="E143" i="25"/>
  <c r="D249" i="17"/>
  <c r="H62" i="44"/>
  <c r="C83" i="33"/>
  <c r="E169" i="25"/>
  <c r="G143" i="23"/>
  <c r="N194" i="19"/>
  <c r="D207" i="17"/>
  <c r="J10" i="8"/>
  <c r="D10" i="9"/>
  <c r="J26" i="8"/>
  <c r="H10" i="8"/>
  <c r="J162" i="23"/>
  <c r="O173" i="21"/>
  <c r="O62" i="45"/>
  <c r="M26" i="8"/>
  <c r="M15" i="8"/>
  <c r="H26" i="9"/>
  <c r="H5" i="9" s="1"/>
  <c r="I26" i="8"/>
  <c r="C138" i="25"/>
  <c r="O167" i="25"/>
  <c r="E175" i="19"/>
  <c r="J157" i="20"/>
  <c r="P62" i="44"/>
  <c r="K62" i="45"/>
  <c r="K138" i="25"/>
  <c r="K129" i="25" s="1"/>
  <c r="K150" i="25"/>
  <c r="Q167" i="17"/>
  <c r="L98" i="6"/>
  <c r="B72" i="52"/>
  <c r="C175" i="21"/>
  <c r="J99" i="14"/>
  <c r="J160" i="6" s="1"/>
  <c r="D206" i="17"/>
  <c r="Q10" i="9"/>
  <c r="K10" i="8"/>
  <c r="K5" i="8" s="1"/>
  <c r="O5" i="8"/>
  <c r="O46" i="8" s="1"/>
  <c r="P26" i="9"/>
  <c r="C200" i="17"/>
  <c r="N51" i="49"/>
  <c r="O138" i="25"/>
  <c r="H111" i="6"/>
  <c r="F50" i="37"/>
  <c r="F95" i="27"/>
  <c r="D95" i="27"/>
  <c r="M175" i="19"/>
  <c r="B175" i="19"/>
  <c r="Q10" i="7"/>
  <c r="L10" i="9"/>
  <c r="L26" i="8"/>
  <c r="L5" i="8" s="1"/>
  <c r="P26" i="8"/>
  <c r="N51" i="47"/>
  <c r="O164" i="21"/>
  <c r="Q62" i="44"/>
  <c r="N131" i="6"/>
  <c r="I5" i="9"/>
  <c r="E15" i="7"/>
  <c r="F15" i="7"/>
  <c r="I15" i="8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C129" i="25" s="1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G129" i="25" s="1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M26" i="7" l="1"/>
  <c r="M5" i="7" s="1"/>
  <c r="O157" i="21"/>
  <c r="N50" i="6"/>
  <c r="N95" i="14"/>
  <c r="O162" i="25"/>
  <c r="M5" i="8"/>
  <c r="M44" i="8" s="1"/>
  <c r="N73" i="26"/>
  <c r="N170" i="6" s="1"/>
  <c r="O129" i="25"/>
  <c r="N5" i="9"/>
  <c r="N51" i="9" s="1"/>
  <c r="N5" i="8"/>
  <c r="N41" i="8" s="1"/>
  <c r="J5" i="8"/>
  <c r="J42" i="8" s="1"/>
  <c r="P5" i="9"/>
  <c r="P53" i="9" s="1"/>
  <c r="J97" i="14"/>
  <c r="J158" i="6" s="1"/>
  <c r="J103" i="6"/>
  <c r="B5" i="8"/>
  <c r="B41" i="8" s="1"/>
  <c r="C52" i="9"/>
  <c r="C53" i="9"/>
  <c r="C51" i="9"/>
  <c r="C46" i="9" s="1"/>
  <c r="D5" i="9"/>
  <c r="D52" i="9" s="1"/>
  <c r="Q5" i="9"/>
  <c r="Q53" i="9" s="1"/>
  <c r="J5" i="9"/>
  <c r="J52" i="9" s="1"/>
  <c r="L5" i="9"/>
  <c r="M5" i="9"/>
  <c r="M53" i="9" s="1"/>
  <c r="G5" i="8"/>
  <c r="G44" i="8" s="1"/>
  <c r="I5" i="8"/>
  <c r="H5" i="8"/>
  <c r="H44" i="8" s="1"/>
  <c r="E26" i="7"/>
  <c r="E5" i="7" s="1"/>
  <c r="C26" i="7"/>
  <c r="C5" i="7" s="1"/>
  <c r="C41" i="7" s="1"/>
  <c r="I26" i="7"/>
  <c r="I5" i="7" s="1"/>
  <c r="O26" i="7"/>
  <c r="O5" i="7" s="1"/>
  <c r="K5" i="9"/>
  <c r="K52" i="9" s="1"/>
  <c r="G5" i="9"/>
  <c r="G52" i="9" s="1"/>
  <c r="O45" i="8"/>
  <c r="O43" i="8"/>
  <c r="O41" i="8"/>
  <c r="C44" i="8"/>
  <c r="C45" i="8"/>
  <c r="O47" i="8"/>
  <c r="P5" i="8"/>
  <c r="F5" i="8"/>
  <c r="F41" i="8" s="1"/>
  <c r="D5" i="8"/>
  <c r="D47" i="8" s="1"/>
  <c r="O44" i="8"/>
  <c r="C43" i="8"/>
  <c r="O42" i="8"/>
  <c r="Q5" i="7"/>
  <c r="K44" i="8"/>
  <c r="K42" i="8"/>
  <c r="K46" i="8"/>
  <c r="K41" i="8"/>
  <c r="K47" i="8"/>
  <c r="K43" i="8"/>
  <c r="K45" i="8"/>
  <c r="O53" i="9"/>
  <c r="O51" i="9"/>
  <c r="O52" i="9"/>
  <c r="Q45" i="8"/>
  <c r="Q41" i="8"/>
  <c r="Q42" i="8"/>
  <c r="Q44" i="8"/>
  <c r="Q47" i="8"/>
  <c r="Q43" i="8"/>
  <c r="Q46" i="8"/>
  <c r="E42" i="8"/>
  <c r="E43" i="8"/>
  <c r="E44" i="8"/>
  <c r="E46" i="8"/>
  <c r="E41" i="8"/>
  <c r="E45" i="8"/>
  <c r="F51" i="9"/>
  <c r="F52" i="9"/>
  <c r="F53" i="9"/>
  <c r="E162" i="25"/>
  <c r="Q115" i="6"/>
  <c r="C162" i="25"/>
  <c r="O143" i="25"/>
  <c r="C143" i="25"/>
  <c r="E47" i="8"/>
  <c r="K143" i="25"/>
  <c r="D200" i="17"/>
  <c r="K26" i="7"/>
  <c r="K5" i="7" s="1"/>
  <c r="K46" i="7" s="1"/>
  <c r="G162" i="25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K50" i="6"/>
  <c r="N166" i="6"/>
  <c r="M50" i="6"/>
  <c r="O101" i="18"/>
  <c r="O164" i="6" s="1"/>
  <c r="O109" i="6"/>
  <c r="J50" i="6"/>
  <c r="P50" i="6"/>
  <c r="O78" i="18"/>
  <c r="O100" i="18"/>
  <c r="O163" i="6" s="1"/>
  <c r="O108" i="6"/>
  <c r="Q141" i="6"/>
  <c r="Q50" i="6"/>
  <c r="O175" i="21"/>
  <c r="G50" i="6"/>
  <c r="M45" i="7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I52" i="9"/>
  <c r="K98" i="6"/>
  <c r="K64" i="10"/>
  <c r="K153" i="6" s="1"/>
  <c r="B45" i="8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I53" i="9"/>
  <c r="K97" i="14"/>
  <c r="K158" i="6" s="1"/>
  <c r="K103" i="6"/>
  <c r="K72" i="14"/>
  <c r="L47" i="8"/>
  <c r="Q97" i="14"/>
  <c r="Q158" i="6" s="1"/>
  <c r="Q103" i="6"/>
  <c r="Q72" i="14"/>
  <c r="B107" i="6"/>
  <c r="B97" i="6" s="1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E51" i="9"/>
  <c r="L50" i="6"/>
  <c r="H52" i="9"/>
  <c r="C97" i="14"/>
  <c r="C158" i="6" s="1"/>
  <c r="C103" i="6"/>
  <c r="C72" i="14"/>
  <c r="F107" i="6"/>
  <c r="F97" i="6" s="1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I51" i="9"/>
  <c r="E52" i="9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M47" i="7"/>
  <c r="B5" i="9"/>
  <c r="B52" i="9" s="1"/>
  <c r="J107" i="6"/>
  <c r="J97" i="6" s="1"/>
  <c r="M42" i="8" l="1"/>
  <c r="M47" i="8"/>
  <c r="M46" i="8"/>
  <c r="N52" i="9"/>
  <c r="M43" i="8"/>
  <c r="M41" i="8"/>
  <c r="M40" i="8" s="1"/>
  <c r="M45" i="8"/>
  <c r="G42" i="8"/>
  <c r="N44" i="8"/>
  <c r="J46" i="8"/>
  <c r="N53" i="9"/>
  <c r="N47" i="8"/>
  <c r="N42" i="8"/>
  <c r="J43" i="8"/>
  <c r="J45" i="8"/>
  <c r="J41" i="8"/>
  <c r="H45" i="8"/>
  <c r="N46" i="8"/>
  <c r="N43" i="8"/>
  <c r="J44" i="8"/>
  <c r="N45" i="8"/>
  <c r="N40" i="8" s="1"/>
  <c r="Q40" i="8"/>
  <c r="D46" i="8"/>
  <c r="J47" i="8"/>
  <c r="K51" i="9"/>
  <c r="B44" i="8"/>
  <c r="B42" i="8"/>
  <c r="B43" i="8"/>
  <c r="O40" i="8"/>
  <c r="B47" i="8"/>
  <c r="B46" i="8"/>
  <c r="D41" i="8"/>
  <c r="J53" i="9"/>
  <c r="K53" i="9"/>
  <c r="D53" i="9"/>
  <c r="D51" i="9"/>
  <c r="D46" i="9" s="1"/>
  <c r="J51" i="9"/>
  <c r="J46" i="9" s="1"/>
  <c r="F46" i="9"/>
  <c r="Q51" i="9"/>
  <c r="Q52" i="9"/>
  <c r="G41" i="8"/>
  <c r="K40" i="8"/>
  <c r="G45" i="8"/>
  <c r="H47" i="8"/>
  <c r="G46" i="8"/>
  <c r="G43" i="8"/>
  <c r="H42" i="8"/>
  <c r="H43" i="8"/>
  <c r="G47" i="8"/>
  <c r="F44" i="8"/>
  <c r="F42" i="8"/>
  <c r="F46" i="8"/>
  <c r="F47" i="8"/>
  <c r="H46" i="8"/>
  <c r="O44" i="7"/>
  <c r="O43" i="7"/>
  <c r="C44" i="7"/>
  <c r="O45" i="7"/>
  <c r="O41" i="7"/>
  <c r="O47" i="7"/>
  <c r="C47" i="7"/>
  <c r="O46" i="7"/>
  <c r="C46" i="7"/>
  <c r="C45" i="7"/>
  <c r="C42" i="7"/>
  <c r="O42" i="7"/>
  <c r="C43" i="7"/>
  <c r="O46" i="9"/>
  <c r="M52" i="9"/>
  <c r="M51" i="9"/>
  <c r="E40" i="8"/>
  <c r="D42" i="8"/>
  <c r="F45" i="8"/>
  <c r="H41" i="8"/>
  <c r="G51" i="9"/>
  <c r="G53" i="9"/>
  <c r="F47" i="7"/>
  <c r="D43" i="8"/>
  <c r="D45" i="8"/>
  <c r="F43" i="8"/>
  <c r="D44" i="8"/>
  <c r="K44" i="7"/>
  <c r="N47" i="7"/>
  <c r="K42" i="7"/>
  <c r="C40" i="8"/>
  <c r="K41" i="7"/>
  <c r="K45" i="7"/>
  <c r="K47" i="7"/>
  <c r="K43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N46" i="9"/>
  <c r="L40" i="8"/>
  <c r="E75" i="22"/>
  <c r="E166" i="6" s="1"/>
  <c r="E111" i="6"/>
  <c r="M42" i="7"/>
  <c r="M46" i="7"/>
  <c r="L156" i="6"/>
  <c r="E47" i="7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K46" i="9" l="1"/>
  <c r="E97" i="6"/>
  <c r="J40" i="8"/>
  <c r="B40" i="8"/>
  <c r="K40" i="7"/>
  <c r="D40" i="8"/>
  <c r="F40" i="8"/>
  <c r="K97" i="6"/>
  <c r="C40" i="7"/>
  <c r="M46" i="9"/>
  <c r="H40" i="8"/>
  <c r="O40" i="7"/>
  <c r="Q46" i="9"/>
  <c r="G40" i="8"/>
  <c r="G46" i="9"/>
  <c r="O97" i="6"/>
  <c r="O152" i="6" s="1"/>
  <c r="L152" i="6"/>
  <c r="C97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K152" i="6"/>
  <c r="F40" i="7"/>
  <c r="P40" i="7"/>
  <c r="L40" i="7"/>
  <c r="C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<sst xmlns="http://schemas.openxmlformats.org/spreadsheetml/2006/main" count="5361" uniqueCount="397">
  <si>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</si>
  <si>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</si>
  <si>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</si>
  <si>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</si>
  <si>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</si>
  <si>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</si>
  <si>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</si>
  <si>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</si>
  <si>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</si>
  <si>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</si>
  <si>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</si>
  <si>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</si>
  <si>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</si>
  <si>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</si>
  <si>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</si>
  <si>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</si>
  <si>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</si>
  <si>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</si>
  <si>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</si>
  <si>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</si>
  <si>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</si>
  <si>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</si>
  <si>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</si>
  <si>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</si>
  <si>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</si>
  <si>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</si>
  <si>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</si>
  <si>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</si>
  <si>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</si>
  <si>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</si>
  <si>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</si>
  <si>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</si>
  <si>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</si>
  <si>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</si>
  <si>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</si>
  <si>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</si>
  <si>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</si>
  <si>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</si>
  <si>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</si>
  <si>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</si>
  <si>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</si>
  <si>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</si>
  <si>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</si>
  <si>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</si>
  <si>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</si>
  <si>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</si>
  <si>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</si>
  <si>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</si>
  <si>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</si>
  <si>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</si>
  <si>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</si>
  <si>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</si>
  <si>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</si>
  <si>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</si>
  <si>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</si>
  <si>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</si>
  <si>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</si>
  <si>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</si>
  <si>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</si>
  <si>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</si>
  <si>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</si>
  <si>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</si>
  <si>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</si>
  <si>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</si>
  <si>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</si>
  <si>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</si>
  <si>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</si>
  <si>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</si>
  <si>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</si>
  <si>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</si>
  <si>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</si>
  <si>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</si>
  <si>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</si>
  <si>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</si>
  <si>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</si>
  <si>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</si>
  <si>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</si>
  <si>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</si>
  <si>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</si>
  <si>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</si>
  <si>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</si>
  <si>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</si>
  <si>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</si>
  <si>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</si>
  <si>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</si>
  <si>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</si>
  <si>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</si>
  <si>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</si>
  <si>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</si>
  <si>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</si>
  <si>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</si>
  <si>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</si>
  <si>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</si>
  <si>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</si>
  <si>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</si>
  <si>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</si>
  <si>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</si>
  <si>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</si>
  <si>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</si>
  <si>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</si>
  <si>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</si>
  <si>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</si>
  <si>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</si>
  <si>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</si>
  <si>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</si>
  <si>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</si>
  <si>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</si>
  <si>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</si>
  <si>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</si>
  <si>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</si>
  <si>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</si>
  <si>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</si>
  <si>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</si>
  <si>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</si>
  <si>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</si>
  <si>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</si>
  <si>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</si>
  <si>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</si>
  <si>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</si>
  <si>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</si>
  <si>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</si>
  <si>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</si>
  <si>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</si>
  <si>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</si>
  <si>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</si>
  <si>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</si>
  <si>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</si>
  <si>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</si>
  <si>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</si>
  <si>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</si>
  <si>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</si>
  <si>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</si>
  <si>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</si>
  <si>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</si>
  <si>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</si>
  <si>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</si>
  <si>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</si>
  <si>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</si>
  <si>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</si>
  <si>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</si>
  <si>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</si>
  <si>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</si>
  <si>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</si>
  <si>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</si>
  <si>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</si>
  <si>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</si>
  <si>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</si>
  <si>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</si>
  <si>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</si>
  <si>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</si>
  <si>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</si>
  <si>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</si>
  <si>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</si>
  <si>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</si>
  <si>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</si>
  <si>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</si>
  <si>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</si>
  <si>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</si>
  <si>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</si>
  <si>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</si>
  <si>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</si>
  <si>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</si>
  <si>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</si>
  <si>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</si>
  <si>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</si>
  <si>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</si>
  <si>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</si>
  <si>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</si>
  <si>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</si>
  <si>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</si>
  <si>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</si>
  <si>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</si>
  <si>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</si>
  <si>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</si>
  <si>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</si>
  <si>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</si>
  <si>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</si>
  <si>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</si>
  <si>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</si>
  <si>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</si>
  <si>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</si>
  <si>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</si>
  <si>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</si>
  <si>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</si>
  <si>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</si>
  <si>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</si>
  <si>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</si>
  <si>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</si>
  <si>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</si>
  <si>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</si>
  <si>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</si>
  <si>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</si>
  <si>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</si>
  <si>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</si>
  <si>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</si>
  <si>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</si>
  <si>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</si>
  <si>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</si>
  <si>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</si>
  <si>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</si>
  <si>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</si>
  <si>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</si>
  <si>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</si>
  <si>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</si>
  <si>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</si>
  <si>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</si>
  <si>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</si>
  <si>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</si>
  <si>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</si>
  <si>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</si>
  <si>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</si>
  <si>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</si>
  <si>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</si>
  <si>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</si>
  <si>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</si>
  <si>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</si>
  <si>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</si>
  <si>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</si>
  <si>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</si>
  <si>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</si>
  <si>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</si>
  <si>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</si>
  <si>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</si>
  <si>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</si>
  <si>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</si>
  <si>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</si>
  <si>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</si>
  <si>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</si>
  <si>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</si>
  <si>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</si>
  <si>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</si>
  <si>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</si>
  <si>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</si>
  <si>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</si>
  <si>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</si>
  <si>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</si>
  <si>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</si>
  <si>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</si>
  <si>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</si>
  <si>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</si>
  <si>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</si>
  <si>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</si>
  <si>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</si>
  <si>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</si>
  <si>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</si>
  <si>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</si>
  <si>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</si>
  <si>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</si>
  <si>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</si>
  <si>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</si>
  <si>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</si>
  <si>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</si>
  <si>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</si>
  <si>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</si>
  <si>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</si>
  <si>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</si>
  <si>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</si>
  <si>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</si>
  <si>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</si>
  <si>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</si>
  <si>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</si>
  <si>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</si>
  <si>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</si>
  <si>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</si>
  <si>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</si>
  <si>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</si>
  <si>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</si>
  <si>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</si>
  <si>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</si>
  <si>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</si>
  <si>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</si>
  <si>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</si>
  <si>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</si>
  <si>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</si>
  <si>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</si>
  <si>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</si>
  <si>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</si>
  <si>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</si>
  <si>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</si>
  <si>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</si>
  <si>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</si>
  <si>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</si>
  <si>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</si>
  <si>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</si>
  <si>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</si>
  <si>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</si>
  <si>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</si>
  <si>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</si>
  <si>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</si>
  <si>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</si>
  <si>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</si>
  <si>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</si>
  <si>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</si>
  <si>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</si>
  <si>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</si>
  <si>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</si>
  <si>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</si>
  <si>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</si>
  <si>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</si>
  <si>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</si>
  <si>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</si>
  <si>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</si>
  <si>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</si>
  <si>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</si>
  <si>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</si>
  <si>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</si>
  <si>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</si>
  <si>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</si>
  <si>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</si>
  <si>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</si>
  <si>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</si>
  <si>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</si>
  <si>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</si>
  <si>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</si>
  <si>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</si>
  <si>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</si>
  <si>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</si>
  <si>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</si>
  <si>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</si>
  <si>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</si>
  <si>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</si>
  <si>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</si>
  <si>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</si>
  <si>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</si>
  <si>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</si>
  <si>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</si>
  <si>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</si>
  <si>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</si>
  <si>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</si>
  <si>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</si>
  <si>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</si>
  <si>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</si>
  <si>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</si>
  <si>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</si>
  <si>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</si>
  <si>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</si>
  <si>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</si>
  <si>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</si>
  <si>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</si>
  <si>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</si>
  <si>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</si>
  <si>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</si>
  <si>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</si>
  <si>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</si>
  <si>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</si>
  <si>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</si>
  <si>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</si>
  <si>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</si>
  <si>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</si>
  <si>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SI</t>
  </si>
  <si>
    <t>Slovenia</t>
  </si>
  <si>
    <t>SI: Other Industrial Sectors</t>
  </si>
  <si>
    <t>SI: Other Industrial Sectors / final energy consumption</t>
  </si>
  <si>
    <t>SI: Other Industrial Sectors / useful energy demand</t>
  </si>
  <si>
    <t>SI: Other Industrial Sectors / CO2 emissions</t>
  </si>
  <si>
    <t>SI: Iron and steel</t>
  </si>
  <si>
    <t>SI: Iron and steel / final energy consumption</t>
  </si>
  <si>
    <t>SI: Iron and steel / useful energy demand</t>
  </si>
  <si>
    <t>SI: Iron and steel / CO2 emissions</t>
  </si>
  <si>
    <t>SI: Non Ferrous Metals</t>
  </si>
  <si>
    <t>SI: Non Ferrous Metals / final energy consumption</t>
  </si>
  <si>
    <t>SI: Non Ferrous Metals / useful energy demand</t>
  </si>
  <si>
    <t>SI: Non Ferrous Metals / CO2 emissions</t>
  </si>
  <si>
    <t>SI: Chemicals Industry</t>
  </si>
  <si>
    <t>SI: Chemicals Industry / final energy consumption</t>
  </si>
  <si>
    <t>SI: Chemicals Industry / useful energy demand</t>
  </si>
  <si>
    <t>SI: Chemicals Industry / CO2 emissions</t>
  </si>
  <si>
    <t>SI: Non-metallic mineral products</t>
  </si>
  <si>
    <t>SI: Non-metallic mineral products / final energy consumption</t>
  </si>
  <si>
    <t>SI: Non-metallic mineral products / useful energy demand</t>
  </si>
  <si>
    <t>SI: Non-metallic mineral products / CO2 emissions</t>
  </si>
  <si>
    <t>SI: Pulp, paper and printing</t>
  </si>
  <si>
    <t>SI: Pulp, paper and printing / final energy consumption</t>
  </si>
  <si>
    <t>SI: Pulp, paper and printing / useful energy demand</t>
  </si>
  <si>
    <t>SI: Pulp, paper and printing / CO2 emissions</t>
  </si>
  <si>
    <t>SI: Food, beverages and tobacco</t>
  </si>
  <si>
    <t>SI: Food, beverages and tobacco / final energy consumption</t>
  </si>
  <si>
    <t>SI: Food, beverages and tobacco / useful energy demand</t>
  </si>
  <si>
    <t>SI: Food, beverages and tobacco / CO2 emissions</t>
  </si>
  <si>
    <t>SI: Transport Equipment</t>
  </si>
  <si>
    <t>SI: Transport Equipment / final energy consumption</t>
  </si>
  <si>
    <t>SI: Transport Equipment / useful energy demand</t>
  </si>
  <si>
    <t>SI: Transport Equipment / CO2 emissions</t>
  </si>
  <si>
    <t>SI: Machinery Equipment</t>
  </si>
  <si>
    <t>SI: Machinery Equipment / final energy consumption</t>
  </si>
  <si>
    <t>SI: Machinery Equipment / useful energy demand</t>
  </si>
  <si>
    <t>SI: Machinery Equipment / CO2 emissions</t>
  </si>
  <si>
    <t>SI: Textiles and leather</t>
  </si>
  <si>
    <t>SI: Textiles and leather / final energy consumption</t>
  </si>
  <si>
    <t>SI: Textiles and leather / useful energy demand</t>
  </si>
  <si>
    <t>SI: Textiles and leather / CO2 emissions</t>
  </si>
  <si>
    <t>SI: Wood and wood products</t>
  </si>
  <si>
    <t>SI: Wood and wood products / final energy consumption</t>
  </si>
  <si>
    <t>SI: Wood and wood products / useful energy demand</t>
  </si>
  <si>
    <t>SI: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</si>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</sst>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43297.740995370368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6">
        <v>0</v>
      </c>
      <c r="H51" s="176">
        <v>0</v>
      </c>
      <c r="I51" s="176">
        <v>0</v>
      </c>
      <c r="J51" s="176">
        <v>0</v>
      </c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353.97627200191681</v>
      </c>
      <c r="C53" s="96">
        <v>264.19057777133457</v>
      </c>
      <c r="D53" s="96">
        <v>253.05476868851719</v>
      </c>
      <c r="E53" s="96">
        <v>267.89462227433341</v>
      </c>
      <c r="F53" s="96">
        <v>256.80332852465602</v>
      </c>
      <c r="G53" s="96">
        <v>277.59104939487975</v>
      </c>
      <c r="H53" s="96">
        <v>278.33330947565008</v>
      </c>
      <c r="I53" s="96">
        <v>275.23176898063616</v>
      </c>
      <c r="J53" s="96">
        <v>262.35985600519507</v>
      </c>
      <c r="K53" s="96">
        <v>186.38566176315351</v>
      </c>
      <c r="L53" s="96">
        <v>245.11958717218519</v>
      </c>
      <c r="M53" s="96">
        <v>243.94611824957784</v>
      </c>
      <c r="N53" s="96">
        <v>245.13309239486404</v>
      </c>
      <c r="O53" s="96">
        <v>250.37599591915151</v>
      </c>
      <c r="P53" s="96">
        <v>247.38606537570109</v>
      </c>
      <c r="Q53" s="96">
        <v>244.74970411997728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0.27269177491647395</v>
      </c>
      <c r="C58" s="158">
        <v>0.12943511616426798</v>
      </c>
      <c r="D58" s="158">
        <v>0.11866314205225767</v>
      </c>
      <c r="E58" s="158">
        <v>0.11411955155422128</v>
      </c>
      <c r="F58" s="158">
        <v>0.11453207279083408</v>
      </c>
      <c r="G58" s="158">
        <v>0.25140625235391023</v>
      </c>
      <c r="H58" s="158">
        <v>0.26248764639258476</v>
      </c>
      <c r="I58" s="158">
        <v>0.11852253324481056</v>
      </c>
      <c r="J58" s="158">
        <v>0.13037475797793874</v>
      </c>
      <c r="K58" s="158">
        <v>0.19262007091069017</v>
      </c>
      <c r="L58" s="158">
        <v>0.24046270948340115</v>
      </c>
      <c r="M58" s="158">
        <v>0.23268889176866964</v>
      </c>
      <c r="N58" s="158">
        <v>0.12929858554996426</v>
      </c>
      <c r="O58" s="158">
        <v>0.12779934781592689</v>
      </c>
      <c r="P58" s="158">
        <v>0.12468112801792089</v>
      </c>
      <c r="Q58" s="158">
        <v>0.12395884718137366</v>
      </c>
    </row>
    <row r="59" spans="1:17" x14ac:dyDescent="0.25">
      <c r="A59" s="92" t="s">
        <v>125</v>
      </c>
      <c r="B59" s="91">
        <v>0.12768695432107879</v>
      </c>
      <c r="C59" s="91">
        <v>0</v>
      </c>
      <c r="D59" s="91">
        <v>0</v>
      </c>
      <c r="E59" s="91">
        <v>0</v>
      </c>
      <c r="F59" s="91">
        <v>0</v>
      </c>
      <c r="G59" s="91">
        <v>0.11772008404059871</v>
      </c>
      <c r="H59" s="91">
        <v>0.1229089074103667</v>
      </c>
      <c r="I59" s="91">
        <v>0</v>
      </c>
      <c r="J59" s="91">
        <v>0</v>
      </c>
      <c r="K59" s="91">
        <v>9.0193663535432164E-2</v>
      </c>
      <c r="L59" s="91">
        <v>0.11259580899033191</v>
      </c>
      <c r="M59" s="91">
        <v>0.10895574647746237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0.14500482059539516</v>
      </c>
      <c r="C60" s="91">
        <v>0.12943511616426798</v>
      </c>
      <c r="D60" s="91">
        <v>0.11866314205225767</v>
      </c>
      <c r="E60" s="91">
        <v>0.11411955155422128</v>
      </c>
      <c r="F60" s="91">
        <v>0.11453207279083408</v>
      </c>
      <c r="G60" s="91">
        <v>0.13368616831331151</v>
      </c>
      <c r="H60" s="91">
        <v>0.13957873898221806</v>
      </c>
      <c r="I60" s="91">
        <v>0.11852253324481056</v>
      </c>
      <c r="J60" s="91">
        <v>0.13037475797793874</v>
      </c>
      <c r="K60" s="91">
        <v>0.10242640737525799</v>
      </c>
      <c r="L60" s="91">
        <v>0.12786690049306923</v>
      </c>
      <c r="M60" s="91">
        <v>0.12373314529120726</v>
      </c>
      <c r="N60" s="91">
        <v>0.12929858554996426</v>
      </c>
      <c r="O60" s="91">
        <v>0.12779934781592689</v>
      </c>
      <c r="P60" s="91">
        <v>0.12468112801792089</v>
      </c>
      <c r="Q60" s="91">
        <v>0.12395884718137366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126.03634967944051</v>
      </c>
      <c r="C63" s="155">
        <v>44.471696522903414</v>
      </c>
      <c r="D63" s="155">
        <v>40.882449070170715</v>
      </c>
      <c r="E63" s="155">
        <v>79.029720960132067</v>
      </c>
      <c r="F63" s="155">
        <v>68.594616950176544</v>
      </c>
      <c r="G63" s="155">
        <v>94.529773459513592</v>
      </c>
      <c r="H63" s="155">
        <v>94.743354274799543</v>
      </c>
      <c r="I63" s="155">
        <v>98.930043479395891</v>
      </c>
      <c r="J63" s="155">
        <v>87.769757854706484</v>
      </c>
      <c r="K63" s="155">
        <v>68.045067885305485</v>
      </c>
      <c r="L63" s="155">
        <v>86.377405913228557</v>
      </c>
      <c r="M63" s="155">
        <v>82.362584895118829</v>
      </c>
      <c r="N63" s="155">
        <v>82.973160398577065</v>
      </c>
      <c r="O63" s="155">
        <v>79.853461913034408</v>
      </c>
      <c r="P63" s="155">
        <v>77.793767967568968</v>
      </c>
      <c r="Q63" s="155">
        <v>74.694716460462473</v>
      </c>
    </row>
    <row r="64" spans="1:17" x14ac:dyDescent="0.25">
      <c r="A64" s="84" t="s">
        <v>33</v>
      </c>
      <c r="B64" s="153">
        <v>101.22113433201307</v>
      </c>
      <c r="C64" s="153">
        <v>10.347551136905908</v>
      </c>
      <c r="D64" s="153">
        <v>13.027133402838874</v>
      </c>
      <c r="E64" s="153">
        <v>18.027717990096541</v>
      </c>
      <c r="F64" s="153">
        <v>0</v>
      </c>
      <c r="G64" s="153">
        <v>23.490904742863627</v>
      </c>
      <c r="H64" s="153">
        <v>31.837801244159628</v>
      </c>
      <c r="I64" s="153">
        <v>26.415281959272985</v>
      </c>
      <c r="J64" s="153">
        <v>28.277543278212672</v>
      </c>
      <c r="K64" s="153">
        <v>14.787917043089049</v>
      </c>
      <c r="L64" s="153">
        <v>23.001585644598801</v>
      </c>
      <c r="M64" s="153">
        <v>25.671521169507329</v>
      </c>
      <c r="N64" s="153">
        <v>22.902781353155049</v>
      </c>
      <c r="O64" s="153">
        <v>22.256039639541076</v>
      </c>
      <c r="P64" s="153">
        <v>24.866482951400332</v>
      </c>
      <c r="Q64" s="153">
        <v>21.957305630725081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24.815215347427444</v>
      </c>
      <c r="C66" s="153">
        <v>34.124145385997508</v>
      </c>
      <c r="D66" s="153">
        <v>27.855315667331841</v>
      </c>
      <c r="E66" s="153">
        <v>61.002002970035527</v>
      </c>
      <c r="F66" s="153">
        <v>68.594616950176544</v>
      </c>
      <c r="G66" s="153">
        <v>71.038868716649958</v>
      </c>
      <c r="H66" s="153">
        <v>62.905553030639915</v>
      </c>
      <c r="I66" s="153">
        <v>72.514761520122903</v>
      </c>
      <c r="J66" s="153">
        <v>59.492214576493815</v>
      </c>
      <c r="K66" s="153">
        <v>53.257150842216433</v>
      </c>
      <c r="L66" s="153">
        <v>63.375820268629752</v>
      </c>
      <c r="M66" s="153">
        <v>56.691063725611507</v>
      </c>
      <c r="N66" s="153">
        <v>60.070379045422015</v>
      </c>
      <c r="O66" s="153">
        <v>57.597422273493336</v>
      </c>
      <c r="P66" s="153">
        <v>52.927285016168632</v>
      </c>
      <c r="Q66" s="153">
        <v>52.737410829737385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104.09515248942259</v>
      </c>
      <c r="C70" s="155">
        <v>92.331112869558893</v>
      </c>
      <c r="D70" s="155">
        <v>84.676079804767113</v>
      </c>
      <c r="E70" s="155">
        <v>81.578906684470851</v>
      </c>
      <c r="F70" s="155">
        <v>81.800716782904558</v>
      </c>
      <c r="G70" s="155">
        <v>96.475903256849278</v>
      </c>
      <c r="H70" s="155">
        <v>101.01166848972613</v>
      </c>
      <c r="I70" s="155">
        <v>85.433494070776362</v>
      </c>
      <c r="J70" s="155">
        <v>93.390836213786983</v>
      </c>
      <c r="K70" s="155">
        <v>74.255059558787323</v>
      </c>
      <c r="L70" s="155">
        <v>92.328180002090633</v>
      </c>
      <c r="M70" s="155">
        <v>89.38531750668345</v>
      </c>
      <c r="N70" s="155">
        <v>92.627607181080208</v>
      </c>
      <c r="O70" s="155">
        <v>91.183471555841805</v>
      </c>
      <c r="P70" s="155">
        <v>88.966672456334607</v>
      </c>
      <c r="Q70" s="155">
        <v>88.451789824711426</v>
      </c>
    </row>
    <row r="71" spans="1:17" x14ac:dyDescent="0.25">
      <c r="A71" s="152" t="s">
        <v>123</v>
      </c>
      <c r="B71" s="151">
        <v>104.09515248942259</v>
      </c>
      <c r="C71" s="151">
        <v>92.331112869558893</v>
      </c>
      <c r="D71" s="151">
        <v>84.676079804767113</v>
      </c>
      <c r="E71" s="151">
        <v>81.578906684470851</v>
      </c>
      <c r="F71" s="151">
        <v>81.800716782904558</v>
      </c>
      <c r="G71" s="151">
        <v>96.475903256849278</v>
      </c>
      <c r="H71" s="151">
        <v>101.01166848972613</v>
      </c>
      <c r="I71" s="151">
        <v>85.433494070776362</v>
      </c>
      <c r="J71" s="151">
        <v>93.390836213786983</v>
      </c>
      <c r="K71" s="151">
        <v>74.255059558787323</v>
      </c>
      <c r="L71" s="151">
        <v>92.328180002090633</v>
      </c>
      <c r="M71" s="151">
        <v>89.38531750668345</v>
      </c>
      <c r="N71" s="151">
        <v>92.627607181080208</v>
      </c>
      <c r="O71" s="151">
        <v>91.183471555841805</v>
      </c>
      <c r="P71" s="151">
        <v>88.966672456334607</v>
      </c>
      <c r="Q71" s="151">
        <v>88.451789824711426</v>
      </c>
    </row>
    <row r="72" spans="1:17" x14ac:dyDescent="0.25">
      <c r="A72" s="154" t="s">
        <v>30</v>
      </c>
      <c r="B72" s="153">
        <v>2.3443031173870335</v>
      </c>
      <c r="C72" s="153">
        <v>2.2752012557643959</v>
      </c>
      <c r="D72" s="153">
        <v>2.2727124917853638</v>
      </c>
      <c r="E72" s="153">
        <v>2.4660230770318501</v>
      </c>
      <c r="F72" s="153">
        <v>2.4627059089751508</v>
      </c>
      <c r="G72" s="153">
        <v>4.867513777340835</v>
      </c>
      <c r="H72" s="153">
        <v>7.2732048127824624</v>
      </c>
      <c r="I72" s="153">
        <v>4.9003485381130938</v>
      </c>
      <c r="J72" s="153">
        <v>4.7979576549905669</v>
      </c>
      <c r="K72" s="153">
        <v>4.8868975385711764</v>
      </c>
      <c r="L72" s="153">
        <v>4.8259481737815166</v>
      </c>
      <c r="M72" s="153">
        <v>4.807466204773732</v>
      </c>
      <c r="N72" s="153">
        <v>4.8076574890554236</v>
      </c>
      <c r="O72" s="153">
        <v>2.3701122548605809</v>
      </c>
      <c r="P72" s="153">
        <v>2.3638794268811854</v>
      </c>
      <c r="Q72" s="153">
        <v>2.3534256004655201</v>
      </c>
    </row>
    <row r="73" spans="1:17" x14ac:dyDescent="0.25">
      <c r="A73" s="154" t="s">
        <v>125</v>
      </c>
      <c r="B73" s="153">
        <v>2.4552269452468365</v>
      </c>
      <c r="C73" s="153">
        <v>0</v>
      </c>
      <c r="D73" s="153">
        <v>0</v>
      </c>
      <c r="E73" s="153">
        <v>0</v>
      </c>
      <c r="F73" s="153">
        <v>0</v>
      </c>
      <c r="G73" s="153">
        <v>2.5684637383063138</v>
      </c>
      <c r="H73" s="153">
        <v>2.4781537664918867</v>
      </c>
      <c r="I73" s="153">
        <v>0</v>
      </c>
      <c r="J73" s="153">
        <v>0</v>
      </c>
      <c r="K73" s="153">
        <v>2.5313052119967256</v>
      </c>
      <c r="L73" s="153">
        <v>2.5469204705887694</v>
      </c>
      <c r="M73" s="153">
        <v>2.5379704934893961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99.295622426788725</v>
      </c>
      <c r="C75" s="153">
        <v>90.055911613794493</v>
      </c>
      <c r="D75" s="153">
        <v>82.403367312981743</v>
      </c>
      <c r="E75" s="153">
        <v>79.112883607439002</v>
      </c>
      <c r="F75" s="153">
        <v>79.338010873929406</v>
      </c>
      <c r="G75" s="153">
        <v>89.039925741202126</v>
      </c>
      <c r="H75" s="153">
        <v>91.260309910451781</v>
      </c>
      <c r="I75" s="153">
        <v>80.533145532663269</v>
      </c>
      <c r="J75" s="153">
        <v>88.592878558796414</v>
      </c>
      <c r="K75" s="153">
        <v>66.836856808219423</v>
      </c>
      <c r="L75" s="153">
        <v>84.955311357720348</v>
      </c>
      <c r="M75" s="153">
        <v>82.039880808420321</v>
      </c>
      <c r="N75" s="153">
        <v>87.819949692024778</v>
      </c>
      <c r="O75" s="153">
        <v>88.813359300981219</v>
      </c>
      <c r="P75" s="153">
        <v>86.602793029453423</v>
      </c>
      <c r="Q75" s="153">
        <v>86.098364224245913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42.598620188501513</v>
      </c>
      <c r="C77" s="155">
        <v>32.434593068197678</v>
      </c>
      <c r="D77" s="155">
        <v>30.014031676065557</v>
      </c>
      <c r="E77" s="155">
        <v>15.270570560345778</v>
      </c>
      <c r="F77" s="155">
        <v>15.702071432952387</v>
      </c>
      <c r="G77" s="155">
        <v>21.621190576890093</v>
      </c>
      <c r="H77" s="155">
        <v>24.278532028785328</v>
      </c>
      <c r="I77" s="155">
        <v>18.969315745686888</v>
      </c>
      <c r="J77" s="155">
        <v>25.709056663220316</v>
      </c>
      <c r="K77" s="155">
        <v>15.840536640092402</v>
      </c>
      <c r="L77" s="155">
        <v>23.349965386442442</v>
      </c>
      <c r="M77" s="155">
        <v>23.63547466078559</v>
      </c>
      <c r="N77" s="155">
        <v>24.138855143119851</v>
      </c>
      <c r="O77" s="155">
        <v>27.554681725897296</v>
      </c>
      <c r="P77" s="155">
        <v>27.693871149334008</v>
      </c>
      <c r="Q77" s="155">
        <v>28.533411341405134</v>
      </c>
    </row>
    <row r="78" spans="1:17" x14ac:dyDescent="0.25">
      <c r="A78" s="152" t="s">
        <v>121</v>
      </c>
      <c r="B78" s="151">
        <v>8.0718312024629917</v>
      </c>
      <c r="C78" s="151">
        <v>7.8390563929685131</v>
      </c>
      <c r="D78" s="151">
        <v>7.3562423843751299</v>
      </c>
      <c r="E78" s="151">
        <v>12.588127594952503</v>
      </c>
      <c r="F78" s="151">
        <v>12.412161209331286</v>
      </c>
      <c r="G78" s="151">
        <v>13.512632360102931</v>
      </c>
      <c r="H78" s="151">
        <v>13.626175205459941</v>
      </c>
      <c r="I78" s="151">
        <v>12.124645415662078</v>
      </c>
      <c r="J78" s="151">
        <v>11.430101454211648</v>
      </c>
      <c r="K78" s="151">
        <v>10.68711107691291</v>
      </c>
      <c r="L78" s="151">
        <v>11.988891264461328</v>
      </c>
      <c r="M78" s="151">
        <v>11.272813636966285</v>
      </c>
      <c r="N78" s="151">
        <v>11.771212514939057</v>
      </c>
      <c r="O78" s="151">
        <v>10.244379448613676</v>
      </c>
      <c r="P78" s="151">
        <v>9.7546957731254071</v>
      </c>
      <c r="Q78" s="151">
        <v>9.314124098760141</v>
      </c>
    </row>
    <row r="79" spans="1:17" x14ac:dyDescent="0.25">
      <c r="A79" s="154" t="s">
        <v>30</v>
      </c>
      <c r="B79" s="153">
        <v>0.1913927136795604</v>
      </c>
      <c r="C79" s="153">
        <v>0.20362096735833049</v>
      </c>
      <c r="D79" s="153">
        <v>0.20810081498640454</v>
      </c>
      <c r="E79" s="153">
        <v>0.39709428201380448</v>
      </c>
      <c r="F79" s="153">
        <v>0.39082890252938696</v>
      </c>
      <c r="G79" s="153">
        <v>0.7165619020102878</v>
      </c>
      <c r="H79" s="153">
        <v>1.0301165590608345</v>
      </c>
      <c r="I79" s="153">
        <v>0.7273625175111319</v>
      </c>
      <c r="J79" s="153">
        <v>0.61808121370728653</v>
      </c>
      <c r="K79" s="153">
        <v>0.73832044027304644</v>
      </c>
      <c r="L79" s="153">
        <v>0.65854591116671024</v>
      </c>
      <c r="M79" s="153">
        <v>0.63706722069831812</v>
      </c>
      <c r="N79" s="153">
        <v>0.64305020784756195</v>
      </c>
      <c r="O79" s="153">
        <v>0.28066797252959291</v>
      </c>
      <c r="P79" s="153">
        <v>0.2731820722294277</v>
      </c>
      <c r="Q79" s="153">
        <v>0.26120138859328701</v>
      </c>
    </row>
    <row r="80" spans="1:17" x14ac:dyDescent="0.25">
      <c r="A80" s="154" t="s">
        <v>125</v>
      </c>
      <c r="B80" s="153">
        <v>0.20044871512764759</v>
      </c>
      <c r="C80" s="153">
        <v>0</v>
      </c>
      <c r="D80" s="153">
        <v>0</v>
      </c>
      <c r="E80" s="153">
        <v>0</v>
      </c>
      <c r="F80" s="153">
        <v>0</v>
      </c>
      <c r="G80" s="153">
        <v>0.37811156696318332</v>
      </c>
      <c r="H80" s="153">
        <v>0.3509851979248288</v>
      </c>
      <c r="I80" s="153">
        <v>0</v>
      </c>
      <c r="J80" s="153">
        <v>0</v>
      </c>
      <c r="K80" s="153">
        <v>0.38243371460849362</v>
      </c>
      <c r="L80" s="153">
        <v>0.34755119648513694</v>
      </c>
      <c r="M80" s="153">
        <v>0.33632224120392495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7.6799897736557838</v>
      </c>
      <c r="C81" s="153">
        <v>7.6354354256101828</v>
      </c>
      <c r="D81" s="153">
        <v>7.1481415693887254</v>
      </c>
      <c r="E81" s="153">
        <v>12.191033312938698</v>
      </c>
      <c r="F81" s="153">
        <v>12.021332306801899</v>
      </c>
      <c r="G81" s="153">
        <v>12.417958891129459</v>
      </c>
      <c r="H81" s="153">
        <v>12.245073448474278</v>
      </c>
      <c r="I81" s="153">
        <v>11.397282898150946</v>
      </c>
      <c r="J81" s="153">
        <v>10.812020240504362</v>
      </c>
      <c r="K81" s="153">
        <v>9.5663569220313693</v>
      </c>
      <c r="L81" s="153">
        <v>10.982794156809481</v>
      </c>
      <c r="M81" s="153">
        <v>10.299424175064042</v>
      </c>
      <c r="N81" s="153">
        <v>11.128162307091495</v>
      </c>
      <c r="O81" s="153">
        <v>9.9637114760840841</v>
      </c>
      <c r="P81" s="153">
        <v>9.4815137008959791</v>
      </c>
      <c r="Q81" s="153">
        <v>9.0529227101668539</v>
      </c>
    </row>
    <row r="82" spans="1:17" x14ac:dyDescent="0.25">
      <c r="A82" s="152" t="s">
        <v>120</v>
      </c>
      <c r="B82" s="151">
        <v>34.526788986038525</v>
      </c>
      <c r="C82" s="151">
        <v>24.595536675229166</v>
      </c>
      <c r="D82" s="151">
        <v>22.657789291690428</v>
      </c>
      <c r="E82" s="151">
        <v>2.6824429653932738</v>
      </c>
      <c r="F82" s="151">
        <v>3.2899102236211006</v>
      </c>
      <c r="G82" s="151">
        <v>8.1085582167871628</v>
      </c>
      <c r="H82" s="151">
        <v>10.652356823325386</v>
      </c>
      <c r="I82" s="151">
        <v>6.84467033002481</v>
      </c>
      <c r="J82" s="151">
        <v>14.278955209008666</v>
      </c>
      <c r="K82" s="151">
        <v>5.1534255631794927</v>
      </c>
      <c r="L82" s="151">
        <v>11.361074121981114</v>
      </c>
      <c r="M82" s="151">
        <v>12.362661023819307</v>
      </c>
      <c r="N82" s="151">
        <v>12.367642628180795</v>
      </c>
      <c r="O82" s="151">
        <v>17.310302277283618</v>
      </c>
      <c r="P82" s="151">
        <v>17.939175376208603</v>
      </c>
      <c r="Q82" s="151">
        <v>19.219287242644992</v>
      </c>
    </row>
    <row r="83" spans="1:17" x14ac:dyDescent="0.25">
      <c r="A83" s="150" t="s">
        <v>33</v>
      </c>
      <c r="B83" s="87">
        <v>14.654893479819219</v>
      </c>
      <c r="C83" s="87">
        <v>1.7579697902940821</v>
      </c>
      <c r="D83" s="87">
        <v>2.2187358016011367</v>
      </c>
      <c r="E83" s="87">
        <v>0.27902649134345542</v>
      </c>
      <c r="F83" s="87">
        <v>0</v>
      </c>
      <c r="G83" s="87">
        <v>0.93020282987961589</v>
      </c>
      <c r="H83" s="87">
        <v>1.6177335288003811</v>
      </c>
      <c r="I83" s="87">
        <v>0.91962222868701837</v>
      </c>
      <c r="J83" s="87">
        <v>2.0951200265873267</v>
      </c>
      <c r="K83" s="87">
        <v>0.49750946643095068</v>
      </c>
      <c r="L83" s="87">
        <v>1.3686479781172713</v>
      </c>
      <c r="M83" s="87">
        <v>1.7318549377280048</v>
      </c>
      <c r="N83" s="87">
        <v>1.5106745775871722</v>
      </c>
      <c r="O83" s="87">
        <v>2.1237013336586537</v>
      </c>
      <c r="P83" s="87">
        <v>2.5253887000675626</v>
      </c>
      <c r="Q83" s="87">
        <v>2.4451995735628991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0.36712048868780511</v>
      </c>
      <c r="C85" s="87">
        <v>0.42113293532970109</v>
      </c>
      <c r="D85" s="87">
        <v>0.42252344630350797</v>
      </c>
      <c r="E85" s="87">
        <v>4.4314293769067946E-2</v>
      </c>
      <c r="F85" s="87">
        <v>5.7621879139469916E-2</v>
      </c>
      <c r="G85" s="87">
        <v>0.22112060203949155</v>
      </c>
      <c r="H85" s="87">
        <v>0.42190606319272039</v>
      </c>
      <c r="I85" s="87">
        <v>0.19592326106376956</v>
      </c>
      <c r="J85" s="87">
        <v>0.40128137677812675</v>
      </c>
      <c r="K85" s="87">
        <v>0.18924904616776103</v>
      </c>
      <c r="L85" s="87">
        <v>0.32634018612204463</v>
      </c>
      <c r="M85" s="87">
        <v>0.3672997028212292</v>
      </c>
      <c r="N85" s="87">
        <v>0.3595303740886357</v>
      </c>
      <c r="O85" s="87">
        <v>0.25294102613579733</v>
      </c>
      <c r="P85" s="87">
        <v>0.26781452464559885</v>
      </c>
      <c r="Q85" s="87">
        <v>0.29116891235172565</v>
      </c>
    </row>
    <row r="86" spans="1:17" x14ac:dyDescent="0.25">
      <c r="A86" s="150" t="s">
        <v>125</v>
      </c>
      <c r="B86" s="87">
        <v>0.40297792455358822</v>
      </c>
      <c r="C86" s="87">
        <v>0</v>
      </c>
      <c r="D86" s="87">
        <v>0</v>
      </c>
      <c r="E86" s="87">
        <v>0</v>
      </c>
      <c r="F86" s="87">
        <v>0</v>
      </c>
      <c r="G86" s="87">
        <v>0.12134127118238164</v>
      </c>
      <c r="H86" s="87">
        <v>0.14999863791644627</v>
      </c>
      <c r="I86" s="87">
        <v>0</v>
      </c>
      <c r="J86" s="87">
        <v>0</v>
      </c>
      <c r="K86" s="87">
        <v>0.10106121746293188</v>
      </c>
      <c r="L86" s="87">
        <v>0.17892752633529629</v>
      </c>
      <c r="M86" s="87">
        <v>0.20125623170013129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19.101797092977911</v>
      </c>
      <c r="C89" s="87">
        <v>22.416433949605384</v>
      </c>
      <c r="D89" s="87">
        <v>20.016530043785782</v>
      </c>
      <c r="E89" s="87">
        <v>2.3591021802807504</v>
      </c>
      <c r="F89" s="87">
        <v>3.2322883444816308</v>
      </c>
      <c r="G89" s="87">
        <v>6.835893513685674</v>
      </c>
      <c r="H89" s="87">
        <v>8.462718593415838</v>
      </c>
      <c r="I89" s="87">
        <v>5.7291248402740216</v>
      </c>
      <c r="J89" s="87">
        <v>11.782553805643213</v>
      </c>
      <c r="K89" s="87">
        <v>4.3656058331178489</v>
      </c>
      <c r="L89" s="87">
        <v>9.4871584314065007</v>
      </c>
      <c r="M89" s="87">
        <v>10.062250151569941</v>
      </c>
      <c r="N89" s="87">
        <v>10.497437676504987</v>
      </c>
      <c r="O89" s="87">
        <v>14.933659917489168</v>
      </c>
      <c r="P89" s="87">
        <v>15.145972151495441</v>
      </c>
      <c r="Q89" s="87">
        <v>16.482918756730367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80.973457869635737</v>
      </c>
      <c r="C94" s="176">
        <v>94.823740194510293</v>
      </c>
      <c r="D94" s="176">
        <v>97.363544995461538</v>
      </c>
      <c r="E94" s="176">
        <v>91.901304517830454</v>
      </c>
      <c r="F94" s="176">
        <v>90.591391285831705</v>
      </c>
      <c r="G94" s="176">
        <v>64.712775849272901</v>
      </c>
      <c r="H94" s="176">
        <v>58.037267035946499</v>
      </c>
      <c r="I94" s="176">
        <v>71.780393151532166</v>
      </c>
      <c r="J94" s="176">
        <v>55.359830515503361</v>
      </c>
      <c r="K94" s="176">
        <v>28.052377608057615</v>
      </c>
      <c r="L94" s="176">
        <v>42.823573160940157</v>
      </c>
      <c r="M94" s="176">
        <v>48.3300522952213</v>
      </c>
      <c r="N94" s="176">
        <v>45.264171086536955</v>
      </c>
      <c r="O94" s="176">
        <v>51.656581376562066</v>
      </c>
      <c r="P94" s="176">
        <v>52.807072674445614</v>
      </c>
      <c r="Q94" s="176">
        <v>52.945827646216877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0</v>
      </c>
      <c r="C103" s="145">
        <f t="shared" si="5"/>
        <v>0</v>
      </c>
      <c r="D103" s="145">
        <f t="shared" si="5"/>
        <v>0</v>
      </c>
      <c r="E103" s="145">
        <f t="shared" si="5"/>
        <v>0</v>
      </c>
      <c r="F103" s="145">
        <f t="shared" si="5"/>
        <v>0</v>
      </c>
      <c r="G103" s="145">
        <f t="shared" si="5"/>
        <v>0</v>
      </c>
      <c r="H103" s="145">
        <f t="shared" si="5"/>
        <v>0</v>
      </c>
      <c r="I103" s="145">
        <f t="shared" si="5"/>
        <v>0</v>
      </c>
      <c r="J103" s="145">
        <f t="shared" si="5"/>
        <v>0</v>
      </c>
      <c r="K103" s="145">
        <f t="shared" si="5"/>
        <v>0</v>
      </c>
      <c r="L103" s="145">
        <f t="shared" si="5"/>
        <v>0</v>
      </c>
      <c r="M103" s="145">
        <f t="shared" si="5"/>
        <v>0</v>
      </c>
      <c r="N103" s="145">
        <f t="shared" si="5"/>
        <v>0</v>
      </c>
      <c r="O103" s="145">
        <f t="shared" si="5"/>
        <v>0</v>
      </c>
      <c r="P103" s="145">
        <f t="shared" si="5"/>
        <v>0</v>
      </c>
      <c r="Q103" s="145">
        <f t="shared" si="5"/>
        <v>0</v>
      </c>
    </row>
    <row r="104" spans="1:17" x14ac:dyDescent="0.25">
      <c r="A104" s="175" t="s">
        <v>117</v>
      </c>
      <c r="B104" s="174">
        <f t="shared" ref="B104:Q104" si="6">IF(B$15=0,0,B$15/B$5)</f>
        <v>0</v>
      </c>
      <c r="C104" s="174">
        <f t="shared" si="6"/>
        <v>0</v>
      </c>
      <c r="D104" s="174">
        <f t="shared" si="6"/>
        <v>0</v>
      </c>
      <c r="E104" s="174">
        <f t="shared" si="6"/>
        <v>0</v>
      </c>
      <c r="F104" s="174">
        <f t="shared" si="6"/>
        <v>0</v>
      </c>
      <c r="G104" s="174">
        <f t="shared" si="6"/>
        <v>0</v>
      </c>
      <c r="H104" s="174">
        <f t="shared" si="6"/>
        <v>0</v>
      </c>
      <c r="I104" s="174">
        <f t="shared" si="6"/>
        <v>0</v>
      </c>
      <c r="J104" s="174">
        <f t="shared" si="6"/>
        <v>0</v>
      </c>
      <c r="K104" s="174">
        <f t="shared" si="6"/>
        <v>0</v>
      </c>
      <c r="L104" s="174">
        <f t="shared" si="6"/>
        <v>0</v>
      </c>
      <c r="M104" s="174">
        <f t="shared" si="6"/>
        <v>0</v>
      </c>
      <c r="N104" s="174">
        <f t="shared" si="6"/>
        <v>0</v>
      </c>
      <c r="O104" s="174">
        <f t="shared" si="6"/>
        <v>0</v>
      </c>
      <c r="P104" s="174">
        <f t="shared" si="6"/>
        <v>0</v>
      </c>
      <c r="Q104" s="174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</v>
      </c>
      <c r="C113" s="171">
        <f t="shared" si="15"/>
        <v>0</v>
      </c>
      <c r="D113" s="171">
        <f t="shared" si="15"/>
        <v>0</v>
      </c>
      <c r="E113" s="171">
        <f t="shared" si="15"/>
        <v>0</v>
      </c>
      <c r="F113" s="171">
        <f t="shared" si="15"/>
        <v>0</v>
      </c>
      <c r="G113" s="171">
        <f t="shared" si="15"/>
        <v>0</v>
      </c>
      <c r="H113" s="171">
        <f t="shared" si="15"/>
        <v>0</v>
      </c>
      <c r="I113" s="171">
        <f t="shared" si="15"/>
        <v>0</v>
      </c>
      <c r="J113" s="171">
        <f t="shared" si="15"/>
        <v>0</v>
      </c>
      <c r="K113" s="171">
        <f t="shared" si="15"/>
        <v>0</v>
      </c>
      <c r="L113" s="171">
        <f t="shared" si="15"/>
        <v>0</v>
      </c>
      <c r="M113" s="171">
        <f t="shared" si="15"/>
        <v>0</v>
      </c>
      <c r="N113" s="171">
        <f t="shared" si="15"/>
        <v>0</v>
      </c>
      <c r="O113" s="171">
        <f t="shared" si="15"/>
        <v>0</v>
      </c>
      <c r="P113" s="171">
        <f t="shared" si="15"/>
        <v>0</v>
      </c>
      <c r="Q113" s="171">
        <f t="shared" si="15"/>
        <v>0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0.99999999999999978</v>
      </c>
      <c r="D115" s="77">
        <f t="shared" si="16"/>
        <v>1</v>
      </c>
      <c r="E115" s="77">
        <f t="shared" si="16"/>
        <v>0.99999999999999978</v>
      </c>
      <c r="F115" s="77">
        <f t="shared" si="16"/>
        <v>1</v>
      </c>
      <c r="G115" s="77">
        <f t="shared" si="16"/>
        <v>1</v>
      </c>
      <c r="H115" s="77">
        <f t="shared" si="16"/>
        <v>1</v>
      </c>
      <c r="I115" s="77">
        <f t="shared" si="16"/>
        <v>1</v>
      </c>
      <c r="J115" s="77">
        <f t="shared" si="16"/>
        <v>1</v>
      </c>
      <c r="K115" s="77">
        <f t="shared" si="16"/>
        <v>1.0000000000000002</v>
      </c>
      <c r="L115" s="77">
        <f t="shared" si="16"/>
        <v>1</v>
      </c>
      <c r="M115" s="77">
        <f t="shared" si="16"/>
        <v>1</v>
      </c>
      <c r="N115" s="77">
        <f t="shared" si="16"/>
        <v>1</v>
      </c>
      <c r="O115" s="77">
        <f t="shared" si="16"/>
        <v>1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7.7036738472401707E-4</v>
      </c>
      <c r="C120" s="145">
        <f t="shared" si="21"/>
        <v>4.8993085694486128E-4</v>
      </c>
      <c r="D120" s="145">
        <f t="shared" si="21"/>
        <v>4.6892276587887208E-4</v>
      </c>
      <c r="E120" s="145">
        <f t="shared" si="21"/>
        <v>4.2598672039545043E-4</v>
      </c>
      <c r="F120" s="145">
        <f t="shared" si="21"/>
        <v>4.4599138745134181E-4</v>
      </c>
      <c r="G120" s="145">
        <f t="shared" si="21"/>
        <v>9.056713208223042E-4</v>
      </c>
      <c r="H120" s="145">
        <f t="shared" si="21"/>
        <v>9.4306946907318843E-4</v>
      </c>
      <c r="I120" s="145">
        <f t="shared" si="21"/>
        <v>4.3062809821619528E-4</v>
      </c>
      <c r="J120" s="145">
        <f t="shared" si="21"/>
        <v>4.969310471620214E-4</v>
      </c>
      <c r="K120" s="145">
        <f t="shared" si="21"/>
        <v>1.0334489739637748E-3</v>
      </c>
      <c r="L120" s="145">
        <f t="shared" si="21"/>
        <v>9.8100160928586743E-4</v>
      </c>
      <c r="M120" s="145">
        <f t="shared" si="21"/>
        <v>9.5385363554179991E-4</v>
      </c>
      <c r="N120" s="145">
        <f t="shared" si="21"/>
        <v>5.2746279291287276E-4</v>
      </c>
      <c r="O120" s="145">
        <f t="shared" si="21"/>
        <v>5.1042971330683934E-4</v>
      </c>
      <c r="P120" s="145">
        <f t="shared" si="21"/>
        <v>5.0399414303537967E-4</v>
      </c>
      <c r="Q120" s="145">
        <f t="shared" si="21"/>
        <v>5.0647189800322927E-4</v>
      </c>
    </row>
    <row r="121" spans="1:17" x14ac:dyDescent="0.25">
      <c r="A121" s="175" t="s">
        <v>115</v>
      </c>
      <c r="B121" s="174">
        <f t="shared" ref="B121:Q121" si="22">IF(B$63=0,0,B$63/B$53)</f>
        <v>0.35605875209273352</v>
      </c>
      <c r="C121" s="174">
        <f t="shared" si="22"/>
        <v>0.16833187957745827</v>
      </c>
      <c r="D121" s="174">
        <f t="shared" si="22"/>
        <v>0.16155573468165918</v>
      </c>
      <c r="E121" s="174">
        <f t="shared" si="22"/>
        <v>0.29500301383132238</v>
      </c>
      <c r="F121" s="174">
        <f t="shared" si="22"/>
        <v>0.26710953220215244</v>
      </c>
      <c r="G121" s="174">
        <f t="shared" si="22"/>
        <v>0.34053610037347704</v>
      </c>
      <c r="H121" s="174">
        <f t="shared" si="22"/>
        <v>0.34039531399704115</v>
      </c>
      <c r="I121" s="174">
        <f t="shared" si="22"/>
        <v>0.35944267569764476</v>
      </c>
      <c r="J121" s="174">
        <f t="shared" si="22"/>
        <v>0.33453958692891084</v>
      </c>
      <c r="K121" s="174">
        <f t="shared" si="22"/>
        <v>0.36507672983865375</v>
      </c>
      <c r="L121" s="174">
        <f t="shared" si="22"/>
        <v>0.3523888356280252</v>
      </c>
      <c r="M121" s="174">
        <f t="shared" si="22"/>
        <v>0.33762613435338551</v>
      </c>
      <c r="N121" s="174">
        <f t="shared" si="22"/>
        <v>0.33848208574353827</v>
      </c>
      <c r="O121" s="174">
        <f t="shared" si="22"/>
        <v>0.31893417585773581</v>
      </c>
      <c r="P121" s="174">
        <f t="shared" si="22"/>
        <v>0.31446301492133305</v>
      </c>
      <c r="Q121" s="174">
        <f t="shared" si="22"/>
        <v>0.30518817879284066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0.29407381432860252</v>
      </c>
      <c r="C123" s="143">
        <f t="shared" si="24"/>
        <v>0.34948677446579657</v>
      </c>
      <c r="D123" s="143">
        <f t="shared" si="24"/>
        <v>0.33461562587265103</v>
      </c>
      <c r="E123" s="143">
        <f t="shared" si="24"/>
        <v>0.30451864241205712</v>
      </c>
      <c r="F123" s="143">
        <f t="shared" si="24"/>
        <v>0.31853448805688189</v>
      </c>
      <c r="G123" s="143">
        <f t="shared" si="24"/>
        <v>0.34754688044573823</v>
      </c>
      <c r="H123" s="143">
        <f t="shared" si="24"/>
        <v>0.36291620532239283</v>
      </c>
      <c r="I123" s="143">
        <f t="shared" si="24"/>
        <v>0.31040564244161439</v>
      </c>
      <c r="J123" s="143">
        <f t="shared" si="24"/>
        <v>0.35596465722994497</v>
      </c>
      <c r="K123" s="143">
        <f t="shared" si="24"/>
        <v>0.39839469869278737</v>
      </c>
      <c r="L123" s="143">
        <f t="shared" si="24"/>
        <v>0.37666585957993781</v>
      </c>
      <c r="M123" s="143">
        <f t="shared" si="24"/>
        <v>0.3664141825582754</v>
      </c>
      <c r="N123" s="143">
        <f t="shared" si="24"/>
        <v>0.37786659596279348</v>
      </c>
      <c r="O123" s="143">
        <f t="shared" si="24"/>
        <v>0.36418615618921274</v>
      </c>
      <c r="P123" s="143">
        <f t="shared" si="24"/>
        <v>0.35962685416909962</v>
      </c>
      <c r="Q123" s="143">
        <f t="shared" si="24"/>
        <v>0.36139692238954457</v>
      </c>
    </row>
    <row r="124" spans="1:17" x14ac:dyDescent="0.25">
      <c r="A124" s="142" t="s">
        <v>123</v>
      </c>
      <c r="B124" s="141">
        <f t="shared" ref="B124:Q124" si="25">IF(B$71=0,0,B$71/B$53)</f>
        <v>0.29407381432860252</v>
      </c>
      <c r="C124" s="141">
        <f t="shared" si="25"/>
        <v>0.34948677446579657</v>
      </c>
      <c r="D124" s="141">
        <f t="shared" si="25"/>
        <v>0.33461562587265103</v>
      </c>
      <c r="E124" s="141">
        <f t="shared" si="25"/>
        <v>0.30451864241205712</v>
      </c>
      <c r="F124" s="141">
        <f t="shared" si="25"/>
        <v>0.31853448805688189</v>
      </c>
      <c r="G124" s="141">
        <f t="shared" si="25"/>
        <v>0.34754688044573823</v>
      </c>
      <c r="H124" s="141">
        <f t="shared" si="25"/>
        <v>0.36291620532239283</v>
      </c>
      <c r="I124" s="141">
        <f t="shared" si="25"/>
        <v>0.31040564244161439</v>
      </c>
      <c r="J124" s="141">
        <f t="shared" si="25"/>
        <v>0.35596465722994497</v>
      </c>
      <c r="K124" s="141">
        <f t="shared" si="25"/>
        <v>0.39839469869278737</v>
      </c>
      <c r="L124" s="141">
        <f t="shared" si="25"/>
        <v>0.37666585957993781</v>
      </c>
      <c r="M124" s="141">
        <f t="shared" si="25"/>
        <v>0.3664141825582754</v>
      </c>
      <c r="N124" s="141">
        <f t="shared" si="25"/>
        <v>0.37786659596279348</v>
      </c>
      <c r="O124" s="141">
        <f t="shared" si="25"/>
        <v>0.36418615618921274</v>
      </c>
      <c r="P124" s="141">
        <f t="shared" si="25"/>
        <v>0.35962685416909962</v>
      </c>
      <c r="Q124" s="141">
        <f t="shared" si="25"/>
        <v>0.36139692238954457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0.12034315166828707</v>
      </c>
      <c r="C126" s="143">
        <f t="shared" si="27"/>
        <v>0.12276968142395624</v>
      </c>
      <c r="D126" s="143">
        <f t="shared" si="27"/>
        <v>0.11860686060814588</v>
      </c>
      <c r="E126" s="143">
        <f t="shared" si="27"/>
        <v>5.7002154170561072E-2</v>
      </c>
      <c r="F126" s="143">
        <f t="shared" si="27"/>
        <v>6.1144345453625265E-2</v>
      </c>
      <c r="G126" s="143">
        <f t="shared" si="27"/>
        <v>7.7888644551119671E-2</v>
      </c>
      <c r="H126" s="143">
        <f t="shared" si="27"/>
        <v>8.7228266262932966E-2</v>
      </c>
      <c r="I126" s="143">
        <f t="shared" si="27"/>
        <v>6.8921243415840813E-2</v>
      </c>
      <c r="J126" s="143">
        <f t="shared" si="27"/>
        <v>9.799157940806022E-2</v>
      </c>
      <c r="K126" s="143">
        <f t="shared" si="27"/>
        <v>8.4987957175705398E-2</v>
      </c>
      <c r="L126" s="143">
        <f t="shared" si="27"/>
        <v>9.5259483976040518E-2</v>
      </c>
      <c r="M126" s="143">
        <f t="shared" si="27"/>
        <v>9.6888094921864953E-2</v>
      </c>
      <c r="N126" s="143">
        <f t="shared" si="27"/>
        <v>9.8472445753005983E-2</v>
      </c>
      <c r="O126" s="143">
        <f t="shared" si="27"/>
        <v>0.1100532086741851</v>
      </c>
      <c r="P126" s="143">
        <f t="shared" si="27"/>
        <v>0.11194596230501418</v>
      </c>
      <c r="Q126" s="143">
        <f t="shared" si="27"/>
        <v>0.11658200545737102</v>
      </c>
    </row>
    <row r="127" spans="1:17" x14ac:dyDescent="0.25">
      <c r="A127" s="142" t="s">
        <v>121</v>
      </c>
      <c r="B127" s="141">
        <f t="shared" ref="B127:Q127" si="28">IF(B$78=0,0,B$78/B$53)</f>
        <v>2.2803311523715019E-2</v>
      </c>
      <c r="C127" s="141">
        <f t="shared" si="28"/>
        <v>2.9671975659001239E-2</v>
      </c>
      <c r="D127" s="141">
        <f t="shared" si="28"/>
        <v>2.9069763919090028E-2</v>
      </c>
      <c r="E127" s="141">
        <f t="shared" si="28"/>
        <v>4.6989101491040096E-2</v>
      </c>
      <c r="F127" s="141">
        <f t="shared" si="28"/>
        <v>4.8333334620853943E-2</v>
      </c>
      <c r="G127" s="141">
        <f t="shared" si="28"/>
        <v>4.8678199061385784E-2</v>
      </c>
      <c r="H127" s="141">
        <f t="shared" si="28"/>
        <v>4.8956322299800133E-2</v>
      </c>
      <c r="I127" s="141">
        <f t="shared" si="28"/>
        <v>4.4052492416001232E-2</v>
      </c>
      <c r="J127" s="141">
        <f t="shared" si="28"/>
        <v>4.3566503001836218E-2</v>
      </c>
      <c r="K127" s="141">
        <f t="shared" si="28"/>
        <v>5.7338697493229812E-2</v>
      </c>
      <c r="L127" s="141">
        <f t="shared" si="28"/>
        <v>4.8910376370859689E-2</v>
      </c>
      <c r="M127" s="141">
        <f t="shared" si="28"/>
        <v>4.621026035525283E-2</v>
      </c>
      <c r="N127" s="141">
        <f t="shared" si="28"/>
        <v>4.8019679431848442E-2</v>
      </c>
      <c r="O127" s="141">
        <f t="shared" si="28"/>
        <v>4.0915980827178303E-2</v>
      </c>
      <c r="P127" s="141">
        <f t="shared" si="28"/>
        <v>3.9431063986207604E-2</v>
      </c>
      <c r="Q127" s="141">
        <f t="shared" si="28"/>
        <v>3.8055711373584829E-2</v>
      </c>
    </row>
    <row r="128" spans="1:17" x14ac:dyDescent="0.25">
      <c r="A128" s="142" t="s">
        <v>120</v>
      </c>
      <c r="B128" s="141">
        <f t="shared" ref="B128:Q128" si="29">IF(B$82=0,0,B$82/B$53)</f>
        <v>9.7539840144572065E-2</v>
      </c>
      <c r="C128" s="141">
        <f t="shared" si="29"/>
        <v>9.3097705764954991E-2</v>
      </c>
      <c r="D128" s="141">
        <f t="shared" si="29"/>
        <v>8.9537096689055851E-2</v>
      </c>
      <c r="E128" s="141">
        <f t="shared" si="29"/>
        <v>1.0013052679520976E-2</v>
      </c>
      <c r="F128" s="141">
        <f t="shared" si="29"/>
        <v>1.281101083277132E-2</v>
      </c>
      <c r="G128" s="141">
        <f t="shared" si="29"/>
        <v>2.921044548973389E-2</v>
      </c>
      <c r="H128" s="141">
        <f t="shared" si="29"/>
        <v>3.8271943963132819E-2</v>
      </c>
      <c r="I128" s="141">
        <f t="shared" si="29"/>
        <v>2.4868750999839574E-2</v>
      </c>
      <c r="J128" s="141">
        <f t="shared" si="29"/>
        <v>5.4425076406223995E-2</v>
      </c>
      <c r="K128" s="141">
        <f t="shared" si="29"/>
        <v>2.7649259682475592E-2</v>
      </c>
      <c r="L128" s="141">
        <f t="shared" si="29"/>
        <v>4.634910760518083E-2</v>
      </c>
      <c r="M128" s="141">
        <f t="shared" si="29"/>
        <v>5.067783456661213E-2</v>
      </c>
      <c r="N128" s="141">
        <f t="shared" si="29"/>
        <v>5.0452766321157534E-2</v>
      </c>
      <c r="O128" s="141">
        <f t="shared" si="29"/>
        <v>6.913722784700678E-2</v>
      </c>
      <c r="P128" s="141">
        <f t="shared" si="29"/>
        <v>7.2514898318806587E-2</v>
      </c>
      <c r="Q128" s="141">
        <f t="shared" si="29"/>
        <v>7.8526294083786183E-2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0.22875391452565288</v>
      </c>
      <c r="C130" s="171">
        <f t="shared" si="31"/>
        <v>0.35892173367584396</v>
      </c>
      <c r="D130" s="171">
        <f t="shared" si="31"/>
        <v>0.38475285607166504</v>
      </c>
      <c r="E130" s="171">
        <f t="shared" si="31"/>
        <v>0.34305020286566379</v>
      </c>
      <c r="F130" s="171">
        <f t="shared" si="31"/>
        <v>0.3527656428998891</v>
      </c>
      <c r="G130" s="171">
        <f t="shared" si="31"/>
        <v>0.23312270330884288</v>
      </c>
      <c r="H130" s="171">
        <f t="shared" si="31"/>
        <v>0.20851714494855986</v>
      </c>
      <c r="I130" s="171">
        <f t="shared" si="31"/>
        <v>0.2607998103466837</v>
      </c>
      <c r="J130" s="171">
        <f t="shared" si="31"/>
        <v>0.21100724538592203</v>
      </c>
      <c r="K130" s="171">
        <f t="shared" si="31"/>
        <v>0.15050716531888977</v>
      </c>
      <c r="L130" s="171">
        <f t="shared" si="31"/>
        <v>0.1747048192067106</v>
      </c>
      <c r="M130" s="171">
        <f t="shared" si="31"/>
        <v>0.19811773453093237</v>
      </c>
      <c r="N130" s="171">
        <f t="shared" si="31"/>
        <v>0.18465140974774941</v>
      </c>
      <c r="O130" s="171">
        <f t="shared" si="31"/>
        <v>0.2063160295655595</v>
      </c>
      <c r="P130" s="171">
        <f t="shared" si="31"/>
        <v>0.21346017446151785</v>
      </c>
      <c r="Q130" s="171">
        <f t="shared" si="31"/>
        <v>0.21632642146224054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0</v>
      </c>
      <c r="C134" s="133">
        <f>IF(C$5=0,0,(C$5-C$51)/ISI_fec!C$5)</f>
        <v>0</v>
      </c>
      <c r="D134" s="133">
        <f>IF(D$5=0,0,(D$5-D$51)/ISI_fec!D$5)</f>
        <v>0</v>
      </c>
      <c r="E134" s="133">
        <f>IF(E$5=0,0,(E$5-E$51)/ISI_fec!E$5)</f>
        <v>0</v>
      </c>
      <c r="F134" s="133">
        <f>IF(F$5=0,0,(F$5-F$51)/ISI_fec!F$5)</f>
        <v>0</v>
      </c>
      <c r="G134" s="133">
        <f>IF(G$5=0,0,(G$5-G$51)/ISI_fec!G$5)</f>
        <v>0</v>
      </c>
      <c r="H134" s="133">
        <f>IF(H$5=0,0,(H$5-H$51)/ISI_fec!H$5)</f>
        <v>0</v>
      </c>
      <c r="I134" s="133">
        <f>IF(I$5=0,0,(I$5-I$51)/ISI_fec!I$5)</f>
        <v>0</v>
      </c>
      <c r="J134" s="133">
        <f>IF(J$5=0,0,(J$5-J$51)/ISI_fec!J$5)</f>
        <v>0</v>
      </c>
      <c r="K134" s="133">
        <f>IF(K$5=0,0,(K$5-K$51)/ISI_fec!K$5)</f>
        <v>0</v>
      </c>
      <c r="L134" s="133">
        <f>IF(L$5=0,0,(L$5-L$51)/ISI_fec!L$5)</f>
        <v>0</v>
      </c>
      <c r="M134" s="133">
        <f>IF(M$5=0,0,(M$5-M$51)/ISI_fec!M$5)</f>
        <v>0</v>
      </c>
      <c r="N134" s="133">
        <f>IF(N$5=0,0,(N$5-N$51)/ISI_fec!N$5)</f>
        <v>0</v>
      </c>
      <c r="O134" s="133">
        <f>IF(O$5=0,0,(O$5-O$51)/ISI_fec!O$5)</f>
        <v>0</v>
      </c>
      <c r="P134" s="133">
        <f>IF(P$5=0,0,(P$5-P$51)/ISI_fec!P$5)</f>
        <v>0</v>
      </c>
      <c r="Q134" s="133">
        <f>IF(Q$5=0,0,(Q$5-Q$51)/ISI_fec!Q$5)</f>
        <v>0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0</v>
      </c>
      <c r="C139" s="128">
        <f>IF(C$10=0,0,C$10/ISI_fec!C$10)</f>
        <v>0</v>
      </c>
      <c r="D139" s="128">
        <f>IF(D$10=0,0,D$10/ISI_fec!D$10)</f>
        <v>0</v>
      </c>
      <c r="E139" s="128">
        <f>IF(E$10=0,0,E$10/ISI_fec!E$10)</f>
        <v>0</v>
      </c>
      <c r="F139" s="128">
        <f>IF(F$10=0,0,F$10/ISI_fec!F$10)</f>
        <v>0</v>
      </c>
      <c r="G139" s="128">
        <f>IF(G$10=0,0,G$10/ISI_fec!G$10)</f>
        <v>0</v>
      </c>
      <c r="H139" s="128">
        <f>IF(H$10=0,0,H$10/ISI_fec!H$10)</f>
        <v>0</v>
      </c>
      <c r="I139" s="128">
        <f>IF(I$10=0,0,I$10/ISI_fec!I$10)</f>
        <v>0</v>
      </c>
      <c r="J139" s="128">
        <f>IF(J$10=0,0,J$10/ISI_fec!J$10)</f>
        <v>0</v>
      </c>
      <c r="K139" s="128">
        <f>IF(K$10=0,0,K$10/ISI_fec!K$10)</f>
        <v>0</v>
      </c>
      <c r="L139" s="128">
        <f>IF(L$10=0,0,L$10/ISI_fec!L$10)</f>
        <v>0</v>
      </c>
      <c r="M139" s="128">
        <f>IF(M$10=0,0,M$10/ISI_fec!M$10)</f>
        <v>0</v>
      </c>
      <c r="N139" s="128">
        <f>IF(N$10=0,0,N$10/ISI_fec!N$10)</f>
        <v>0</v>
      </c>
      <c r="O139" s="128">
        <f>IF(O$10=0,0,O$10/ISI_fec!O$10)</f>
        <v>0</v>
      </c>
      <c r="P139" s="128">
        <f>IF(P$10=0,0,P$10/ISI_fec!P$10)</f>
        <v>0</v>
      </c>
      <c r="Q139" s="128">
        <f>IF(Q$10=0,0,Q$10/ISI_fec!Q$10)</f>
        <v>0</v>
      </c>
    </row>
    <row r="140" spans="1:17" x14ac:dyDescent="0.25">
      <c r="A140" s="127" t="s">
        <v>117</v>
      </c>
      <c r="B140" s="126">
        <f>IF(B$15=0,0,B$15/ISI_fec!B$15)</f>
        <v>0</v>
      </c>
      <c r="C140" s="126">
        <f>IF(C$15=0,0,C$15/ISI_fec!C$15)</f>
        <v>0</v>
      </c>
      <c r="D140" s="126">
        <f>IF(D$15=0,0,D$15/ISI_fec!D$15)</f>
        <v>0</v>
      </c>
      <c r="E140" s="126">
        <f>IF(E$15=0,0,E$15/ISI_fec!E$15)</f>
        <v>0</v>
      </c>
      <c r="F140" s="126">
        <f>IF(F$15=0,0,F$15/ISI_fec!F$15)</f>
        <v>0</v>
      </c>
      <c r="G140" s="126">
        <f>IF(G$15=0,0,G$15/ISI_fec!G$15)</f>
        <v>0</v>
      </c>
      <c r="H140" s="126">
        <f>IF(H$15=0,0,H$15/ISI_fec!H$15)</f>
        <v>0</v>
      </c>
      <c r="I140" s="126">
        <f>IF(I$15=0,0,I$15/ISI_fec!I$15)</f>
        <v>0</v>
      </c>
      <c r="J140" s="126">
        <f>IF(J$15=0,0,J$15/ISI_fec!J$15)</f>
        <v>0</v>
      </c>
      <c r="K140" s="126">
        <f>IF(K$15=0,0,K$15/ISI_fec!K$15)</f>
        <v>0</v>
      </c>
      <c r="L140" s="126">
        <f>IF(L$15=0,0,L$15/ISI_fec!L$15)</f>
        <v>0</v>
      </c>
      <c r="M140" s="126">
        <f>IF(M$15=0,0,M$15/ISI_fec!M$15)</f>
        <v>0</v>
      </c>
      <c r="N140" s="126">
        <f>IF(N$15=0,0,N$15/ISI_fec!N$15)</f>
        <v>0</v>
      </c>
      <c r="O140" s="126">
        <f>IF(O$15=0,0,O$15/ISI_fec!O$15)</f>
        <v>0</v>
      </c>
      <c r="P140" s="126">
        <f>IF(P$15=0,0,P$15/ISI_fec!P$15)</f>
        <v>0</v>
      </c>
      <c r="Q140" s="126">
        <f>IF(Q$15=0,0,Q$15/ISI_fec!Q$15)</f>
        <v>0</v>
      </c>
    </row>
    <row r="141" spans="1:17" x14ac:dyDescent="0.25">
      <c r="A141" s="127" t="s">
        <v>116</v>
      </c>
      <c r="B141" s="126">
        <f>IF(B$21=0,0,B$21/ISI_fec!B$21)</f>
        <v>0</v>
      </c>
      <c r="C141" s="126">
        <f>IF(C$21=0,0,C$21/ISI_fec!C$21)</f>
        <v>0</v>
      </c>
      <c r="D141" s="126">
        <f>IF(D$21=0,0,D$21/ISI_fec!D$21)</f>
        <v>0</v>
      </c>
      <c r="E141" s="126">
        <f>IF(E$21=0,0,E$21/ISI_fec!E$21)</f>
        <v>0</v>
      </c>
      <c r="F141" s="126">
        <f>IF(F$21=0,0,F$21/ISI_fec!F$21)</f>
        <v>0</v>
      </c>
      <c r="G141" s="126">
        <f>IF(G$21=0,0,G$21/ISI_fec!G$21)</f>
        <v>0</v>
      </c>
      <c r="H141" s="126">
        <f>IF(H$21=0,0,H$21/ISI_fec!H$21)</f>
        <v>0</v>
      </c>
      <c r="I141" s="126">
        <f>IF(I$21=0,0,I$21/ISI_fec!I$21)</f>
        <v>0</v>
      </c>
      <c r="J141" s="126">
        <f>IF(J$21=0,0,J$21/ISI_fec!J$21)</f>
        <v>0</v>
      </c>
      <c r="K141" s="126">
        <f>IF(K$21=0,0,K$21/ISI_fec!K$21)</f>
        <v>0</v>
      </c>
      <c r="L141" s="126">
        <f>IF(L$21=0,0,L$21/ISI_fec!L$21)</f>
        <v>0</v>
      </c>
      <c r="M141" s="126">
        <f>IF(M$21=0,0,M$21/ISI_fec!M$21)</f>
        <v>0</v>
      </c>
      <c r="N141" s="126">
        <f>IF(N$21=0,0,N$21/ISI_fec!N$21)</f>
        <v>0</v>
      </c>
      <c r="O141" s="126">
        <f>IF(O$21=0,0,O$21/ISI_fec!O$21)</f>
        <v>0</v>
      </c>
      <c r="P141" s="126">
        <f>IF(P$21=0,0,P$21/ISI_fec!P$21)</f>
        <v>0</v>
      </c>
      <c r="Q141" s="126">
        <f>IF(Q$21=0,0,Q$21/ISI_fec!Q$21)</f>
        <v>0</v>
      </c>
    </row>
    <row r="142" spans="1:17" x14ac:dyDescent="0.25">
      <c r="A142" s="127" t="s">
        <v>113</v>
      </c>
      <c r="B142" s="126">
        <f>IF(B$27=0,0,B$27/ISI_fec!B$27)</f>
        <v>0</v>
      </c>
      <c r="C142" s="126">
        <f>IF(C$27=0,0,C$27/ISI_fec!C$27)</f>
        <v>0</v>
      </c>
      <c r="D142" s="126">
        <f>IF(D$27=0,0,D$27/ISI_fec!D$27)</f>
        <v>0</v>
      </c>
      <c r="E142" s="126">
        <f>IF(E$27=0,0,E$27/ISI_fec!E$27)</f>
        <v>0</v>
      </c>
      <c r="F142" s="126">
        <f>IF(F$27=0,0,F$27/ISI_fec!F$27)</f>
        <v>0</v>
      </c>
      <c r="G142" s="126">
        <f>IF(G$27=0,0,G$27/ISI_fec!G$27)</f>
        <v>0</v>
      </c>
      <c r="H142" s="126">
        <f>IF(H$27=0,0,H$27/ISI_fec!H$27)</f>
        <v>0</v>
      </c>
      <c r="I142" s="126">
        <f>IF(I$27=0,0,I$27/ISI_fec!I$27)</f>
        <v>0</v>
      </c>
      <c r="J142" s="126">
        <f>IF(J$27=0,0,J$27/ISI_fec!J$27)</f>
        <v>0</v>
      </c>
      <c r="K142" s="126">
        <f>IF(K$27=0,0,K$27/ISI_fec!K$27)</f>
        <v>0</v>
      </c>
      <c r="L142" s="126">
        <f>IF(L$27=0,0,L$27/ISI_fec!L$27)</f>
        <v>0</v>
      </c>
      <c r="M142" s="126">
        <f>IF(M$27=0,0,M$27/ISI_fec!M$27)</f>
        <v>0</v>
      </c>
      <c r="N142" s="126">
        <f>IF(N$27=0,0,N$27/ISI_fec!N$27)</f>
        <v>0</v>
      </c>
      <c r="O142" s="126">
        <f>IF(O$27=0,0,O$27/ISI_fec!O$27)</f>
        <v>0</v>
      </c>
      <c r="P142" s="126">
        <f>IF(P$27=0,0,P$27/ISI_fec!P$27)</f>
        <v>0</v>
      </c>
      <c r="Q142" s="126">
        <f>IF(Q$27=0,0,Q$27/ISI_fec!Q$27)</f>
        <v>0</v>
      </c>
    </row>
    <row r="143" spans="1:17" x14ac:dyDescent="0.25">
      <c r="A143" s="72" t="s">
        <v>112</v>
      </c>
      <c r="B143" s="125">
        <f>IF(B$34=0,0,B$34/ISI_fec!B$34)</f>
        <v>0</v>
      </c>
      <c r="C143" s="125">
        <f>IF(C$34=0,0,C$34/ISI_fec!C$34)</f>
        <v>0</v>
      </c>
      <c r="D143" s="125">
        <f>IF(D$34=0,0,D$34/ISI_fec!D$34)</f>
        <v>0</v>
      </c>
      <c r="E143" s="125">
        <f>IF(E$34=0,0,E$34/ISI_fec!E$34)</f>
        <v>0</v>
      </c>
      <c r="F143" s="125">
        <f>IF(F$34=0,0,F$34/ISI_fec!F$34)</f>
        <v>0</v>
      </c>
      <c r="G143" s="125">
        <f>IF(G$34=0,0,G$34/ISI_fec!G$34)</f>
        <v>0</v>
      </c>
      <c r="H143" s="125">
        <f>IF(H$34=0,0,H$34/ISI_fec!H$34)</f>
        <v>0</v>
      </c>
      <c r="I143" s="125">
        <f>IF(I$34=0,0,I$34/ISI_fec!I$34)</f>
        <v>0</v>
      </c>
      <c r="J143" s="125">
        <f>IF(J$34=0,0,J$34/ISI_fec!J$34)</f>
        <v>0</v>
      </c>
      <c r="K143" s="125">
        <f>IF(K$34=0,0,K$34/ISI_fec!K$34)</f>
        <v>0</v>
      </c>
      <c r="L143" s="125">
        <f>IF(L$34=0,0,L$34/ISI_fec!L$34)</f>
        <v>0</v>
      </c>
      <c r="M143" s="125">
        <f>IF(M$34=0,0,M$34/ISI_fec!M$34)</f>
        <v>0</v>
      </c>
      <c r="N143" s="125">
        <f>IF(N$34=0,0,N$34/ISI_fec!N$34)</f>
        <v>0</v>
      </c>
      <c r="O143" s="125">
        <f>IF(O$34=0,0,O$34/ISI_fec!O$34)</f>
        <v>0</v>
      </c>
      <c r="P143" s="125">
        <f>IF(P$34=0,0,P$34/ISI_fec!P$34)</f>
        <v>0</v>
      </c>
      <c r="Q143" s="125">
        <f>IF(Q$34=0,0,Q$34/ISI_fec!Q$34)</f>
        <v>0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1.6311933718534872</v>
      </c>
      <c r="C145" s="133">
        <f>IF(C$53=0,0,(C$53-C$94)/ISI_fec!C$53)</f>
        <v>1.1336970726335012</v>
      </c>
      <c r="D145" s="133">
        <f>IF(D$53=0,0,(D$53-D$94)/ISI_fec!D$53)</f>
        <v>1.1367607057064792</v>
      </c>
      <c r="E145" s="133">
        <f>IF(E$53=0,0,(E$53-E$94)/ISI_fec!E$53)</f>
        <v>1.3361551401562555</v>
      </c>
      <c r="F145" s="133">
        <f>IF(F$53=0,0,(F$53-F$94)/ISI_fec!F$53)</f>
        <v>1.2573490422504305</v>
      </c>
      <c r="G145" s="133">
        <f>IF(G$53=0,0,(G$53-G$94)/ISI_fec!G$53)</f>
        <v>1.3796395260007019</v>
      </c>
      <c r="H145" s="133">
        <f>IF(H$53=0,0,(H$53-H$94)/ISI_fec!H$53)</f>
        <v>1.3674397160522422</v>
      </c>
      <c r="I145" s="133">
        <f>IF(I$53=0,0,(I$53-I$94)/ISI_fec!I$53)</f>
        <v>1.48723798950398</v>
      </c>
      <c r="J145" s="133">
        <f>IF(J$53=0,0,(J$53-J$94)/ISI_fec!J$53)</f>
        <v>1.3756173613103209</v>
      </c>
      <c r="K145" s="133">
        <f>IF(K$53=0,0,(K$53-K$94)/ISI_fec!K$53)</f>
        <v>1.3393097935756075</v>
      </c>
      <c r="L145" s="133">
        <f>IF(L$53=0,0,(L$53-L$94)/ISI_fec!L$53)</f>
        <v>1.3707237959896919</v>
      </c>
      <c r="M145" s="133">
        <f>IF(M$53=0,0,(M$53-M$94)/ISI_fec!M$53)</f>
        <v>1.3697434499053545</v>
      </c>
      <c r="N145" s="133">
        <f>IF(N$53=0,0,(N$53-N$94)/ISI_fec!N$53)</f>
        <v>1.3392827008340915</v>
      </c>
      <c r="O145" s="133">
        <f>IF(O$53=0,0,(O$53-O$94)/ISI_fec!O$53)</f>
        <v>1.3472010916127763</v>
      </c>
      <c r="P145" s="133">
        <f>IF(P$53=0,0,(P$53-P$94)/ISI_fec!P$53)</f>
        <v>1.352122353321727</v>
      </c>
      <c r="Q145" s="133">
        <f>IF(Q$53=0,0,(Q$53-Q$94)/ISI_fec!Q$53)</f>
        <v>1.3406043252257616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</v>
      </c>
      <c r="C150" s="128">
        <f>IF(C$58=0,0,C$58/ISI_fec!C$58)</f>
        <v>0.70463844000000009</v>
      </c>
      <c r="D150" s="128">
        <f>IF(D$58=0,0,D$58/ISI_fec!D$58)</f>
        <v>0.70463844000000009</v>
      </c>
      <c r="E150" s="128">
        <f>IF(E$58=0,0,E$58/ISI_fec!E$58)</f>
        <v>0.70463844000000009</v>
      </c>
      <c r="F150" s="128">
        <f>IF(F$58=0,0,F$58/ISI_fec!F$58)</f>
        <v>0.70463843999999998</v>
      </c>
      <c r="G150" s="128">
        <f>IF(G$58=0,0,G$58/ISI_fec!G$58)</f>
        <v>1.3251222000000002</v>
      </c>
      <c r="H150" s="128">
        <f>IF(H$58=0,0,H$58/ISI_fec!H$58)</f>
        <v>1.3251222</v>
      </c>
      <c r="I150" s="128">
        <f>IF(I$58=0,0,I$58/ISI_fec!I$58)</f>
        <v>0.70463844000000009</v>
      </c>
      <c r="J150" s="128">
        <f>IF(J$58=0,0,J$58/ISI_fec!J$58)</f>
        <v>0.70463844000000009</v>
      </c>
      <c r="K150" s="128">
        <f>IF(K$58=0,0,K$58/ISI_fec!K$58)</f>
        <v>1.3251222000000002</v>
      </c>
      <c r="L150" s="128">
        <f>IF(L$58=0,0,L$58/ISI_fec!L$58)</f>
        <v>1.3251222000000002</v>
      </c>
      <c r="M150" s="128">
        <f>IF(M$58=0,0,M$58/ISI_fec!M$58)</f>
        <v>1.3251222000000002</v>
      </c>
      <c r="N150" s="128">
        <f>IF(N$58=0,0,N$58/ISI_fec!N$58)</f>
        <v>0.7046384400000002</v>
      </c>
      <c r="O150" s="128">
        <f>IF(O$58=0,0,O$58/ISI_fec!O$58)</f>
        <v>0.70463844000000009</v>
      </c>
      <c r="P150" s="128">
        <f>IF(P$58=0,0,P$58/ISI_fec!P$58)</f>
        <v>0.70463844000000009</v>
      </c>
      <c r="Q150" s="128">
        <f>IF(Q$58=0,0,Q$58/ISI_fec!Q$58)</f>
        <v>0.70463844000000009</v>
      </c>
    </row>
    <row r="151" spans="1:17" x14ac:dyDescent="0.25">
      <c r="A151" s="127" t="s">
        <v>115</v>
      </c>
      <c r="B151" s="126">
        <f>IF(B$63=0,0,B$63/ISI_fec!B$63)</f>
        <v>3.3717115926286416</v>
      </c>
      <c r="C151" s="126">
        <f>IF(C$63=0,0,C$63/ISI_fec!C$63)</f>
        <v>1.3328111662459057</v>
      </c>
      <c r="D151" s="126">
        <f>IF(D$63=0,0,D$63/ISI_fec!D$63)</f>
        <v>1.3364665815512464</v>
      </c>
      <c r="E151" s="126">
        <f>IF(E$63=0,0,E$63/ISI_fec!E$63)</f>
        <v>2.5984392107741825</v>
      </c>
      <c r="F151" s="126">
        <f>IF(F$63=0,0,F$63/ISI_fec!F$63)</f>
        <v>2.3149129370970685</v>
      </c>
      <c r="G151" s="126">
        <f>IF(G$63=0,0,G$63/ISI_fec!G$63)</f>
        <v>2.62325159906037</v>
      </c>
      <c r="H151" s="126">
        <f>IF(H$63=0,0,H$63/ISI_fec!H$63)</f>
        <v>2.6330950033555944</v>
      </c>
      <c r="I151" s="126">
        <f>IF(I$63=0,0,I$63/ISI_fec!I$63)</f>
        <v>2.6624076498595062</v>
      </c>
      <c r="J151" s="126">
        <f>IF(J$63=0,0,J$63/ISI_fec!J$63)</f>
        <v>2.6114903656330086</v>
      </c>
      <c r="K151" s="126">
        <f>IF(K$63=0,0,K$63/ISI_fec!K$63)</f>
        <v>2.5694778306497135</v>
      </c>
      <c r="L151" s="126">
        <f>IF(L$63=0,0,L$63/ISI_fec!L$63)</f>
        <v>2.6204692161479759</v>
      </c>
      <c r="M151" s="126">
        <f>IF(M$63=0,0,M$63/ISI_fec!M$63)</f>
        <v>2.5821469741159935</v>
      </c>
      <c r="N151" s="126">
        <f>IF(N$63=0,0,N$63/ISI_fec!N$63)</f>
        <v>2.4893209919361943</v>
      </c>
      <c r="O151" s="126">
        <f>IF(O$63=0,0,O$63/ISI_fec!O$63)</f>
        <v>2.4238299886775918</v>
      </c>
      <c r="P151" s="126">
        <f>IF(P$63=0,0,P$63/ISI_fec!P$63)</f>
        <v>2.4203664673070877</v>
      </c>
      <c r="Q151" s="126">
        <f>IF(Q$63=0,0,Q$63/ISI_fec!Q$63)</f>
        <v>2.3374880397375182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2.2541713112149635</v>
      </c>
      <c r="C153" s="126">
        <f>IF(C$70=0,0,C$70/ISI_fec!C$70)</f>
        <v>2.2399318503136851</v>
      </c>
      <c r="D153" s="126">
        <f>IF(D$70=0,0,D$70/ISI_fec!D$70)</f>
        <v>2.2407001985997597</v>
      </c>
      <c r="E153" s="126">
        <f>IF(E$70=0,0,E$70/ISI_fec!E$70)</f>
        <v>2.244691577849081</v>
      </c>
      <c r="F153" s="126">
        <f>IF(F$70=0,0,F$70/ISI_fec!F$70)</f>
        <v>2.2426879078822868</v>
      </c>
      <c r="G153" s="126">
        <f>IF(G$70=0,0,G$70/ISI_fec!G$70)</f>
        <v>2.2660590899445725</v>
      </c>
      <c r="H153" s="126">
        <f>IF(H$70=0,0,H$70/ISI_fec!H$70)</f>
        <v>2.2724332080608201</v>
      </c>
      <c r="I153" s="126">
        <f>IF(I$70=0,0,I$70/ISI_fec!I$70)</f>
        <v>2.2634249355072367</v>
      </c>
      <c r="J153" s="126">
        <f>IF(J$70=0,0,J$70/ISI_fec!J$70)</f>
        <v>2.2493114895965651</v>
      </c>
      <c r="K153" s="126">
        <f>IF(K$70=0,0,K$70/ISI_fec!K$70)</f>
        <v>2.2764229930953053</v>
      </c>
      <c r="L153" s="126">
        <f>IF(L$70=0,0,L$70/ISI_fec!L$70)</f>
        <v>2.2673313322556905</v>
      </c>
      <c r="M153" s="126">
        <f>IF(M$70=0,0,M$70/ISI_fec!M$70)</f>
        <v>2.2683965973413933</v>
      </c>
      <c r="N153" s="126">
        <f>IF(N$70=0,0,N$70/ISI_fec!N$70)</f>
        <v>2.2494975477014383</v>
      </c>
      <c r="O153" s="126">
        <f>IF(O$70=0,0,O$70/ISI_fec!O$70)</f>
        <v>2.2404039929430142</v>
      </c>
      <c r="P153" s="126">
        <f>IF(P$70=0,0,P$70/ISI_fec!P$70)</f>
        <v>2.2406059110801557</v>
      </c>
      <c r="Q153" s="126">
        <f>IF(Q$70=0,0,Q$70/ISI_fec!Q$70)</f>
        <v>2.2406186651676259</v>
      </c>
    </row>
    <row r="154" spans="1:17" x14ac:dyDescent="0.25">
      <c r="A154" s="72" t="s">
        <v>112</v>
      </c>
      <c r="B154" s="125">
        <f>IF(B$77=0,0,B$77/ISI_fec!B$77)</f>
        <v>2.7584703362158809</v>
      </c>
      <c r="C154" s="125">
        <f>IF(C$77=0,0,C$77/ISI_fec!C$77)</f>
        <v>2.3529438423129814</v>
      </c>
      <c r="D154" s="125">
        <f>IF(D$77=0,0,D$77/ISI_fec!D$77)</f>
        <v>2.3750005748718062</v>
      </c>
      <c r="E154" s="125">
        <f>IF(E$77=0,0,E$77/ISI_fec!E$77)</f>
        <v>1.25646511150812</v>
      </c>
      <c r="F154" s="125">
        <f>IF(F$77=0,0,F$77/ISI_fec!F$77)</f>
        <v>1.2873156659131599</v>
      </c>
      <c r="G154" s="125">
        <f>IF(G$77=0,0,G$77/ISI_fec!G$77)</f>
        <v>1.5186173428620782</v>
      </c>
      <c r="H154" s="125">
        <f>IF(H$77=0,0,H$77/ISI_fec!H$77)</f>
        <v>1.6332714855032708</v>
      </c>
      <c r="I154" s="125">
        <f>IF(I$77=0,0,I$77/ISI_fec!I$77)</f>
        <v>1.5028165405120202</v>
      </c>
      <c r="J154" s="125">
        <f>IF(J$77=0,0,J$77/ISI_fec!J$77)</f>
        <v>1.8516029008180461</v>
      </c>
      <c r="K154" s="125">
        <f>IF(K$77=0,0,K$77/ISI_fec!K$77)</f>
        <v>1.4521556757327259</v>
      </c>
      <c r="L154" s="125">
        <f>IF(L$77=0,0,L$77/ISI_fec!L$77)</f>
        <v>1.7146809757541259</v>
      </c>
      <c r="M154" s="125">
        <f>IF(M$77=0,0,M$77/ISI_fec!M$77)</f>
        <v>1.7936326541974996</v>
      </c>
      <c r="N154" s="125">
        <f>IF(N$77=0,0,N$77/ISI_fec!N$77)</f>
        <v>1.7529846807414564</v>
      </c>
      <c r="O154" s="125">
        <f>IF(O$77=0,0,O$77/ISI_fec!O$77)</f>
        <v>2.0245196096677991</v>
      </c>
      <c r="P154" s="125">
        <f>IF(P$77=0,0,P$77/ISI_fec!P$77)</f>
        <v>2.0856343488421234</v>
      </c>
      <c r="Q154" s="125">
        <f>IF(Q$77=0,0,Q$77/ISI_fec!Q$77)</f>
        <v>2.1613813259932275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127.59700732863837</v>
      </c>
      <c r="C3" s="46">
        <f t="shared" ref="C3:Q3" si="0">SUM(C4:C8)</f>
        <v>126.31720618885291</v>
      </c>
      <c r="D3" s="46">
        <f t="shared" si="0"/>
        <v>128.79986180369866</v>
      </c>
      <c r="E3" s="46">
        <f t="shared" si="0"/>
        <v>131.61015297044707</v>
      </c>
      <c r="F3" s="46">
        <f t="shared" si="0"/>
        <v>134.66631552666308</v>
      </c>
      <c r="G3" s="46">
        <f t="shared" si="0"/>
        <v>169.16111726363269</v>
      </c>
      <c r="H3" s="46">
        <f t="shared" si="0"/>
        <v>172.50088432363177</v>
      </c>
      <c r="I3" s="46">
        <f t="shared" si="0"/>
        <v>200.12517000195663</v>
      </c>
      <c r="J3" s="46">
        <f t="shared" si="0"/>
        <v>190.90812171479718</v>
      </c>
      <c r="K3" s="46">
        <f t="shared" si="0"/>
        <v>158.43595011392074</v>
      </c>
      <c r="L3" s="46">
        <f t="shared" si="0"/>
        <v>132.48237336495984</v>
      </c>
      <c r="M3" s="46">
        <f t="shared" si="0"/>
        <v>158.96604779658639</v>
      </c>
      <c r="N3" s="46">
        <f t="shared" si="0"/>
        <v>164.22645240346958</v>
      </c>
      <c r="O3" s="46">
        <f t="shared" si="0"/>
        <v>182.37902469318487</v>
      </c>
      <c r="P3" s="46">
        <f t="shared" si="0"/>
        <v>238.25910846070593</v>
      </c>
      <c r="Q3" s="46">
        <f t="shared" si="0"/>
        <v>316.24191101482381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37.809313773618761</v>
      </c>
      <c r="C5" s="189">
        <f t="shared" ref="C5:Q5" si="1">SUM(C6:C7)</f>
        <v>37.430085421206428</v>
      </c>
      <c r="D5" s="189">
        <f t="shared" si="1"/>
        <v>38.165741429907129</v>
      </c>
      <c r="E5" s="189">
        <f t="shared" si="1"/>
        <v>38.998481811075699</v>
      </c>
      <c r="F5" s="189">
        <f t="shared" si="1"/>
        <v>39.904078356404867</v>
      </c>
      <c r="G5" s="189">
        <f t="shared" si="1"/>
        <v>50.125515439742543</v>
      </c>
      <c r="H5" s="189">
        <f t="shared" si="1"/>
        <v>51.115149157225197</v>
      </c>
      <c r="I5" s="189">
        <f t="shared" si="1"/>
        <v>59.300727383944668</v>
      </c>
      <c r="J5" s="189">
        <f t="shared" si="1"/>
        <v>56.569548353560066</v>
      </c>
      <c r="K5" s="189">
        <f t="shared" si="1"/>
        <v>58.419152744027478</v>
      </c>
      <c r="L5" s="189">
        <f t="shared" si="1"/>
        <v>46.273371835198276</v>
      </c>
      <c r="M5" s="189">
        <f t="shared" si="1"/>
        <v>60.508379536006615</v>
      </c>
      <c r="N5" s="189">
        <f t="shared" si="1"/>
        <v>62.737404270244433</v>
      </c>
      <c r="O5" s="189">
        <f t="shared" si="1"/>
        <v>71.291709717385359</v>
      </c>
      <c r="P5" s="189">
        <f t="shared" si="1"/>
        <v>96.547105045421887</v>
      </c>
      <c r="Q5" s="189">
        <f t="shared" si="1"/>
        <v>131.69249309723293</v>
      </c>
    </row>
    <row r="6" spans="1:17" x14ac:dyDescent="0.25">
      <c r="A6" s="179" t="s">
        <v>43</v>
      </c>
      <c r="B6" s="189">
        <v>37.809313773618761</v>
      </c>
      <c r="C6" s="189">
        <v>37.430085421206428</v>
      </c>
      <c r="D6" s="189">
        <v>38.165741429907129</v>
      </c>
      <c r="E6" s="189">
        <v>38.998481811075699</v>
      </c>
      <c r="F6" s="189">
        <v>39.904078356404867</v>
      </c>
      <c r="G6" s="189">
        <v>50.125515439742543</v>
      </c>
      <c r="H6" s="189">
        <v>45.944595799085121</v>
      </c>
      <c r="I6" s="189">
        <v>52.671031606037921</v>
      </c>
      <c r="J6" s="189">
        <v>47.966877678251606</v>
      </c>
      <c r="K6" s="189">
        <v>47.39552617886752</v>
      </c>
      <c r="L6" s="189">
        <v>34.630607470642559</v>
      </c>
      <c r="M6" s="189">
        <v>51.775057072697507</v>
      </c>
      <c r="N6" s="189">
        <v>53.797851801281098</v>
      </c>
      <c r="O6" s="189">
        <v>61.375339835213673</v>
      </c>
      <c r="P6" s="189">
        <v>82.279273131682416</v>
      </c>
      <c r="Q6" s="189">
        <v>112.37644326295877</v>
      </c>
    </row>
    <row r="7" spans="1:17" x14ac:dyDescent="0.25">
      <c r="A7" s="179" t="s">
        <v>344</v>
      </c>
      <c r="B7" s="189">
        <v>0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v>5.1705533581400758</v>
      </c>
      <c r="I7" s="189">
        <v>6.6296957779067469</v>
      </c>
      <c r="J7" s="189">
        <v>8.6026706753084596</v>
      </c>
      <c r="K7" s="189">
        <v>11.023626565159958</v>
      </c>
      <c r="L7" s="189">
        <v>11.642764364555717</v>
      </c>
      <c r="M7" s="189">
        <v>8.7333224633091078</v>
      </c>
      <c r="N7" s="189">
        <v>8.9395524689633348</v>
      </c>
      <c r="O7" s="189">
        <v>9.9163698821716864</v>
      </c>
      <c r="P7" s="189">
        <v>14.267831913739471</v>
      </c>
      <c r="Q7" s="189">
        <v>19.316049834274153</v>
      </c>
    </row>
    <row r="8" spans="1:17" x14ac:dyDescent="0.25">
      <c r="A8" s="108" t="s">
        <v>42</v>
      </c>
      <c r="B8" s="118">
        <v>51.978379781400854</v>
      </c>
      <c r="C8" s="118">
        <v>51.457035346440051</v>
      </c>
      <c r="D8" s="118">
        <v>52.468378943884417</v>
      </c>
      <c r="E8" s="118">
        <v>53.613189348295663</v>
      </c>
      <c r="F8" s="118">
        <v>54.858158813853336</v>
      </c>
      <c r="G8" s="118">
        <v>68.910086384147604</v>
      </c>
      <c r="H8" s="118">
        <v>70.270586009181386</v>
      </c>
      <c r="I8" s="118">
        <v>81.523715234067311</v>
      </c>
      <c r="J8" s="118">
        <v>77.769025007677044</v>
      </c>
      <c r="K8" s="118">
        <v>41.597644625865776</v>
      </c>
      <c r="L8" s="118">
        <v>39.935629694563289</v>
      </c>
      <c r="M8" s="118">
        <v>37.949288724573179</v>
      </c>
      <c r="N8" s="118">
        <v>38.751643862980707</v>
      </c>
      <c r="O8" s="118">
        <v>39.795605258414142</v>
      </c>
      <c r="P8" s="118">
        <v>45.164898369862158</v>
      </c>
      <c r="Q8" s="118">
        <v>52.856924820357932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83.8</v>
      </c>
      <c r="C12" s="189">
        <f t="shared" ref="C12:Q12" si="2">SUM(C13:C14)</f>
        <v>76.632000000000005</v>
      </c>
      <c r="D12" s="189">
        <f t="shared" si="2"/>
        <v>87.6</v>
      </c>
      <c r="E12" s="189">
        <f t="shared" si="2"/>
        <v>109.8</v>
      </c>
      <c r="F12" s="189">
        <f t="shared" si="2"/>
        <v>120.7</v>
      </c>
      <c r="G12" s="189">
        <f t="shared" si="2"/>
        <v>138.5</v>
      </c>
      <c r="H12" s="189">
        <f t="shared" si="2"/>
        <v>138.10000000000002</v>
      </c>
      <c r="I12" s="189">
        <f t="shared" si="2"/>
        <v>131.01600000000002</v>
      </c>
      <c r="J12" s="189">
        <f t="shared" si="2"/>
        <v>103.328</v>
      </c>
      <c r="K12" s="189">
        <f t="shared" si="2"/>
        <v>44.958000000000006</v>
      </c>
      <c r="L12" s="189">
        <f t="shared" si="2"/>
        <v>56.977000000000004</v>
      </c>
      <c r="M12" s="189">
        <f t="shared" si="2"/>
        <v>102.9</v>
      </c>
      <c r="N12" s="189">
        <f t="shared" si="2"/>
        <v>101.3</v>
      </c>
      <c r="O12" s="189">
        <f t="shared" si="2"/>
        <v>103</v>
      </c>
      <c r="P12" s="189">
        <f t="shared" si="2"/>
        <v>103.5</v>
      </c>
      <c r="Q12" s="189">
        <f t="shared" si="2"/>
        <v>110</v>
      </c>
    </row>
    <row r="13" spans="1:17" x14ac:dyDescent="0.25">
      <c r="A13" s="179" t="s">
        <v>43</v>
      </c>
      <c r="B13" s="189">
        <v>83.8</v>
      </c>
      <c r="C13" s="189">
        <v>76.632000000000005</v>
      </c>
      <c r="D13" s="189">
        <v>87.6</v>
      </c>
      <c r="E13" s="189">
        <v>109.8</v>
      </c>
      <c r="F13" s="189">
        <v>120.7</v>
      </c>
      <c r="G13" s="189">
        <v>138.5</v>
      </c>
      <c r="H13" s="189">
        <v>118.10000000000001</v>
      </c>
      <c r="I13" s="189">
        <v>111.01600000000001</v>
      </c>
      <c r="J13" s="189">
        <v>83.328000000000003</v>
      </c>
      <c r="K13" s="189">
        <v>35.148000000000003</v>
      </c>
      <c r="L13" s="189">
        <v>40.177</v>
      </c>
      <c r="M13" s="189">
        <v>84</v>
      </c>
      <c r="N13" s="189">
        <v>83</v>
      </c>
      <c r="O13" s="189">
        <v>85</v>
      </c>
      <c r="P13" s="189">
        <v>85</v>
      </c>
      <c r="Q13" s="189">
        <v>91</v>
      </c>
    </row>
    <row r="14" spans="1:17" x14ac:dyDescent="0.25">
      <c r="A14" s="179" t="s">
        <v>344</v>
      </c>
      <c r="B14" s="189">
        <v>0</v>
      </c>
      <c r="C14" s="189">
        <v>0</v>
      </c>
      <c r="D14" s="189">
        <v>0</v>
      </c>
      <c r="E14" s="189">
        <v>0</v>
      </c>
      <c r="F14" s="189">
        <v>0</v>
      </c>
      <c r="G14" s="189">
        <v>0</v>
      </c>
      <c r="H14" s="189">
        <v>20</v>
      </c>
      <c r="I14" s="189">
        <v>20</v>
      </c>
      <c r="J14" s="189">
        <v>20</v>
      </c>
      <c r="K14" s="189">
        <v>9.81</v>
      </c>
      <c r="L14" s="189">
        <v>16.8</v>
      </c>
      <c r="M14" s="189">
        <v>18.899999999999999</v>
      </c>
      <c r="N14" s="189">
        <v>18.3</v>
      </c>
      <c r="O14" s="189">
        <v>18</v>
      </c>
      <c r="P14" s="189">
        <v>18.5</v>
      </c>
      <c r="Q14" s="189">
        <v>19</v>
      </c>
    </row>
    <row r="15" spans="1:17" x14ac:dyDescent="0.25">
      <c r="A15" s="108" t="s">
        <v>139</v>
      </c>
      <c r="B15" s="118">
        <v>91.800000000000011</v>
      </c>
      <c r="C15" s="118">
        <v>90</v>
      </c>
      <c r="D15" s="118">
        <v>90</v>
      </c>
      <c r="E15" s="118">
        <v>90</v>
      </c>
      <c r="F15" s="118">
        <v>90</v>
      </c>
      <c r="G15" s="118">
        <v>90</v>
      </c>
      <c r="H15" s="118">
        <v>90</v>
      </c>
      <c r="I15" s="118">
        <v>90</v>
      </c>
      <c r="J15" s="118">
        <v>90</v>
      </c>
      <c r="K15" s="118">
        <v>84</v>
      </c>
      <c r="L15" s="118">
        <v>84</v>
      </c>
      <c r="M15" s="118">
        <v>90</v>
      </c>
      <c r="N15" s="118">
        <v>84</v>
      </c>
      <c r="O15" s="118">
        <v>72</v>
      </c>
      <c r="P15" s="118">
        <v>66</v>
      </c>
      <c r="Q15" s="118">
        <v>60.5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103.44827586206895</v>
      </c>
      <c r="C19" s="189">
        <f t="shared" ref="C19" si="4">SUM(C20:C21)</f>
        <v>103.44827586206897</v>
      </c>
      <c r="D19" s="189">
        <f t="shared" ref="D19" si="5">SUM(D20:D21)</f>
        <v>92.763608963111878</v>
      </c>
      <c r="E19" s="189">
        <f t="shared" ref="E19" si="6">SUM(E20:E21)</f>
        <v>124.81760965998313</v>
      </c>
      <c r="F19" s="189">
        <f t="shared" ref="F19" si="7">SUM(F20:F21)</f>
        <v>135.50227655894022</v>
      </c>
      <c r="G19" s="189">
        <f t="shared" ref="G19" si="8">SUM(G20:G21)</f>
        <v>146.18694345789731</v>
      </c>
      <c r="H19" s="189">
        <f t="shared" ref="H19" si="9">SUM(H20:H21)</f>
        <v>160.50227655894022</v>
      </c>
      <c r="I19" s="189">
        <f t="shared" ref="I19" si="10">SUM(I20:I21)</f>
        <v>160.50227655894022</v>
      </c>
      <c r="J19" s="189">
        <f t="shared" ref="J19" si="11">SUM(J20:J21)</f>
        <v>160.50227655894022</v>
      </c>
      <c r="K19" s="189">
        <f t="shared" ref="K19" si="12">SUM(K20:K21)</f>
        <v>160.50227655894022</v>
      </c>
      <c r="L19" s="189">
        <f t="shared" ref="L19" si="13">SUM(L20:L21)</f>
        <v>149.81760965998313</v>
      </c>
      <c r="M19" s="189">
        <f t="shared" ref="M19" si="14">SUM(M20:M21)</f>
        <v>149.81760965998313</v>
      </c>
      <c r="N19" s="189">
        <f t="shared" ref="N19" si="15">SUM(N20:N21)</f>
        <v>149.81760965998313</v>
      </c>
      <c r="O19" s="189">
        <f t="shared" ref="O19" si="16">SUM(O20:O21)</f>
        <v>149.81760965998313</v>
      </c>
      <c r="P19" s="189">
        <f t="shared" ref="P19" si="17">SUM(P20:P21)</f>
        <v>149.81760965998313</v>
      </c>
      <c r="Q19" s="189">
        <f t="shared" ref="Q19" si="18">SUM(Q20:Q21)</f>
        <v>139.13294276102607</v>
      </c>
    </row>
    <row r="20" spans="1:17" x14ac:dyDescent="0.25">
      <c r="A20" s="179" t="s">
        <v>43</v>
      </c>
      <c r="B20" s="189">
        <v>103.44827586206895</v>
      </c>
      <c r="C20" s="189">
        <v>103.44827586206897</v>
      </c>
      <c r="D20" s="189">
        <v>92.763608963111878</v>
      </c>
      <c r="E20" s="189">
        <v>124.81760965998313</v>
      </c>
      <c r="F20" s="189">
        <v>135.50227655894022</v>
      </c>
      <c r="G20" s="189">
        <v>146.18694345789731</v>
      </c>
      <c r="H20" s="189">
        <v>135.50227655894022</v>
      </c>
      <c r="I20" s="189">
        <v>135.50227655894022</v>
      </c>
      <c r="J20" s="189">
        <v>135.50227655894022</v>
      </c>
      <c r="K20" s="189">
        <v>135.50227655894022</v>
      </c>
      <c r="L20" s="189">
        <v>124.81760965998313</v>
      </c>
      <c r="M20" s="189">
        <v>124.81760965998312</v>
      </c>
      <c r="N20" s="189">
        <v>124.81760965998315</v>
      </c>
      <c r="O20" s="189">
        <v>124.81760965998313</v>
      </c>
      <c r="P20" s="189">
        <v>124.81760965998313</v>
      </c>
      <c r="Q20" s="189">
        <v>114.13294276102606</v>
      </c>
    </row>
    <row r="21" spans="1:17" x14ac:dyDescent="0.25">
      <c r="A21" s="179" t="s">
        <v>344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25</v>
      </c>
      <c r="I21" s="189">
        <v>25</v>
      </c>
      <c r="J21" s="189">
        <v>25</v>
      </c>
      <c r="K21" s="189">
        <v>25</v>
      </c>
      <c r="L21" s="189">
        <v>25</v>
      </c>
      <c r="M21" s="189">
        <v>25</v>
      </c>
      <c r="N21" s="189">
        <v>25</v>
      </c>
      <c r="O21" s="189">
        <v>25</v>
      </c>
      <c r="P21" s="189">
        <v>25</v>
      </c>
      <c r="Q21" s="189">
        <v>25</v>
      </c>
    </row>
    <row r="22" spans="1:17" x14ac:dyDescent="0.25">
      <c r="A22" s="108" t="s">
        <v>139</v>
      </c>
      <c r="B22" s="118">
        <v>105.51724137931036</v>
      </c>
      <c r="C22" s="118">
        <v>105.51724137931036</v>
      </c>
      <c r="D22" s="118">
        <v>105.51724137931036</v>
      </c>
      <c r="E22" s="118">
        <v>96.357161940835141</v>
      </c>
      <c r="F22" s="118">
        <v>96.357161940835141</v>
      </c>
      <c r="G22" s="118">
        <v>96.357161940835141</v>
      </c>
      <c r="H22" s="118">
        <v>96.357161940835141</v>
      </c>
      <c r="I22" s="118">
        <v>96.357161940835141</v>
      </c>
      <c r="J22" s="118">
        <v>96.357161940835141</v>
      </c>
      <c r="K22" s="118">
        <v>96.357161940835141</v>
      </c>
      <c r="L22" s="118">
        <v>96.357161940835141</v>
      </c>
      <c r="M22" s="118">
        <v>96.357161940835141</v>
      </c>
      <c r="N22" s="118">
        <v>96.357161940835141</v>
      </c>
      <c r="O22" s="118">
        <v>87.197082502359919</v>
      </c>
      <c r="P22" s="118">
        <v>87.197082502359919</v>
      </c>
      <c r="Q22" s="118">
        <v>87.197082502359919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1.4210854715202004E-14</v>
      </c>
      <c r="D25" s="189">
        <f t="shared" ref="D25" si="20">SUM(D26:D27)</f>
        <v>0</v>
      </c>
      <c r="E25" s="189">
        <f t="shared" ref="E25" si="21">SUM(E26:E27)</f>
        <v>32.054000696871256</v>
      </c>
      <c r="F25" s="189">
        <f t="shared" ref="F25" si="22">SUM(F26:F27)</f>
        <v>10.68466689895709</v>
      </c>
      <c r="G25" s="189">
        <f t="shared" ref="G25" si="23">SUM(G26:G27)</f>
        <v>10.68466689895709</v>
      </c>
      <c r="H25" s="189">
        <f t="shared" ref="H25" si="24">SUM(H26:H27)</f>
        <v>25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2.8421709430404007E-14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1.4210854715202004E-14</v>
      </c>
      <c r="D26" s="189">
        <v>0</v>
      </c>
      <c r="E26" s="189">
        <v>32.054000696871256</v>
      </c>
      <c r="F26" s="189">
        <v>10.68466689895709</v>
      </c>
      <c r="G26" s="189">
        <v>10.68466689895709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2.8421709430404007E-14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25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9.1600794384752202</v>
      </c>
      <c r="H28" s="118">
        <v>0</v>
      </c>
      <c r="I28" s="118">
        <v>0</v>
      </c>
      <c r="J28" s="118">
        <v>9.1600794384752202</v>
      </c>
      <c r="K28" s="118">
        <v>0</v>
      </c>
      <c r="L28" s="118">
        <v>9.1600794384752202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10.68466689895709</v>
      </c>
      <c r="E31" s="189">
        <f t="shared" si="35"/>
        <v>0</v>
      </c>
      <c r="F31" s="189">
        <f t="shared" si="35"/>
        <v>0</v>
      </c>
      <c r="G31" s="189">
        <f t="shared" si="35"/>
        <v>0</v>
      </c>
      <c r="H31" s="189">
        <f t="shared" si="35"/>
        <v>10.68466689895709</v>
      </c>
      <c r="I31" s="189">
        <f t="shared" si="35"/>
        <v>0</v>
      </c>
      <c r="J31" s="189">
        <f t="shared" si="35"/>
        <v>0</v>
      </c>
      <c r="K31" s="189">
        <f t="shared" si="35"/>
        <v>0</v>
      </c>
      <c r="L31" s="189">
        <f t="shared" si="35"/>
        <v>10.68466689895709</v>
      </c>
      <c r="M31" s="189">
        <f t="shared" si="35"/>
        <v>0</v>
      </c>
      <c r="N31" s="189">
        <f t="shared" si="35"/>
        <v>0</v>
      </c>
      <c r="O31" s="189">
        <f t="shared" si="35"/>
        <v>0</v>
      </c>
      <c r="P31" s="189">
        <f t="shared" si="35"/>
        <v>0</v>
      </c>
      <c r="Q31" s="189">
        <f t="shared" si="35"/>
        <v>10.684666898957076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10.68466689895709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10.68466689895709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10.68466689895709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0</v>
      </c>
      <c r="Q32" s="189">
        <f t="shared" si="36"/>
        <v>10.684666898957076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0</v>
      </c>
      <c r="F33" s="189">
        <f t="shared" si="37"/>
        <v>0</v>
      </c>
      <c r="G33" s="189">
        <f t="shared" si="37"/>
        <v>0</v>
      </c>
      <c r="H33" s="189">
        <f t="shared" si="37"/>
        <v>0</v>
      </c>
      <c r="I33" s="189">
        <f t="shared" si="37"/>
        <v>0</v>
      </c>
      <c r="J33" s="189">
        <f t="shared" si="37"/>
        <v>0</v>
      </c>
      <c r="K33" s="189">
        <f t="shared" si="37"/>
        <v>0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0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9.160079438475222</v>
      </c>
      <c r="F34" s="118">
        <f t="shared" si="38"/>
        <v>0</v>
      </c>
      <c r="G34" s="118">
        <f t="shared" si="38"/>
        <v>9.160079438475222</v>
      </c>
      <c r="H34" s="118">
        <f t="shared" si="38"/>
        <v>0</v>
      </c>
      <c r="I34" s="118">
        <f t="shared" si="38"/>
        <v>0</v>
      </c>
      <c r="J34" s="118">
        <f t="shared" si="38"/>
        <v>9.160079438475222</v>
      </c>
      <c r="K34" s="118">
        <f t="shared" si="38"/>
        <v>0</v>
      </c>
      <c r="L34" s="118">
        <f t="shared" si="38"/>
        <v>9.160079438475222</v>
      </c>
      <c r="M34" s="118">
        <f t="shared" si="38"/>
        <v>0</v>
      </c>
      <c r="N34" s="118">
        <f t="shared" si="38"/>
        <v>0</v>
      </c>
      <c r="O34" s="118">
        <f t="shared" si="38"/>
        <v>9.160079438475222</v>
      </c>
      <c r="P34" s="118">
        <f t="shared" si="38"/>
        <v>0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19.648275862068957</v>
      </c>
      <c r="C37" s="189">
        <f t="shared" ref="C37:Q37" si="40">SUM(C38:C39)</f>
        <v>26.816275862068963</v>
      </c>
      <c r="D37" s="189">
        <f t="shared" si="40"/>
        <v>5.1636089631118836</v>
      </c>
      <c r="E37" s="189">
        <f t="shared" si="40"/>
        <v>15.017609659983137</v>
      </c>
      <c r="F37" s="189">
        <f t="shared" si="40"/>
        <v>14.802276558940221</v>
      </c>
      <c r="G37" s="189">
        <f t="shared" si="40"/>
        <v>7.6869434578973141</v>
      </c>
      <c r="H37" s="189">
        <f t="shared" si="40"/>
        <v>22.402276558940216</v>
      </c>
      <c r="I37" s="189">
        <f t="shared" si="40"/>
        <v>29.486276558940219</v>
      </c>
      <c r="J37" s="189">
        <f t="shared" si="40"/>
        <v>57.174276558940221</v>
      </c>
      <c r="K37" s="189">
        <f t="shared" si="40"/>
        <v>115.54427655894023</v>
      </c>
      <c r="L37" s="189">
        <f t="shared" si="40"/>
        <v>92.840609659983144</v>
      </c>
      <c r="M37" s="189">
        <f t="shared" si="40"/>
        <v>46.917609659983121</v>
      </c>
      <c r="N37" s="189">
        <f t="shared" si="40"/>
        <v>48.517609659983151</v>
      </c>
      <c r="O37" s="189">
        <f t="shared" si="40"/>
        <v>46.817609659983134</v>
      </c>
      <c r="P37" s="189">
        <f t="shared" si="40"/>
        <v>46.317609659983134</v>
      </c>
      <c r="Q37" s="189">
        <f t="shared" si="40"/>
        <v>29.132942761026058</v>
      </c>
    </row>
    <row r="38" spans="1:17" x14ac:dyDescent="0.25">
      <c r="A38" s="179" t="s">
        <v>43</v>
      </c>
      <c r="B38" s="189">
        <f t="shared" ref="B38:Q38" si="41">B20-B13</f>
        <v>19.648275862068957</v>
      </c>
      <c r="C38" s="189">
        <f t="shared" si="41"/>
        <v>26.816275862068963</v>
      </c>
      <c r="D38" s="189">
        <f t="shared" si="41"/>
        <v>5.1636089631118836</v>
      </c>
      <c r="E38" s="189">
        <f t="shared" si="41"/>
        <v>15.017609659983137</v>
      </c>
      <c r="F38" s="189">
        <f t="shared" si="41"/>
        <v>14.802276558940221</v>
      </c>
      <c r="G38" s="189">
        <f t="shared" si="41"/>
        <v>7.6869434578973141</v>
      </c>
      <c r="H38" s="189">
        <f t="shared" si="41"/>
        <v>17.402276558940216</v>
      </c>
      <c r="I38" s="189">
        <f t="shared" si="41"/>
        <v>24.486276558940219</v>
      </c>
      <c r="J38" s="189">
        <f t="shared" si="41"/>
        <v>52.174276558940221</v>
      </c>
      <c r="K38" s="189">
        <f t="shared" si="41"/>
        <v>100.35427655894023</v>
      </c>
      <c r="L38" s="189">
        <f t="shared" si="41"/>
        <v>84.640609659983141</v>
      </c>
      <c r="M38" s="189">
        <f t="shared" si="41"/>
        <v>40.81760965998312</v>
      </c>
      <c r="N38" s="189">
        <f t="shared" si="41"/>
        <v>41.817609659983148</v>
      </c>
      <c r="O38" s="189">
        <f t="shared" si="41"/>
        <v>39.817609659983134</v>
      </c>
      <c r="P38" s="189">
        <f t="shared" si="41"/>
        <v>39.817609659983134</v>
      </c>
      <c r="Q38" s="189">
        <f t="shared" si="41"/>
        <v>23.132942761026058</v>
      </c>
    </row>
    <row r="39" spans="1:17" x14ac:dyDescent="0.25">
      <c r="A39" s="179" t="s">
        <v>344</v>
      </c>
      <c r="B39" s="189">
        <f t="shared" ref="B39:Q39" si="42">B21-B14</f>
        <v>0</v>
      </c>
      <c r="C39" s="189">
        <f t="shared" si="42"/>
        <v>0</v>
      </c>
      <c r="D39" s="189">
        <f t="shared" si="42"/>
        <v>0</v>
      </c>
      <c r="E39" s="189">
        <f t="shared" si="42"/>
        <v>0</v>
      </c>
      <c r="F39" s="189">
        <f t="shared" si="42"/>
        <v>0</v>
      </c>
      <c r="G39" s="189">
        <f t="shared" si="42"/>
        <v>0</v>
      </c>
      <c r="H39" s="189">
        <f t="shared" si="42"/>
        <v>5</v>
      </c>
      <c r="I39" s="189">
        <f t="shared" si="42"/>
        <v>5</v>
      </c>
      <c r="J39" s="189">
        <f t="shared" si="42"/>
        <v>5</v>
      </c>
      <c r="K39" s="189">
        <f t="shared" si="42"/>
        <v>15.19</v>
      </c>
      <c r="L39" s="189">
        <f t="shared" si="42"/>
        <v>8.1999999999999993</v>
      </c>
      <c r="M39" s="189">
        <f t="shared" si="42"/>
        <v>6.1000000000000014</v>
      </c>
      <c r="N39" s="189">
        <f t="shared" si="42"/>
        <v>6.6999999999999993</v>
      </c>
      <c r="O39" s="189">
        <f t="shared" si="42"/>
        <v>7</v>
      </c>
      <c r="P39" s="189">
        <f t="shared" si="42"/>
        <v>6.5</v>
      </c>
      <c r="Q39" s="189">
        <f t="shared" si="42"/>
        <v>6</v>
      </c>
    </row>
    <row r="40" spans="1:17" x14ac:dyDescent="0.25">
      <c r="A40" s="108" t="s">
        <v>139</v>
      </c>
      <c r="B40" s="118">
        <f t="shared" ref="B40:Q40" si="43">B22-B15</f>
        <v>13.717241379310352</v>
      </c>
      <c r="C40" s="118">
        <f t="shared" si="43"/>
        <v>15.517241379310363</v>
      </c>
      <c r="D40" s="118">
        <f t="shared" si="43"/>
        <v>15.517241379310363</v>
      </c>
      <c r="E40" s="118">
        <f t="shared" si="43"/>
        <v>6.357161940835141</v>
      </c>
      <c r="F40" s="118">
        <f t="shared" si="43"/>
        <v>6.357161940835141</v>
      </c>
      <c r="G40" s="118">
        <f t="shared" si="43"/>
        <v>6.357161940835141</v>
      </c>
      <c r="H40" s="118">
        <f t="shared" si="43"/>
        <v>6.357161940835141</v>
      </c>
      <c r="I40" s="118">
        <f t="shared" si="43"/>
        <v>6.357161940835141</v>
      </c>
      <c r="J40" s="118">
        <f t="shared" si="43"/>
        <v>6.357161940835141</v>
      </c>
      <c r="K40" s="118">
        <f t="shared" si="43"/>
        <v>12.357161940835141</v>
      </c>
      <c r="L40" s="118">
        <f t="shared" si="43"/>
        <v>12.357161940835141</v>
      </c>
      <c r="M40" s="118">
        <f t="shared" si="43"/>
        <v>6.357161940835141</v>
      </c>
      <c r="N40" s="118">
        <f t="shared" si="43"/>
        <v>12.357161940835141</v>
      </c>
      <c r="O40" s="118">
        <f t="shared" si="43"/>
        <v>15.197082502359919</v>
      </c>
      <c r="P40" s="118">
        <f t="shared" si="43"/>
        <v>21.197082502359919</v>
      </c>
      <c r="Q40" s="118">
        <f t="shared" si="43"/>
        <v>26.697082502359919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119.183491732818</v>
      </c>
      <c r="C43" s="38">
        <v>120.4657499999999</v>
      </c>
      <c r="D43" s="38">
        <v>145.48322000000013</v>
      </c>
      <c r="E43" s="38">
        <v>173.03079000000002</v>
      </c>
      <c r="F43" s="38">
        <v>177.50561000000005</v>
      </c>
      <c r="G43" s="38">
        <v>187.20499727483246</v>
      </c>
      <c r="H43" s="38">
        <v>184.14203000000001</v>
      </c>
      <c r="I43" s="38">
        <v>203.03938999999997</v>
      </c>
      <c r="J43" s="38">
        <v>148.55469000000014</v>
      </c>
      <c r="K43" s="38">
        <v>102.90018999999909</v>
      </c>
      <c r="L43" s="38">
        <v>94.232271844844888</v>
      </c>
      <c r="M43" s="38">
        <v>138.80092584735183</v>
      </c>
      <c r="N43" s="38">
        <v>149.9290278111088</v>
      </c>
      <c r="O43" s="38">
        <v>150.34368090702202</v>
      </c>
      <c r="P43" s="38">
        <v>151.72566094442328</v>
      </c>
      <c r="Q43" s="38">
        <v>158.00277923687574</v>
      </c>
    </row>
    <row r="44" spans="1:17" x14ac:dyDescent="0.25">
      <c r="A44" s="55" t="s">
        <v>33</v>
      </c>
      <c r="B44" s="54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1.39584</v>
      </c>
      <c r="K44" s="54">
        <v>1.3035699999990902</v>
      </c>
      <c r="L44" s="54">
        <v>1.2179565860920079</v>
      </c>
      <c r="M44" s="54">
        <v>1.2174098630293013</v>
      </c>
      <c r="N44" s="54">
        <v>1.2176643290031324</v>
      </c>
      <c r="O44" s="54">
        <v>1.2544357000082655</v>
      </c>
      <c r="P44" s="54">
        <v>1.210210380697833</v>
      </c>
      <c r="Q44" s="54">
        <v>1.1952565577135923</v>
      </c>
    </row>
    <row r="45" spans="1:17" x14ac:dyDescent="0.25">
      <c r="A45" s="52" t="s">
        <v>32</v>
      </c>
      <c r="B45" s="51">
        <v>4.9919008324549807</v>
      </c>
      <c r="C45" s="51">
        <v>4.994609999999895</v>
      </c>
      <c r="D45" s="51">
        <v>3.8929800000001507</v>
      </c>
      <c r="E45" s="51">
        <v>4.9903300000000019</v>
      </c>
      <c r="F45" s="51">
        <v>4.8820900000000336</v>
      </c>
      <c r="G45" s="51">
        <v>3.9639282717857509</v>
      </c>
      <c r="H45" s="51">
        <v>5.8905100000000026</v>
      </c>
      <c r="I45" s="51">
        <v>6.9759599999999669</v>
      </c>
      <c r="J45" s="51">
        <v>9.2947100000001406</v>
      </c>
      <c r="K45" s="51">
        <v>9.2872800000000009</v>
      </c>
      <c r="L45" s="51">
        <v>9.5342929065820314</v>
      </c>
      <c r="M45" s="51">
        <v>10.636671000216122</v>
      </c>
      <c r="N45" s="51">
        <v>10.635375865720896</v>
      </c>
      <c r="O45" s="51">
        <v>9.6062474130085622</v>
      </c>
      <c r="P45" s="51">
        <v>8.5096673713638751</v>
      </c>
      <c r="Q45" s="51">
        <v>8.6546845313328333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1.098773005763338</v>
      </c>
      <c r="C47" s="51">
        <v>1.0976900000000001</v>
      </c>
      <c r="D47" s="51">
        <v>0</v>
      </c>
      <c r="E47" s="51">
        <v>1.0999000000000001</v>
      </c>
      <c r="F47" s="51">
        <v>0</v>
      </c>
      <c r="G47" s="51">
        <v>0</v>
      </c>
      <c r="H47" s="51">
        <v>0</v>
      </c>
      <c r="I47" s="51">
        <v>1.08666</v>
      </c>
      <c r="J47" s="51">
        <v>4.4039299999999999</v>
      </c>
      <c r="K47" s="51">
        <v>6.59619</v>
      </c>
      <c r="L47" s="51">
        <v>6.5968725827442967</v>
      </c>
      <c r="M47" s="51">
        <v>7.6996255642125009</v>
      </c>
      <c r="N47" s="51">
        <v>7.6975124023743691</v>
      </c>
      <c r="O47" s="51">
        <v>7.695031384751621</v>
      </c>
      <c r="P47" s="51">
        <v>6.5983546489501963</v>
      </c>
      <c r="Q47" s="51">
        <v>7.6993058516994104</v>
      </c>
    </row>
    <row r="48" spans="1:17" x14ac:dyDescent="0.25">
      <c r="A48" s="53" t="s">
        <v>76</v>
      </c>
      <c r="B48" s="51">
        <v>1.0270504224797208</v>
      </c>
      <c r="C48" s="51">
        <v>1.000399999999928</v>
      </c>
      <c r="D48" s="51">
        <v>1.001720000000148</v>
      </c>
      <c r="E48" s="51">
        <v>1.0012700000000052</v>
      </c>
      <c r="F48" s="51">
        <v>2.0013300000000243</v>
      </c>
      <c r="G48" s="51">
        <v>2.0533851054868504</v>
      </c>
      <c r="H48" s="51">
        <v>2.03424</v>
      </c>
      <c r="I48" s="51">
        <v>3.0589899999999659</v>
      </c>
      <c r="J48" s="51">
        <v>2.001250000000141</v>
      </c>
      <c r="K48" s="51">
        <v>0</v>
      </c>
      <c r="L48" s="51">
        <v>1.0266787977713958</v>
      </c>
      <c r="M48" s="51">
        <v>1.0264586821324555</v>
      </c>
      <c r="N48" s="51">
        <v>1.0265880266904901</v>
      </c>
      <c r="O48" s="51">
        <v>0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2.8660774042119215</v>
      </c>
      <c r="C49" s="51">
        <v>2.8965199999999669</v>
      </c>
      <c r="D49" s="51">
        <v>2.8912600000000026</v>
      </c>
      <c r="E49" s="51">
        <v>2.8891599999999968</v>
      </c>
      <c r="F49" s="51">
        <v>2.8807600000000093</v>
      </c>
      <c r="G49" s="51">
        <v>1.9105431662989005</v>
      </c>
      <c r="H49" s="51">
        <v>3.8562700000000021</v>
      </c>
      <c r="I49" s="51">
        <v>2.8303100000000008</v>
      </c>
      <c r="J49" s="51">
        <v>2.8895299999999988</v>
      </c>
      <c r="K49" s="51">
        <v>1.8903799999999986</v>
      </c>
      <c r="L49" s="51">
        <v>1.9107415260663396</v>
      </c>
      <c r="M49" s="51">
        <v>1.9105867538711649</v>
      </c>
      <c r="N49" s="51">
        <v>1.9112754366560365</v>
      </c>
      <c r="O49" s="51">
        <v>1.9112160282569413</v>
      </c>
      <c r="P49" s="51">
        <v>1.9113127224136779</v>
      </c>
      <c r="Q49" s="51">
        <v>0.95537867963342382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0.80071000000000225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12.206353091466951</v>
      </c>
      <c r="C51" s="51">
        <v>13.9041</v>
      </c>
      <c r="D51" s="51">
        <v>13.090730000000001</v>
      </c>
      <c r="E51" s="51">
        <v>16.98948</v>
      </c>
      <c r="F51" s="51">
        <v>17.992940000000001</v>
      </c>
      <c r="G51" s="51">
        <v>18.938320164302581</v>
      </c>
      <c r="H51" s="51">
        <v>20.203240000000001</v>
      </c>
      <c r="I51" s="51">
        <v>26.900829999999999</v>
      </c>
      <c r="J51" s="51">
        <v>27.208390000000001</v>
      </c>
      <c r="K51" s="51">
        <v>33.97007</v>
      </c>
      <c r="L51" s="51">
        <v>22.423519166115248</v>
      </c>
      <c r="M51" s="51">
        <v>22.452156191604182</v>
      </c>
      <c r="N51" s="51">
        <v>24.577072870943574</v>
      </c>
      <c r="O51" s="51">
        <v>25.894156389998916</v>
      </c>
      <c r="P51" s="51">
        <v>28.096367732847309</v>
      </c>
      <c r="Q51" s="51">
        <v>32.891154537116954</v>
      </c>
    </row>
    <row r="52" spans="1:17" x14ac:dyDescent="0.25">
      <c r="A52" s="53" t="s">
        <v>66</v>
      </c>
      <c r="B52" s="51">
        <v>12.206353091466951</v>
      </c>
      <c r="C52" s="51">
        <v>13.9041</v>
      </c>
      <c r="D52" s="51">
        <v>13.090730000000001</v>
      </c>
      <c r="E52" s="51">
        <v>16.98948</v>
      </c>
      <c r="F52" s="51">
        <v>17.992940000000001</v>
      </c>
      <c r="G52" s="51">
        <v>18.938320164302581</v>
      </c>
      <c r="H52" s="51">
        <v>20.203240000000001</v>
      </c>
      <c r="I52" s="51">
        <v>26.900829999999999</v>
      </c>
      <c r="J52" s="51">
        <v>27.208390000000001</v>
      </c>
      <c r="K52" s="51">
        <v>33.97007</v>
      </c>
      <c r="L52" s="51">
        <v>22.423519166115248</v>
      </c>
      <c r="M52" s="51">
        <v>22.452156191604182</v>
      </c>
      <c r="N52" s="51">
        <v>24.577072870943574</v>
      </c>
      <c r="O52" s="51">
        <v>25.894156389998916</v>
      </c>
      <c r="P52" s="51">
        <v>28.096367732847309</v>
      </c>
      <c r="Q52" s="51">
        <v>32.891154537116954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0.10003000000000029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0.10003000000000029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0.30009000000000002</v>
      </c>
      <c r="J60" s="51">
        <v>0.30001</v>
      </c>
      <c r="K60" s="51">
        <v>1.1006800000000001</v>
      </c>
      <c r="L60" s="51">
        <v>0.28655139741923441</v>
      </c>
      <c r="M60" s="51">
        <v>1.2181447114787214</v>
      </c>
      <c r="N60" s="51">
        <v>1.5524745392275374</v>
      </c>
      <c r="O60" s="51">
        <v>1.62444889215443</v>
      </c>
      <c r="P60" s="51">
        <v>1.0987428633751175</v>
      </c>
      <c r="Q60" s="51">
        <v>0.81205012564364321</v>
      </c>
    </row>
    <row r="61" spans="1:17" x14ac:dyDescent="0.25">
      <c r="A61" s="63" t="s">
        <v>21</v>
      </c>
      <c r="B61" s="62">
        <v>101.98523780889606</v>
      </c>
      <c r="C61" s="62">
        <v>101.56704000000001</v>
      </c>
      <c r="D61" s="62">
        <v>128.49950999999999</v>
      </c>
      <c r="E61" s="62">
        <v>151.05098000000001</v>
      </c>
      <c r="F61" s="62">
        <v>154.63058000000001</v>
      </c>
      <c r="G61" s="62">
        <v>164.30274883874412</v>
      </c>
      <c r="H61" s="62">
        <v>158.04828000000001</v>
      </c>
      <c r="I61" s="62">
        <v>168.76248000000001</v>
      </c>
      <c r="J61" s="62">
        <v>110.35574</v>
      </c>
      <c r="K61" s="62">
        <v>57.238590000000002</v>
      </c>
      <c r="L61" s="62">
        <v>60.769951788636362</v>
      </c>
      <c r="M61" s="62">
        <v>103.27654408102352</v>
      </c>
      <c r="N61" s="62">
        <v>111.94644020621365</v>
      </c>
      <c r="O61" s="62">
        <v>111.96439251185183</v>
      </c>
      <c r="P61" s="62">
        <v>112.81067259613914</v>
      </c>
      <c r="Q61" s="62">
        <v>114.44963348506872</v>
      </c>
    </row>
    <row r="62" spans="1:17" x14ac:dyDescent="0.25">
      <c r="A62" s="191" t="s">
        <v>105</v>
      </c>
      <c r="B62" s="190">
        <f>SUM(B63:B64,B67)</f>
        <v>119.183491732818</v>
      </c>
      <c r="C62" s="190">
        <f t="shared" ref="C62:Q62" si="44">SUM(C63:C64,C67)</f>
        <v>120.4657499999999</v>
      </c>
      <c r="D62" s="190">
        <f t="shared" si="44"/>
        <v>145.48322000000013</v>
      </c>
      <c r="E62" s="190">
        <f t="shared" si="44"/>
        <v>173.03079000000002</v>
      </c>
      <c r="F62" s="190">
        <f t="shared" si="44"/>
        <v>177.50561000000005</v>
      </c>
      <c r="G62" s="190">
        <f t="shared" si="44"/>
        <v>187.20499727483246</v>
      </c>
      <c r="H62" s="190">
        <f t="shared" si="44"/>
        <v>184.14203000000001</v>
      </c>
      <c r="I62" s="190">
        <f t="shared" si="44"/>
        <v>203.03938999999997</v>
      </c>
      <c r="J62" s="190">
        <f t="shared" si="44"/>
        <v>148.55469000000014</v>
      </c>
      <c r="K62" s="190">
        <f t="shared" si="44"/>
        <v>102.90018999999909</v>
      </c>
      <c r="L62" s="190">
        <f t="shared" si="44"/>
        <v>94.232271844844888</v>
      </c>
      <c r="M62" s="190">
        <f t="shared" si="44"/>
        <v>138.80092584735183</v>
      </c>
      <c r="N62" s="190">
        <f t="shared" si="44"/>
        <v>149.9290278111088</v>
      </c>
      <c r="O62" s="190">
        <f t="shared" si="44"/>
        <v>150.34368090702202</v>
      </c>
      <c r="P62" s="190">
        <f t="shared" si="44"/>
        <v>151.72566094442328</v>
      </c>
      <c r="Q62" s="190">
        <f t="shared" si="44"/>
        <v>158.00277923687574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93.560436601500214</v>
      </c>
      <c r="C64" s="189">
        <f t="shared" ref="C64:Q64" si="45">SUM(C65:C66)</f>
        <v>93.123626619053312</v>
      </c>
      <c r="D64" s="189">
        <f t="shared" si="45"/>
        <v>115.75231673024533</v>
      </c>
      <c r="E64" s="189">
        <f t="shared" si="45"/>
        <v>140.91448527383119</v>
      </c>
      <c r="F64" s="189">
        <f t="shared" si="45"/>
        <v>146.2433938000471</v>
      </c>
      <c r="G64" s="189">
        <f t="shared" si="45"/>
        <v>158.21530466015975</v>
      </c>
      <c r="H64" s="189">
        <f t="shared" si="45"/>
        <v>154.6300699732696</v>
      </c>
      <c r="I64" s="189">
        <f t="shared" si="45"/>
        <v>165.91054749805016</v>
      </c>
      <c r="J64" s="189">
        <f t="shared" si="45"/>
        <v>116.00072195456269</v>
      </c>
      <c r="K64" s="189">
        <f t="shared" si="45"/>
        <v>63.590429817860944</v>
      </c>
      <c r="L64" s="189">
        <f t="shared" si="45"/>
        <v>62.879429865352662</v>
      </c>
      <c r="M64" s="189">
        <f t="shared" si="45"/>
        <v>110.05039215313248</v>
      </c>
      <c r="N64" s="189">
        <f t="shared" si="45"/>
        <v>120.24148111273294</v>
      </c>
      <c r="O64" s="189">
        <f t="shared" si="45"/>
        <v>124.57447123643345</v>
      </c>
      <c r="P64" s="189">
        <f t="shared" si="45"/>
        <v>127.55520094226691</v>
      </c>
      <c r="Q64" s="189">
        <f t="shared" si="45"/>
        <v>135.92646535840686</v>
      </c>
    </row>
    <row r="65" spans="1:17" x14ac:dyDescent="0.25">
      <c r="A65" s="102" t="s">
        <v>43</v>
      </c>
      <c r="B65" s="189">
        <v>93.560436601500214</v>
      </c>
      <c r="C65" s="189">
        <v>93.123626619053312</v>
      </c>
      <c r="D65" s="189">
        <v>115.75231673024533</v>
      </c>
      <c r="E65" s="189">
        <v>140.91448527383119</v>
      </c>
      <c r="F65" s="189">
        <v>146.2433938000471</v>
      </c>
      <c r="G65" s="189">
        <v>158.21530466015975</v>
      </c>
      <c r="H65" s="189">
        <v>151.57225821980566</v>
      </c>
      <c r="I65" s="189">
        <v>162.42470756766377</v>
      </c>
      <c r="J65" s="189">
        <v>112.77618496646355</v>
      </c>
      <c r="K65" s="189">
        <v>61.544145105973207</v>
      </c>
      <c r="L65" s="189">
        <v>59.89583842977563</v>
      </c>
      <c r="M65" s="189">
        <v>107.17764337768901</v>
      </c>
      <c r="N65" s="189">
        <v>117.1641193277717</v>
      </c>
      <c r="O65" s="189">
        <v>121.50916724720311</v>
      </c>
      <c r="P65" s="189">
        <v>124.33157122093624</v>
      </c>
      <c r="Q65" s="189">
        <v>132.62765591551076</v>
      </c>
    </row>
    <row r="66" spans="1:17" x14ac:dyDescent="0.25">
      <c r="A66" s="102" t="s">
        <v>344</v>
      </c>
      <c r="B66" s="189">
        <v>0</v>
      </c>
      <c r="C66" s="189">
        <v>0</v>
      </c>
      <c r="D66" s="189">
        <v>0</v>
      </c>
      <c r="E66" s="189">
        <v>0</v>
      </c>
      <c r="F66" s="189">
        <v>0</v>
      </c>
      <c r="G66" s="189">
        <v>0</v>
      </c>
      <c r="H66" s="189">
        <v>3.0578117534639278</v>
      </c>
      <c r="I66" s="189">
        <v>3.4858399303863843</v>
      </c>
      <c r="J66" s="189">
        <v>3.2245369880991421</v>
      </c>
      <c r="K66" s="189">
        <v>2.0462847118877368</v>
      </c>
      <c r="L66" s="189">
        <v>2.9835914355770337</v>
      </c>
      <c r="M66" s="189">
        <v>2.8727487754434664</v>
      </c>
      <c r="N66" s="189">
        <v>3.0773617849612442</v>
      </c>
      <c r="O66" s="189">
        <v>3.0653039892303413</v>
      </c>
      <c r="P66" s="189">
        <v>3.2236297213306742</v>
      </c>
      <c r="Q66" s="189">
        <v>3.2988094428960912</v>
      </c>
    </row>
    <row r="67" spans="1:17" x14ac:dyDescent="0.25">
      <c r="A67" s="119" t="s">
        <v>42</v>
      </c>
      <c r="B67" s="118">
        <v>25.623055131317784</v>
      </c>
      <c r="C67" s="118">
        <v>27.342123380946589</v>
      </c>
      <c r="D67" s="118">
        <v>29.730903269754805</v>
      </c>
      <c r="E67" s="118">
        <v>32.116304726168835</v>
      </c>
      <c r="F67" s="118">
        <v>31.262216199952945</v>
      </c>
      <c r="G67" s="118">
        <v>28.98969261467272</v>
      </c>
      <c r="H67" s="118">
        <v>29.511960026730407</v>
      </c>
      <c r="I67" s="118">
        <v>37.128842501949805</v>
      </c>
      <c r="J67" s="118">
        <v>32.553968045437443</v>
      </c>
      <c r="K67" s="118">
        <v>39.309760182138142</v>
      </c>
      <c r="L67" s="118">
        <v>31.352841979492233</v>
      </c>
      <c r="M67" s="118">
        <v>28.750533694219342</v>
      </c>
      <c r="N67" s="118">
        <v>29.687546698375854</v>
      </c>
      <c r="O67" s="118">
        <v>25.76920967058858</v>
      </c>
      <c r="P67" s="118">
        <v>24.170460002156375</v>
      </c>
      <c r="Q67" s="118">
        <v>22.076313878468881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178.0124978131937</v>
      </c>
      <c r="C69" s="70">
        <f t="shared" si="46"/>
        <v>181.85922675511569</v>
      </c>
      <c r="D69" s="70">
        <f t="shared" si="46"/>
        <v>233.9118520953725</v>
      </c>
      <c r="E69" s="70">
        <f t="shared" si="46"/>
        <v>266.46311820161202</v>
      </c>
      <c r="F69" s="70">
        <f t="shared" si="46"/>
        <v>273.37466018494814</v>
      </c>
      <c r="G69" s="70">
        <f t="shared" si="46"/>
        <v>271.70478256513445</v>
      </c>
      <c r="H69" s="70">
        <f t="shared" si="46"/>
        <v>276.380643251528</v>
      </c>
      <c r="I69" s="70">
        <f t="shared" si="46"/>
        <v>278.80239007873593</v>
      </c>
      <c r="J69" s="70">
        <f t="shared" si="46"/>
        <v>241.29037713385245</v>
      </c>
      <c r="K69" s="70">
        <f t="shared" si="46"/>
        <v>173.61439143262442</v>
      </c>
      <c r="L69" s="70">
        <f t="shared" si="46"/>
        <v>155.62664099580383</v>
      </c>
      <c r="M69" s="70">
        <f t="shared" si="46"/>
        <v>212.77381453760904</v>
      </c>
      <c r="N69" s="70">
        <f t="shared" si="46"/>
        <v>232.28482596540988</v>
      </c>
      <c r="O69" s="70">
        <f t="shared" si="46"/>
        <v>232.30167268621497</v>
      </c>
      <c r="P69" s="70">
        <f t="shared" si="46"/>
        <v>233.04159654862815</v>
      </c>
      <c r="Q69" s="70">
        <f t="shared" si="46"/>
        <v>244.83622609892896</v>
      </c>
    </row>
    <row r="70" spans="1:17" x14ac:dyDescent="0.25">
      <c r="A70" s="55" t="s">
        <v>343</v>
      </c>
      <c r="B70" s="54">
        <v>44.047137813193693</v>
      </c>
      <c r="C70" s="54">
        <v>48.047906755115676</v>
      </c>
      <c r="D70" s="54">
        <v>43.224562095372477</v>
      </c>
      <c r="E70" s="54">
        <v>55.279518201612014</v>
      </c>
      <c r="F70" s="54">
        <v>57.806030184948114</v>
      </c>
      <c r="G70" s="54">
        <v>57.043962565134464</v>
      </c>
      <c r="H70" s="54">
        <v>66.260893251528017</v>
      </c>
      <c r="I70" s="54">
        <v>85.316360078735912</v>
      </c>
      <c r="J70" s="54">
        <v>97.367207133852446</v>
      </c>
      <c r="K70" s="54">
        <v>112.13695143262441</v>
      </c>
      <c r="L70" s="54">
        <v>84.297410995803816</v>
      </c>
      <c r="M70" s="54">
        <v>87.274654537609024</v>
      </c>
      <c r="N70" s="54">
        <v>92.263705965409855</v>
      </c>
      <c r="O70" s="54">
        <v>92.311252686214971</v>
      </c>
      <c r="P70" s="54">
        <v>94.411666548628148</v>
      </c>
      <c r="Q70" s="54">
        <v>105.42519609892895</v>
      </c>
    </row>
    <row r="71" spans="1:17" x14ac:dyDescent="0.25">
      <c r="A71" s="52" t="s">
        <v>106</v>
      </c>
      <c r="B71" s="51">
        <v>133.96536</v>
      </c>
      <c r="C71" s="51">
        <v>133.81131999999999</v>
      </c>
      <c r="D71" s="51">
        <v>190.68729000000002</v>
      </c>
      <c r="E71" s="51">
        <v>211.18359999999998</v>
      </c>
      <c r="F71" s="51">
        <v>215.56863000000001</v>
      </c>
      <c r="G71" s="51">
        <v>214.66081999999997</v>
      </c>
      <c r="H71" s="51">
        <v>210.11975000000001</v>
      </c>
      <c r="I71" s="51">
        <v>193.48603000000003</v>
      </c>
      <c r="J71" s="51">
        <v>143.92317</v>
      </c>
      <c r="K71" s="51">
        <v>61.477440000000001</v>
      </c>
      <c r="L71" s="51">
        <v>71.329229999999995</v>
      </c>
      <c r="M71" s="51">
        <v>125.49916000000002</v>
      </c>
      <c r="N71" s="51">
        <v>140.02112000000002</v>
      </c>
      <c r="O71" s="51">
        <v>139.99042</v>
      </c>
      <c r="P71" s="51">
        <v>138.62993</v>
      </c>
      <c r="Q71" s="51">
        <v>139.41103000000001</v>
      </c>
    </row>
    <row r="72" spans="1:17" x14ac:dyDescent="0.25">
      <c r="A72" s="50" t="s">
        <v>105</v>
      </c>
      <c r="B72" s="38">
        <f t="shared" ref="B72:Q72" si="47">SUM(B73:B74,B77)</f>
        <v>178.0124978131937</v>
      </c>
      <c r="C72" s="38">
        <f t="shared" si="47"/>
        <v>181.85922675511569</v>
      </c>
      <c r="D72" s="38">
        <f t="shared" si="47"/>
        <v>233.9118520953725</v>
      </c>
      <c r="E72" s="38">
        <f t="shared" si="47"/>
        <v>266.46311820161202</v>
      </c>
      <c r="F72" s="38">
        <f t="shared" si="47"/>
        <v>273.37466018494814</v>
      </c>
      <c r="G72" s="38">
        <f t="shared" si="47"/>
        <v>271.70478256513445</v>
      </c>
      <c r="H72" s="38">
        <f t="shared" si="47"/>
        <v>276.380643251528</v>
      </c>
      <c r="I72" s="38">
        <f t="shared" si="47"/>
        <v>278.80239007873593</v>
      </c>
      <c r="J72" s="38">
        <f t="shared" si="47"/>
        <v>241.29037713385245</v>
      </c>
      <c r="K72" s="38">
        <f t="shared" si="47"/>
        <v>173.61439143262439</v>
      </c>
      <c r="L72" s="38">
        <f t="shared" si="47"/>
        <v>155.62664099580383</v>
      </c>
      <c r="M72" s="38">
        <f t="shared" si="47"/>
        <v>212.77381453760901</v>
      </c>
      <c r="N72" s="38">
        <f t="shared" si="47"/>
        <v>232.28482596540988</v>
      </c>
      <c r="O72" s="38">
        <f t="shared" si="47"/>
        <v>232.30167268621497</v>
      </c>
      <c r="P72" s="38">
        <f t="shared" si="47"/>
        <v>233.04159654862815</v>
      </c>
      <c r="Q72" s="38">
        <f t="shared" si="47"/>
        <v>244.83622609892893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157.08574780769069</v>
      </c>
      <c r="C74" s="189">
        <f t="shared" ref="C74:Q74" si="48">SUM(C75:C76)</f>
        <v>159.97193482175885</v>
      </c>
      <c r="D74" s="189">
        <f t="shared" si="48"/>
        <v>205.88138150178781</v>
      </c>
      <c r="E74" s="189">
        <f t="shared" si="48"/>
        <v>235.13720070382826</v>
      </c>
      <c r="F74" s="189">
        <f t="shared" si="48"/>
        <v>242.24164887557851</v>
      </c>
      <c r="G74" s="189">
        <f t="shared" si="48"/>
        <v>242.43204695224776</v>
      </c>
      <c r="H74" s="189">
        <f t="shared" si="48"/>
        <v>244.66735338459461</v>
      </c>
      <c r="I74" s="189">
        <f t="shared" si="48"/>
        <v>244.56225146796433</v>
      </c>
      <c r="J74" s="189">
        <f t="shared" si="48"/>
        <v>198.07941015827362</v>
      </c>
      <c r="K74" s="189">
        <f t="shared" si="48"/>
        <v>116.20059532580211</v>
      </c>
      <c r="L74" s="189">
        <f t="shared" si="48"/>
        <v>112.59971793894596</v>
      </c>
      <c r="M74" s="189">
        <f t="shared" si="48"/>
        <v>175.71095176091055</v>
      </c>
      <c r="N74" s="189">
        <f t="shared" si="48"/>
        <v>194.32727841188463</v>
      </c>
      <c r="O74" s="189">
        <f t="shared" si="48"/>
        <v>196.41789042652979</v>
      </c>
      <c r="P74" s="189">
        <f t="shared" si="48"/>
        <v>198.00490325798148</v>
      </c>
      <c r="Q74" s="189">
        <f t="shared" si="48"/>
        <v>207.84779146623998</v>
      </c>
    </row>
    <row r="75" spans="1:17" x14ac:dyDescent="0.25">
      <c r="A75" s="102" t="s">
        <v>43</v>
      </c>
      <c r="B75" s="189">
        <f>NFM_emi!B$33</f>
        <v>157.08574780769069</v>
      </c>
      <c r="C75" s="189">
        <f>NFM_emi!C$33</f>
        <v>159.97193482175885</v>
      </c>
      <c r="D75" s="189">
        <f>NFM_emi!D$33</f>
        <v>205.88138150178781</v>
      </c>
      <c r="E75" s="189">
        <f>NFM_emi!E$33</f>
        <v>235.13720070382826</v>
      </c>
      <c r="F75" s="189">
        <f>NFM_emi!F$33</f>
        <v>242.24164887557851</v>
      </c>
      <c r="G75" s="189">
        <f>NFM_emi!G$33</f>
        <v>242.43204695224776</v>
      </c>
      <c r="H75" s="189">
        <f>NFM_emi!H$33</f>
        <v>242.80204281616096</v>
      </c>
      <c r="I75" s="189">
        <f>NFM_emi!I$33</f>
        <v>242.13932456622985</v>
      </c>
      <c r="J75" s="189">
        <f>NFM_emi!J$33</f>
        <v>194.51641138256076</v>
      </c>
      <c r="K75" s="189">
        <f>NFM_emi!K$33</f>
        <v>112.29176158853903</v>
      </c>
      <c r="L75" s="189">
        <f>NFM_emi!L$33</f>
        <v>108.00847996160137</v>
      </c>
      <c r="M75" s="189">
        <f>NFM_emi!M$33</f>
        <v>172.64410789656364</v>
      </c>
      <c r="N75" s="189">
        <f>NFM_emi!N$33</f>
        <v>191.10333704985476</v>
      </c>
      <c r="O75" s="189">
        <f>NFM_emi!O$33</f>
        <v>193.19561078302962</v>
      </c>
      <c r="P75" s="189">
        <f>NFM_emi!P$33</f>
        <v>194.58131801861893</v>
      </c>
      <c r="Q75" s="189">
        <f>NFM_emi!Q$33</f>
        <v>204.01572266437518</v>
      </c>
    </row>
    <row r="76" spans="1:17" x14ac:dyDescent="0.25">
      <c r="A76" s="102" t="s">
        <v>344</v>
      </c>
      <c r="B76" s="189">
        <f>NFM_emi!B$70</f>
        <v>0</v>
      </c>
      <c r="C76" s="189">
        <f>NFM_emi!C$70</f>
        <v>0</v>
      </c>
      <c r="D76" s="189">
        <f>NFM_emi!D$70</f>
        <v>0</v>
      </c>
      <c r="E76" s="189">
        <f>NFM_emi!E$70</f>
        <v>0</v>
      </c>
      <c r="F76" s="189">
        <f>NFM_emi!F$70</f>
        <v>0</v>
      </c>
      <c r="G76" s="189">
        <f>NFM_emi!G$70</f>
        <v>0</v>
      </c>
      <c r="H76" s="189">
        <f>NFM_emi!H$70</f>
        <v>1.8653105684336337</v>
      </c>
      <c r="I76" s="189">
        <f>NFM_emi!I$70</f>
        <v>2.4229269017344763</v>
      </c>
      <c r="J76" s="189">
        <f>NFM_emi!J$70</f>
        <v>3.5629987757128436</v>
      </c>
      <c r="K76" s="189">
        <f>NFM_emi!K$70</f>
        <v>3.9088337372630875</v>
      </c>
      <c r="L76" s="189">
        <f>NFM_emi!L$70</f>
        <v>4.5912379773445906</v>
      </c>
      <c r="M76" s="189">
        <f>NFM_emi!M$70</f>
        <v>3.0668438643468936</v>
      </c>
      <c r="N76" s="189">
        <f>NFM_emi!N$70</f>
        <v>3.2239413620298727</v>
      </c>
      <c r="O76" s="189">
        <f>NFM_emi!O$70</f>
        <v>3.2222796435001615</v>
      </c>
      <c r="P76" s="189">
        <f>NFM_emi!P$70</f>
        <v>3.4235852393625508</v>
      </c>
      <c r="Q76" s="189">
        <f>NFM_emi!Q$70</f>
        <v>3.8320688018648048</v>
      </c>
    </row>
    <row r="77" spans="1:17" x14ac:dyDescent="0.25">
      <c r="A77" s="119" t="s">
        <v>42</v>
      </c>
      <c r="B77" s="118">
        <f>NFM_emi!B$112</f>
        <v>20.926750005503003</v>
      </c>
      <c r="C77" s="118">
        <f>NFM_emi!C$112</f>
        <v>21.887291933356824</v>
      </c>
      <c r="D77" s="118">
        <f>NFM_emi!D$112</f>
        <v>28.030470593584681</v>
      </c>
      <c r="E77" s="118">
        <f>NFM_emi!E$112</f>
        <v>31.325917497783742</v>
      </c>
      <c r="F77" s="118">
        <f>NFM_emi!F$112</f>
        <v>31.133011309369635</v>
      </c>
      <c r="G77" s="118">
        <f>NFM_emi!G$112</f>
        <v>29.272735612886688</v>
      </c>
      <c r="H77" s="118">
        <f>NFM_emi!H$112</f>
        <v>31.713289866933415</v>
      </c>
      <c r="I77" s="118">
        <f>NFM_emi!I$112</f>
        <v>34.240138610771567</v>
      </c>
      <c r="J77" s="118">
        <f>NFM_emi!J$112</f>
        <v>43.210966975578835</v>
      </c>
      <c r="K77" s="118">
        <f>NFM_emi!K$112</f>
        <v>57.413796106822268</v>
      </c>
      <c r="L77" s="118">
        <f>NFM_emi!L$112</f>
        <v>43.026923056857854</v>
      </c>
      <c r="M77" s="118">
        <f>NFM_emi!M$112</f>
        <v>37.062862776698474</v>
      </c>
      <c r="N77" s="118">
        <f>NFM_emi!N$112</f>
        <v>37.957547553525245</v>
      </c>
      <c r="O77" s="118">
        <f>NFM_emi!O$112</f>
        <v>35.883782259685177</v>
      </c>
      <c r="P77" s="118">
        <f>NFM_emi!P$112</f>
        <v>35.036693290646667</v>
      </c>
      <c r="Q77" s="118">
        <f>NFM_emi!Q$112</f>
        <v>36.988434632688936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>
        <f t="shared" ref="B81:Q81" si="50">IF(B$5=0,"",B$5/B$12*1000)</f>
        <v>451.18512856346973</v>
      </c>
      <c r="C81" s="186">
        <f t="shared" si="50"/>
        <v>488.43936503296828</v>
      </c>
      <c r="D81" s="186">
        <f t="shared" si="50"/>
        <v>435.68197979346041</v>
      </c>
      <c r="E81" s="186">
        <f t="shared" si="50"/>
        <v>355.17742997336705</v>
      </c>
      <c r="F81" s="186">
        <f t="shared" si="50"/>
        <v>330.6054544855416</v>
      </c>
      <c r="G81" s="186">
        <f t="shared" si="50"/>
        <v>361.91707898731079</v>
      </c>
      <c r="H81" s="186">
        <f t="shared" si="50"/>
        <v>370.13142039989276</v>
      </c>
      <c r="I81" s="186">
        <f t="shared" si="50"/>
        <v>452.62202619485146</v>
      </c>
      <c r="J81" s="186">
        <f t="shared" si="50"/>
        <v>547.47549893117127</v>
      </c>
      <c r="K81" s="186">
        <f t="shared" si="50"/>
        <v>1299.4161827489538</v>
      </c>
      <c r="L81" s="186">
        <f t="shared" si="50"/>
        <v>812.14124708563588</v>
      </c>
      <c r="M81" s="186">
        <f t="shared" si="50"/>
        <v>588.03089928091947</v>
      </c>
      <c r="N81" s="186">
        <f t="shared" si="50"/>
        <v>619.32284570823731</v>
      </c>
      <c r="O81" s="186">
        <f t="shared" si="50"/>
        <v>692.15252152801315</v>
      </c>
      <c r="P81" s="186">
        <f t="shared" si="50"/>
        <v>932.82227097025986</v>
      </c>
      <c r="Q81" s="186">
        <f t="shared" si="50"/>
        <v>1197.2044827021175</v>
      </c>
    </row>
    <row r="82" spans="1:17" x14ac:dyDescent="0.25">
      <c r="A82" s="108" t="s">
        <v>42</v>
      </c>
      <c r="B82" s="185">
        <f t="shared" ref="B82:Q82" si="51">IF(B$8=0,"",B$8/B$15*1000)</f>
        <v>566.21328737909414</v>
      </c>
      <c r="C82" s="185">
        <f t="shared" si="51"/>
        <v>571.7448371826672</v>
      </c>
      <c r="D82" s="185">
        <f t="shared" si="51"/>
        <v>582.98198826538237</v>
      </c>
      <c r="E82" s="185">
        <f t="shared" si="51"/>
        <v>595.70210386995177</v>
      </c>
      <c r="F82" s="185">
        <f t="shared" si="51"/>
        <v>609.53509793170372</v>
      </c>
      <c r="G82" s="185">
        <f t="shared" si="51"/>
        <v>765.66762649052885</v>
      </c>
      <c r="H82" s="185">
        <f t="shared" si="51"/>
        <v>780.7842889909042</v>
      </c>
      <c r="I82" s="185">
        <f t="shared" si="51"/>
        <v>905.81905815630353</v>
      </c>
      <c r="J82" s="185">
        <f t="shared" si="51"/>
        <v>864.1002778630783</v>
      </c>
      <c r="K82" s="185">
        <f t="shared" si="51"/>
        <v>495.21005506983067</v>
      </c>
      <c r="L82" s="185">
        <f t="shared" si="51"/>
        <v>475.42416303051533</v>
      </c>
      <c r="M82" s="185">
        <f t="shared" si="51"/>
        <v>421.65876360636867</v>
      </c>
      <c r="N82" s="185">
        <f t="shared" si="51"/>
        <v>461.32909360691315</v>
      </c>
      <c r="O82" s="185">
        <f t="shared" si="51"/>
        <v>552.7167397001964</v>
      </c>
      <c r="P82" s="185">
        <f t="shared" si="51"/>
        <v>684.31664196760846</v>
      </c>
      <c r="Q82" s="185">
        <f t="shared" si="51"/>
        <v>873.66817884889144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>
        <f t="shared" ref="B85:Q85" si="53">IF(B$64=0,"",B$64/B$12)</f>
        <v>1.1164729904713631</v>
      </c>
      <c r="C85" s="182">
        <f t="shared" si="53"/>
        <v>1.2152054835976265</v>
      </c>
      <c r="D85" s="182">
        <f t="shared" si="53"/>
        <v>1.3213734786557687</v>
      </c>
      <c r="E85" s="182">
        <f t="shared" si="53"/>
        <v>1.2833741828217777</v>
      </c>
      <c r="F85" s="182">
        <f t="shared" si="53"/>
        <v>1.211627123446952</v>
      </c>
      <c r="G85" s="182">
        <f t="shared" si="53"/>
        <v>1.1423487701094566</v>
      </c>
      <c r="H85" s="182">
        <f t="shared" si="53"/>
        <v>1.1196963792416335</v>
      </c>
      <c r="I85" s="182">
        <f t="shared" si="53"/>
        <v>1.2663380617485662</v>
      </c>
      <c r="J85" s="182">
        <f t="shared" si="53"/>
        <v>1.1226455748157584</v>
      </c>
      <c r="K85" s="182">
        <f t="shared" si="53"/>
        <v>1.4144408073726797</v>
      </c>
      <c r="L85" s="182">
        <f t="shared" si="53"/>
        <v>1.1035932019122217</v>
      </c>
      <c r="M85" s="182">
        <f t="shared" si="53"/>
        <v>1.0694887478438531</v>
      </c>
      <c r="N85" s="182">
        <f t="shared" si="53"/>
        <v>1.1869840188818652</v>
      </c>
      <c r="O85" s="182">
        <f t="shared" si="53"/>
        <v>1.2094608857906159</v>
      </c>
      <c r="P85" s="182">
        <f t="shared" si="53"/>
        <v>1.2324174004083759</v>
      </c>
      <c r="Q85" s="182">
        <f t="shared" si="53"/>
        <v>1.2356951396218805</v>
      </c>
    </row>
    <row r="86" spans="1:17" x14ac:dyDescent="0.25">
      <c r="A86" s="179" t="s">
        <v>43</v>
      </c>
      <c r="B86" s="182">
        <f t="shared" ref="B86:Q86" si="54">IF(B$65=0,"",B$65/B$13)</f>
        <v>1.1164729904713631</v>
      </c>
      <c r="C86" s="182">
        <f t="shared" si="54"/>
        <v>1.2152054835976265</v>
      </c>
      <c r="D86" s="182">
        <f t="shared" si="54"/>
        <v>1.3213734786557687</v>
      </c>
      <c r="E86" s="182">
        <f t="shared" si="54"/>
        <v>1.2833741828217777</v>
      </c>
      <c r="F86" s="182">
        <f t="shared" si="54"/>
        <v>1.211627123446952</v>
      </c>
      <c r="G86" s="182">
        <f t="shared" si="54"/>
        <v>1.1423487701094566</v>
      </c>
      <c r="H86" s="182">
        <f t="shared" si="54"/>
        <v>1.2834230162557634</v>
      </c>
      <c r="I86" s="182">
        <f t="shared" si="54"/>
        <v>1.4630747601036227</v>
      </c>
      <c r="J86" s="182">
        <f t="shared" si="54"/>
        <v>1.3534008372511466</v>
      </c>
      <c r="K86" s="182">
        <f t="shared" si="54"/>
        <v>1.7509999176616935</v>
      </c>
      <c r="L86" s="182">
        <f t="shared" si="54"/>
        <v>1.4907991743976809</v>
      </c>
      <c r="M86" s="182">
        <f t="shared" si="54"/>
        <v>1.2759243259248692</v>
      </c>
      <c r="N86" s="182">
        <f t="shared" si="54"/>
        <v>1.4116158955153217</v>
      </c>
      <c r="O86" s="182">
        <f t="shared" si="54"/>
        <v>1.4295196146729778</v>
      </c>
      <c r="P86" s="182">
        <f t="shared" si="54"/>
        <v>1.4627243673051322</v>
      </c>
      <c r="Q86" s="182">
        <f t="shared" si="54"/>
        <v>1.457446768302316</v>
      </c>
    </row>
    <row r="87" spans="1:17" x14ac:dyDescent="0.25">
      <c r="A87" s="179" t="s">
        <v>344</v>
      </c>
      <c r="B87" s="182" t="str">
        <f t="shared" ref="B87:Q87" si="55">IF(B$66=0,"",B$66/B$14)</f>
        <v/>
      </c>
      <c r="C87" s="182" t="str">
        <f t="shared" si="55"/>
        <v/>
      </c>
      <c r="D87" s="182" t="str">
        <f t="shared" si="55"/>
        <v/>
      </c>
      <c r="E87" s="182" t="str">
        <f t="shared" si="55"/>
        <v/>
      </c>
      <c r="F87" s="182" t="str">
        <f t="shared" si="55"/>
        <v/>
      </c>
      <c r="G87" s="182" t="str">
        <f t="shared" si="55"/>
        <v/>
      </c>
      <c r="H87" s="182">
        <f t="shared" si="55"/>
        <v>0.15289058767319638</v>
      </c>
      <c r="I87" s="182">
        <f t="shared" si="55"/>
        <v>0.1742919965193192</v>
      </c>
      <c r="J87" s="182">
        <f t="shared" si="55"/>
        <v>0.1612268494049571</v>
      </c>
      <c r="K87" s="182">
        <f t="shared" si="55"/>
        <v>0.20859171375002411</v>
      </c>
      <c r="L87" s="182">
        <f t="shared" si="55"/>
        <v>0.17759472830815676</v>
      </c>
      <c r="M87" s="182">
        <f t="shared" si="55"/>
        <v>0.15199728970600351</v>
      </c>
      <c r="N87" s="182">
        <f t="shared" si="55"/>
        <v>0.16816184617274557</v>
      </c>
      <c r="O87" s="182">
        <f t="shared" si="55"/>
        <v>0.17029466606835231</v>
      </c>
      <c r="P87" s="182">
        <f t="shared" si="55"/>
        <v>0.17425025520706347</v>
      </c>
      <c r="Q87" s="182">
        <f t="shared" si="55"/>
        <v>0.17362154962611007</v>
      </c>
    </row>
    <row r="88" spans="1:17" x14ac:dyDescent="0.25">
      <c r="A88" s="108" t="s">
        <v>42</v>
      </c>
      <c r="B88" s="112">
        <f t="shared" ref="B88:Q88" si="56">IF(B$67=0,"",B$67/B$15)</f>
        <v>0.27911824761784076</v>
      </c>
      <c r="C88" s="112">
        <f t="shared" si="56"/>
        <v>0.30380137089940656</v>
      </c>
      <c r="D88" s="112">
        <f t="shared" si="56"/>
        <v>0.33034336966394229</v>
      </c>
      <c r="E88" s="112">
        <f t="shared" si="56"/>
        <v>0.35684783029076483</v>
      </c>
      <c r="F88" s="112">
        <f t="shared" si="56"/>
        <v>0.34735795777725492</v>
      </c>
      <c r="G88" s="112">
        <f t="shared" si="56"/>
        <v>0.32210769571858577</v>
      </c>
      <c r="H88" s="112">
        <f t="shared" si="56"/>
        <v>0.32791066696367116</v>
      </c>
      <c r="I88" s="112">
        <f t="shared" si="56"/>
        <v>0.41254269446610892</v>
      </c>
      <c r="J88" s="112">
        <f t="shared" si="56"/>
        <v>0.36171075606041603</v>
      </c>
      <c r="K88" s="112">
        <f t="shared" si="56"/>
        <v>0.46797333550164455</v>
      </c>
      <c r="L88" s="112">
        <f t="shared" si="56"/>
        <v>0.37324811880347897</v>
      </c>
      <c r="M88" s="112">
        <f t="shared" si="56"/>
        <v>0.3194503743802149</v>
      </c>
      <c r="N88" s="112">
        <f t="shared" si="56"/>
        <v>0.35342317498066494</v>
      </c>
      <c r="O88" s="112">
        <f t="shared" si="56"/>
        <v>0.35790568986928584</v>
      </c>
      <c r="P88" s="112">
        <f t="shared" si="56"/>
        <v>0.36621909094176325</v>
      </c>
      <c r="Q88" s="112">
        <f t="shared" si="56"/>
        <v>0.36489775005733688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>
        <f>IF(SUM(NFM_ued!B$33,NFM_ued!B$70)=0,"",SUM(NFM_ued!B$33,NFM_ued!B$70)/B$12)</f>
        <v>0.45401295865363206</v>
      </c>
      <c r="C91" s="182">
        <f>IF(SUM(NFM_ued!C$33,NFM_ued!C$70)=0,"",SUM(NFM_ued!C$33,NFM_ued!C$70)/C$12)</f>
        <v>0.49276388115106334</v>
      </c>
      <c r="D91" s="182">
        <f>IF(SUM(NFM_ued!D$33,NFM_ued!D$70)=0,"",SUM(NFM_ued!D$33,NFM_ued!D$70)/D$12)</f>
        <v>0.53979587323523004</v>
      </c>
      <c r="E91" s="182">
        <f>IF(SUM(NFM_ued!E$33,NFM_ued!E$70)=0,"",SUM(NFM_ued!E$33,NFM_ued!E$70)/E$12)</f>
        <v>0.53171877032056614</v>
      </c>
      <c r="F91" s="182">
        <f>IF(SUM(NFM_ued!F$33,NFM_ued!F$70)=0,"",SUM(NFM_ued!F$33,NFM_ued!F$70)/F$12)</f>
        <v>0.50380068530163347</v>
      </c>
      <c r="G91" s="182">
        <f>IF(SUM(NFM_ued!G$33,NFM_ued!G$70)=0,"",SUM(NFM_ued!G$33,NFM_ued!G$70)/G$12)</f>
        <v>0.47865571345525854</v>
      </c>
      <c r="H91" s="182">
        <f>IF(SUM(NFM_ued!H$33,NFM_ued!H$70)=0,"",SUM(NFM_ued!H$33,NFM_ued!H$70)/H$12)</f>
        <v>0.46757121288080855</v>
      </c>
      <c r="I91" s="182">
        <f>IF(SUM(NFM_ued!I$33,NFM_ued!I$70)=0,"",SUM(NFM_ued!I$33,NFM_ued!I$70)/I$12)</f>
        <v>0.5262812381419838</v>
      </c>
      <c r="J91" s="182">
        <f>IF(SUM(NFM_ued!J$33,NFM_ued!J$70)=0,"",SUM(NFM_ued!J$33,NFM_ued!J$70)/J$12)</f>
        <v>0.45822512439450569</v>
      </c>
      <c r="K91" s="182">
        <f>IF(SUM(NFM_ued!K$33,NFM_ued!K$70)=0,"",SUM(NFM_ued!K$33,NFM_ued!K$70)/K$12)</f>
        <v>0.55989158039473352</v>
      </c>
      <c r="L91" s="182">
        <f>IF(SUM(NFM_ued!L$33,NFM_ued!L$70)=0,"",SUM(NFM_ued!L$33,NFM_ued!L$70)/L$12)</f>
        <v>0.44374030686063537</v>
      </c>
      <c r="M91" s="182">
        <f>IF(SUM(NFM_ued!M$33,NFM_ued!M$70)=0,"",SUM(NFM_ued!M$33,NFM_ued!M$70)/M$12)</f>
        <v>0.43776850324384059</v>
      </c>
      <c r="N91" s="182">
        <f>IF(SUM(NFM_ued!N$33,NFM_ued!N$70)=0,"",SUM(NFM_ued!N$33,NFM_ued!N$70)/N$12)</f>
        <v>0.48622650514604493</v>
      </c>
      <c r="O91" s="182">
        <f>IF(SUM(NFM_ued!O$33,NFM_ued!O$70)=0,"",SUM(NFM_ued!O$33,NFM_ued!O$70)/O$12)</f>
        <v>0.49542820356380113</v>
      </c>
      <c r="P91" s="182">
        <f>IF(SUM(NFM_ued!P$33,NFM_ued!P$70)=0,"",SUM(NFM_ued!P$33,NFM_ued!P$70)/P$12)</f>
        <v>0.50455675344416528</v>
      </c>
      <c r="Q91" s="182">
        <f>IF(SUM(NFM_ued!Q$33,NFM_ued!Q$70)=0,"",SUM(NFM_ued!Q$33,NFM_ued!Q$70)/Q$12)</f>
        <v>0.5045471826775787</v>
      </c>
    </row>
    <row r="92" spans="1:17" x14ac:dyDescent="0.25">
      <c r="A92" s="179" t="s">
        <v>43</v>
      </c>
      <c r="B92" s="182">
        <f>IF(NFM_ued!B$33=0,"",NFM_ued!B$33/B$13)</f>
        <v>0.45401295865363206</v>
      </c>
      <c r="C92" s="182">
        <f>IF(NFM_ued!C$33=0,"",NFM_ued!C$33/C$13)</f>
        <v>0.49276388115106334</v>
      </c>
      <c r="D92" s="182">
        <f>IF(NFM_ued!D$33=0,"",NFM_ued!D$33/D$13)</f>
        <v>0.53979587323523004</v>
      </c>
      <c r="E92" s="182">
        <f>IF(NFM_ued!E$33=0,"",NFM_ued!E$33/E$13)</f>
        <v>0.53171877032056614</v>
      </c>
      <c r="F92" s="182">
        <f>IF(NFM_ued!F$33=0,"",NFM_ued!F$33/F$13)</f>
        <v>0.50380068530163347</v>
      </c>
      <c r="G92" s="182">
        <f>IF(NFM_ued!G$33=0,"",NFM_ued!G$33/G$13)</f>
        <v>0.47865571345525854</v>
      </c>
      <c r="H92" s="182">
        <f>IF(NFM_ued!H$33=0,"",NFM_ued!H$33/H$13)</f>
        <v>0.53487244844884718</v>
      </c>
      <c r="I92" s="182">
        <f>IF(NFM_ued!I$33=0,"",NFM_ued!I$33/I$13)</f>
        <v>0.60678804441494638</v>
      </c>
      <c r="J92" s="182">
        <f>IF(NFM_ued!J$33=0,"",NFM_ued!J$33/J$13)</f>
        <v>0.55121659387750221</v>
      </c>
      <c r="K92" s="182">
        <f>IF(NFM_ued!K$33=0,"",NFM_ued!K$33/K$13)</f>
        <v>0.69248279118350753</v>
      </c>
      <c r="L92" s="182">
        <f>IF(NFM_ued!L$33=0,"",NFM_ued!L$33/L$13)</f>
        <v>0.59798678799718041</v>
      </c>
      <c r="M92" s="182">
        <f>IF(NFM_ued!M$33=0,"",NFM_ued!M$33/M$13)</f>
        <v>0.52121854256908939</v>
      </c>
      <c r="N92" s="182">
        <f>IF(NFM_ued!N$33=0,"",NFM_ued!N$33/N$13)</f>
        <v>0.5770896512569732</v>
      </c>
      <c r="O92" s="182">
        <f>IF(NFM_ued!O$33=0,"",NFM_ued!O$33/O$13)</f>
        <v>0.58445439482834949</v>
      </c>
      <c r="P92" s="182">
        <f>IF(NFM_ued!P$33=0,"",NFM_ued!P$33/P$13)</f>
        <v>0.59766935161409895</v>
      </c>
      <c r="Q92" s="182">
        <f>IF(NFM_ued!Q$33=0,"",NFM_ued!Q$33/Q$13)</f>
        <v>0.59405472073116261</v>
      </c>
    </row>
    <row r="93" spans="1:17" x14ac:dyDescent="0.25">
      <c r="A93" s="179" t="s">
        <v>344</v>
      </c>
      <c r="B93" s="182" t="str">
        <f>IF(NFM_ued!B$70=0,"",NFM_ued!B$70/B$14)</f>
        <v/>
      </c>
      <c r="C93" s="182" t="str">
        <f>IF(NFM_ued!C$70=0,"",NFM_ued!C$70/C$14)</f>
        <v/>
      </c>
      <c r="D93" s="182" t="str">
        <f>IF(NFM_ued!D$70=0,"",NFM_ued!D$70/D$14)</f>
        <v/>
      </c>
      <c r="E93" s="182" t="str">
        <f>IF(NFM_ued!E$70=0,"",NFM_ued!E$70/E$14)</f>
        <v/>
      </c>
      <c r="F93" s="182" t="str">
        <f>IF(NFM_ued!F$70=0,"",NFM_ued!F$70/F$14)</f>
        <v/>
      </c>
      <c r="G93" s="182" t="str">
        <f>IF(NFM_ued!G$70=0,"",NFM_ued!G$70/G$14)</f>
        <v/>
      </c>
      <c r="H93" s="182">
        <f>IF(NFM_ued!H$70=0,"",NFM_ued!H$70/H$14)</f>
        <v>7.0157416851540408E-2</v>
      </c>
      <c r="I93" s="182">
        <f>IF(NFM_ued!I$70=0,"",NFM_ued!I$70/I$14)</f>
        <v>7.9404057882022858E-2</v>
      </c>
      <c r="J93" s="182">
        <f>IF(NFM_ued!J$70=0,"",NFM_ued!J$70/J$14)</f>
        <v>7.0785465940548867E-2</v>
      </c>
      <c r="K93" s="182">
        <f>IF(NFM_ued!K$70=0,"",NFM_ued!K$70/K$14)</f>
        <v>8.4833896724618579E-2</v>
      </c>
      <c r="L93" s="182">
        <f>IF(NFM_ued!L$70=0,"",NFM_ued!L$70/L$14)</f>
        <v>7.4861683490220668E-2</v>
      </c>
      <c r="M93" s="182">
        <f>IF(NFM_ued!M$70=0,"",NFM_ued!M$70/M$14)</f>
        <v>6.6879439576068248E-2</v>
      </c>
      <c r="N93" s="182">
        <f>IF(NFM_ued!N$70=0,"",NFM_ued!N$70/N$14)</f>
        <v>7.4114968140195386E-2</v>
      </c>
      <c r="O93" s="182">
        <f>IF(NFM_ued!O$70=0,"",NFM_ued!O$70/O$14)</f>
        <v>7.5026744814545313E-2</v>
      </c>
      <c r="P93" s="182">
        <f>IF(NFM_ued!P$70=0,"",NFM_ued!P$70/P$14)</f>
        <v>7.6742113203929388E-2</v>
      </c>
      <c r="Q93" s="182">
        <f>IF(NFM_ued!Q$70=0,"",NFM_ued!Q$70/Q$14)</f>
        <v>7.5853184631466383E-2</v>
      </c>
    </row>
    <row r="94" spans="1:17" x14ac:dyDescent="0.25">
      <c r="A94" s="108" t="s">
        <v>42</v>
      </c>
      <c r="B94" s="112">
        <f>IF(NFM_ued!B$112=0,"",NFM_ued!B$112/B$15)</f>
        <v>9.463914839484612E-2</v>
      </c>
      <c r="C94" s="112">
        <f>IF(NFM_ued!C$112=0,"",NFM_ued!C$112/C$15)</f>
        <v>0.10276054889953001</v>
      </c>
      <c r="D94" s="112">
        <f>IF(NFM_ued!D$112=0,"",NFM_ued!D$112/D$15)</f>
        <v>0.11262877785321125</v>
      </c>
      <c r="E94" s="112">
        <f>IF(NFM_ued!E$112=0,"",NFM_ued!E$112/E$15)</f>
        <v>0.12162922464152395</v>
      </c>
      <c r="F94" s="112">
        <f>IF(NFM_ued!F$112=0,"",NFM_ued!F$112/F$15)</f>
        <v>0.11856648337825537</v>
      </c>
      <c r="G94" s="112">
        <f>IF(NFM_ued!G$112=0,"",NFM_ued!G$112/G$15)</f>
        <v>0.11128440589441124</v>
      </c>
      <c r="H94" s="112">
        <f>IF(NFM_ued!H$112=0,"",NFM_ued!H$112/H$15)</f>
        <v>0.1127669839351404</v>
      </c>
      <c r="I94" s="112">
        <f>IF(NFM_ued!I$112=0,"",NFM_ued!I$112/I$15)</f>
        <v>0.1409948479968193</v>
      </c>
      <c r="J94" s="112">
        <f>IF(NFM_ued!J$112=0,"",NFM_ued!J$112/J$15)</f>
        <v>0.12187990284000166</v>
      </c>
      <c r="K94" s="112">
        <f>IF(NFM_ued!K$112=0,"",NFM_ued!K$112/K$15)</f>
        <v>0.14899069921812372</v>
      </c>
      <c r="L94" s="112">
        <f>IF(NFM_ued!L$112=0,"",NFM_ued!L$112/L$15)</f>
        <v>0.12398656184371196</v>
      </c>
      <c r="M94" s="112">
        <f>IF(NFM_ued!M$112=0,"",NFM_ued!M$112/M$15)</f>
        <v>0.10920978018196455</v>
      </c>
      <c r="N94" s="112">
        <f>IF(NFM_ued!N$112=0,"",NFM_ued!N$112/N$15)</f>
        <v>0.12104014240352752</v>
      </c>
      <c r="O94" s="112">
        <f>IF(NFM_ued!O$112=0,"",NFM_ued!O$112/O$15)</f>
        <v>0.12249347741171575</v>
      </c>
      <c r="P94" s="112">
        <f>IF(NFM_ued!P$112=0,"",NFM_ued!P$112/P$15)</f>
        <v>0.1254782177204592</v>
      </c>
      <c r="Q94" s="112">
        <f>IF(NFM_ued!Q$112=0,"",NFM_ued!Q$112/Q$15)</f>
        <v>0.12419987792581427</v>
      </c>
    </row>
    <row r="95" spans="1:17" x14ac:dyDescent="0.25">
      <c r="A95" s="39" t="s">
        <v>60</v>
      </c>
      <c r="B95" s="181">
        <f t="shared" ref="B95:Q95" si="57">IF(B$62=0,"",B$72/B$62)</f>
        <v>1.4936002899819114</v>
      </c>
      <c r="C95" s="181">
        <f t="shared" si="57"/>
        <v>1.509634288211511</v>
      </c>
      <c r="D95" s="181">
        <f t="shared" si="57"/>
        <v>1.6078270201564984</v>
      </c>
      <c r="E95" s="181">
        <f t="shared" si="57"/>
        <v>1.5399751581878114</v>
      </c>
      <c r="F95" s="181">
        <f t="shared" si="57"/>
        <v>1.5400902550908</v>
      </c>
      <c r="G95" s="181">
        <f t="shared" si="57"/>
        <v>1.4513756925315904</v>
      </c>
      <c r="H95" s="181">
        <f t="shared" si="57"/>
        <v>1.5009101575100914</v>
      </c>
      <c r="I95" s="181">
        <f t="shared" si="57"/>
        <v>1.373144344448316</v>
      </c>
      <c r="J95" s="181">
        <f t="shared" si="57"/>
        <v>1.6242528400406089</v>
      </c>
      <c r="K95" s="181">
        <f t="shared" si="57"/>
        <v>1.6872115730070656</v>
      </c>
      <c r="L95" s="181">
        <f t="shared" si="57"/>
        <v>1.6515216915500652</v>
      </c>
      <c r="M95" s="181">
        <f t="shared" si="57"/>
        <v>1.5329423290130633</v>
      </c>
      <c r="N95" s="181">
        <f t="shared" si="57"/>
        <v>1.549298553833476</v>
      </c>
      <c r="O95" s="181">
        <f t="shared" si="57"/>
        <v>1.5451375893202903</v>
      </c>
      <c r="P95" s="181">
        <f t="shared" si="57"/>
        <v>1.535940559415264</v>
      </c>
      <c r="Q95" s="181">
        <f t="shared" si="57"/>
        <v>1.5495691106285769</v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>
        <f t="shared" ref="B97:Q97" si="59">IF(B$64=0,"",B$74/B$64)</f>
        <v>1.6789762159486532</v>
      </c>
      <c r="C97" s="178">
        <f t="shared" si="59"/>
        <v>1.7178447686124396</v>
      </c>
      <c r="D97" s="178">
        <f t="shared" si="59"/>
        <v>1.778637243015909</v>
      </c>
      <c r="E97" s="178">
        <f t="shared" si="59"/>
        <v>1.6686517375903505</v>
      </c>
      <c r="F97" s="178">
        <f t="shared" si="59"/>
        <v>1.6564279765470027</v>
      </c>
      <c r="G97" s="178">
        <f t="shared" si="59"/>
        <v>1.5322920084942622</v>
      </c>
      <c r="H97" s="178">
        <f t="shared" si="59"/>
        <v>1.5822753842566939</v>
      </c>
      <c r="I97" s="178">
        <f t="shared" si="59"/>
        <v>1.4740609030347422</v>
      </c>
      <c r="J97" s="178">
        <f t="shared" si="59"/>
        <v>1.7075704945686547</v>
      </c>
      <c r="K97" s="178">
        <f t="shared" si="59"/>
        <v>1.8273283520591066</v>
      </c>
      <c r="L97" s="178">
        <f t="shared" si="59"/>
        <v>1.7907242190341452</v>
      </c>
      <c r="M97" s="178">
        <f t="shared" si="59"/>
        <v>1.5966408508241658</v>
      </c>
      <c r="N97" s="178">
        <f t="shared" si="59"/>
        <v>1.6161417558528925</v>
      </c>
      <c r="O97" s="178">
        <f t="shared" si="59"/>
        <v>1.5767106091403162</v>
      </c>
      <c r="P97" s="178">
        <f t="shared" si="59"/>
        <v>1.5523075640608415</v>
      </c>
      <c r="Q97" s="178">
        <f t="shared" si="59"/>
        <v>1.5291193728770414</v>
      </c>
    </row>
    <row r="98" spans="1:17" x14ac:dyDescent="0.25">
      <c r="A98" s="179" t="s">
        <v>43</v>
      </c>
      <c r="B98" s="178">
        <f t="shared" ref="B98:Q98" si="60">IF(B$65=0,"",B$75/B$65)</f>
        <v>1.6789762159486532</v>
      </c>
      <c r="C98" s="178">
        <f t="shared" si="60"/>
        <v>1.7178447686124396</v>
      </c>
      <c r="D98" s="178">
        <f t="shared" si="60"/>
        <v>1.778637243015909</v>
      </c>
      <c r="E98" s="178">
        <f t="shared" si="60"/>
        <v>1.6686517375903505</v>
      </c>
      <c r="F98" s="178">
        <f t="shared" si="60"/>
        <v>1.6564279765470027</v>
      </c>
      <c r="G98" s="178">
        <f t="shared" si="60"/>
        <v>1.5322920084942622</v>
      </c>
      <c r="H98" s="178">
        <f t="shared" si="60"/>
        <v>1.6018897235406795</v>
      </c>
      <c r="I98" s="178">
        <f t="shared" si="60"/>
        <v>1.4907788857514681</v>
      </c>
      <c r="J98" s="178">
        <f t="shared" si="60"/>
        <v>1.7248004216528912</v>
      </c>
      <c r="K98" s="178">
        <f t="shared" si="60"/>
        <v>1.8245726119874315</v>
      </c>
      <c r="L98" s="178">
        <f t="shared" si="60"/>
        <v>1.8032718598343855</v>
      </c>
      <c r="M98" s="178">
        <f t="shared" si="60"/>
        <v>1.6108220189930269</v>
      </c>
      <c r="N98" s="178">
        <f t="shared" si="60"/>
        <v>1.631073899981571</v>
      </c>
      <c r="O98" s="178">
        <f t="shared" si="60"/>
        <v>1.5899673675648254</v>
      </c>
      <c r="P98" s="178">
        <f t="shared" si="60"/>
        <v>1.5650193760750393</v>
      </c>
      <c r="Q98" s="178">
        <f t="shared" si="60"/>
        <v>1.5382592812643958</v>
      </c>
    </row>
    <row r="99" spans="1:17" x14ac:dyDescent="0.25">
      <c r="A99" s="179" t="s">
        <v>344</v>
      </c>
      <c r="B99" s="178" t="str">
        <f t="shared" ref="B99:Q99" si="61">IF(B$66=0,"",B$76/B$66)</f>
        <v/>
      </c>
      <c r="C99" s="178" t="str">
        <f t="shared" si="61"/>
        <v/>
      </c>
      <c r="D99" s="178" t="str">
        <f t="shared" si="61"/>
        <v/>
      </c>
      <c r="E99" s="178" t="str">
        <f t="shared" si="61"/>
        <v/>
      </c>
      <c r="F99" s="178" t="str">
        <f t="shared" si="61"/>
        <v/>
      </c>
      <c r="G99" s="178" t="str">
        <f t="shared" si="61"/>
        <v/>
      </c>
      <c r="H99" s="178">
        <f t="shared" si="61"/>
        <v>0.61001484683306173</v>
      </c>
      <c r="I99" s="178">
        <f t="shared" si="61"/>
        <v>0.69507692553912237</v>
      </c>
      <c r="J99" s="178">
        <f t="shared" si="61"/>
        <v>1.1049644612119101</v>
      </c>
      <c r="K99" s="178">
        <f t="shared" si="61"/>
        <v>1.9102101064211703</v>
      </c>
      <c r="L99" s="178">
        <f t="shared" si="61"/>
        <v>1.5388293191211129</v>
      </c>
      <c r="M99" s="178">
        <f t="shared" si="61"/>
        <v>1.0675642404106376</v>
      </c>
      <c r="N99" s="178">
        <f t="shared" si="61"/>
        <v>1.0476315712325239</v>
      </c>
      <c r="O99" s="178">
        <f t="shared" si="61"/>
        <v>1.051210468789177</v>
      </c>
      <c r="P99" s="178">
        <f t="shared" si="61"/>
        <v>1.0620280662846531</v>
      </c>
      <c r="Q99" s="178">
        <f t="shared" si="61"/>
        <v>1.1616520651464348</v>
      </c>
    </row>
    <row r="100" spans="1:17" x14ac:dyDescent="0.25">
      <c r="A100" s="108" t="s">
        <v>42</v>
      </c>
      <c r="B100" s="107">
        <f t="shared" ref="B100:Q100" si="62">IF(B$67=0,"",B$77/B$67)</f>
        <v>0.81671564527546436</v>
      </c>
      <c r="C100" s="107">
        <f t="shared" si="62"/>
        <v>0.80049715336333482</v>
      </c>
      <c r="D100" s="107">
        <f t="shared" si="62"/>
        <v>0.94280588582386027</v>
      </c>
      <c r="E100" s="107">
        <f t="shared" si="62"/>
        <v>0.97538984527877293</v>
      </c>
      <c r="F100" s="107">
        <f t="shared" si="62"/>
        <v>0.99586705914395457</v>
      </c>
      <c r="G100" s="107">
        <f t="shared" si="62"/>
        <v>1.0097635736251549</v>
      </c>
      <c r="H100" s="107">
        <f t="shared" si="62"/>
        <v>1.0745911094420417</v>
      </c>
      <c r="I100" s="107">
        <f t="shared" si="62"/>
        <v>0.922197846834936</v>
      </c>
      <c r="J100" s="107">
        <f t="shared" si="62"/>
        <v>1.3273640532934974</v>
      </c>
      <c r="K100" s="107">
        <f t="shared" si="62"/>
        <v>1.4605481142800349</v>
      </c>
      <c r="L100" s="107">
        <f t="shared" si="62"/>
        <v>1.3723452274279184</v>
      </c>
      <c r="M100" s="107">
        <f t="shared" si="62"/>
        <v>1.2891191228269419</v>
      </c>
      <c r="N100" s="107">
        <f t="shared" si="62"/>
        <v>1.2785680116707598</v>
      </c>
      <c r="O100" s="107">
        <f t="shared" si="62"/>
        <v>1.392506123330618</v>
      </c>
      <c r="P100" s="107">
        <f t="shared" si="62"/>
        <v>1.4495666730182568</v>
      </c>
      <c r="Q100" s="107">
        <f t="shared" si="62"/>
        <v>1.6754805551466592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93.560436601500214</v>
      </c>
      <c r="C33" s="96">
        <v>93.123626619053312</v>
      </c>
      <c r="D33" s="96">
        <v>115.75231673024535</v>
      </c>
      <c r="E33" s="96">
        <v>140.91448527383119</v>
      </c>
      <c r="F33" s="96">
        <v>146.24339380004707</v>
      </c>
      <c r="G33" s="96">
        <v>158.21530466015972</v>
      </c>
      <c r="H33" s="96">
        <v>151.57225821980569</v>
      </c>
      <c r="I33" s="96">
        <v>162.42470756766375</v>
      </c>
      <c r="J33" s="96">
        <v>112.77618496646353</v>
      </c>
      <c r="K33" s="96">
        <v>61.5441451059732</v>
      </c>
      <c r="L33" s="96">
        <v>59.895838429775623</v>
      </c>
      <c r="M33" s="96">
        <v>107.17764337768902</v>
      </c>
      <c r="N33" s="96">
        <v>117.16411932777172</v>
      </c>
      <c r="O33" s="96">
        <v>121.50916724720308</v>
      </c>
      <c r="P33" s="96">
        <v>124.33157122093618</v>
      </c>
      <c r="Q33" s="96">
        <v>132.62765591551076</v>
      </c>
    </row>
    <row r="34" spans="1:17" x14ac:dyDescent="0.25">
      <c r="A34" s="132" t="s">
        <v>83</v>
      </c>
      <c r="B34" s="160">
        <v>0.10597569442066171</v>
      </c>
      <c r="C34" s="160">
        <v>0.10548092074386865</v>
      </c>
      <c r="D34" s="160">
        <v>0.13111238672962147</v>
      </c>
      <c r="E34" s="160">
        <v>0.15961351799190851</v>
      </c>
      <c r="F34" s="160">
        <v>0.16564956059798649</v>
      </c>
      <c r="G34" s="160">
        <v>0.17921011688682234</v>
      </c>
      <c r="H34" s="160">
        <v>0.17168555324478027</v>
      </c>
      <c r="I34" s="160">
        <v>0.18397809801670026</v>
      </c>
      <c r="J34" s="160">
        <v>0.12774132902819657</v>
      </c>
      <c r="K34" s="160">
        <v>6.971091363020529E-2</v>
      </c>
      <c r="L34" s="160">
        <v>6.7843880395075537E-2</v>
      </c>
      <c r="M34" s="160">
        <v>0.12139987366346366</v>
      </c>
      <c r="N34" s="160">
        <v>0.13271153233103641</v>
      </c>
      <c r="O34" s="160">
        <v>0.13763315825839353</v>
      </c>
      <c r="P34" s="160">
        <v>0.14083008884055809</v>
      </c>
      <c r="Q34" s="160">
        <v>0.15022704516542906</v>
      </c>
    </row>
    <row r="35" spans="1:17" x14ac:dyDescent="0.25">
      <c r="A35" s="76" t="s">
        <v>82</v>
      </c>
      <c r="B35" s="159">
        <v>4.9206320000370604E-2</v>
      </c>
      <c r="C35" s="159">
        <v>4.897658815477024E-2</v>
      </c>
      <c r="D35" s="159">
        <v>6.0877714391954586E-2</v>
      </c>
      <c r="E35" s="159">
        <v>7.4111275095957233E-2</v>
      </c>
      <c r="F35" s="159">
        <v>7.69139124896938E-2</v>
      </c>
      <c r="G35" s="159">
        <v>8.3210309751153025E-2</v>
      </c>
      <c r="H35" s="159">
        <v>7.9716526686483727E-2</v>
      </c>
      <c r="I35" s="159">
        <v>8.5424164602636396E-2</v>
      </c>
      <c r="J35" s="159">
        <v>5.931247488205723E-2</v>
      </c>
      <c r="K35" s="159">
        <v>3.2367964582426939E-2</v>
      </c>
      <c r="L35" s="159">
        <v>3.150106925023452E-2</v>
      </c>
      <c r="M35" s="159">
        <v>5.6368029142390752E-2</v>
      </c>
      <c r="N35" s="159">
        <v>6.1620224932891106E-2</v>
      </c>
      <c r="O35" s="159">
        <v>6.3905419680871337E-2</v>
      </c>
      <c r="P35" s="159">
        <v>6.5389809003394056E-2</v>
      </c>
      <c r="Q35" s="159">
        <v>6.9752975883109802E-2</v>
      </c>
    </row>
    <row r="36" spans="1:17" x14ac:dyDescent="0.25">
      <c r="A36" s="76" t="s">
        <v>81</v>
      </c>
      <c r="B36" s="159">
        <v>1.4455196564809887</v>
      </c>
      <c r="C36" s="159">
        <v>1.4387708913115456</v>
      </c>
      <c r="D36" s="159">
        <v>1.7883867924799728</v>
      </c>
      <c r="E36" s="159">
        <v>2.1771452308823198</v>
      </c>
      <c r="F36" s="159">
        <v>2.2594774890679417</v>
      </c>
      <c r="G36" s="159">
        <v>2.4444449080170485</v>
      </c>
      <c r="H36" s="159">
        <v>2.3418090658036541</v>
      </c>
      <c r="I36" s="159">
        <v>2.5094806738371891</v>
      </c>
      <c r="J36" s="159">
        <v>1.7424052096540223</v>
      </c>
      <c r="K36" s="159">
        <v>0.95086421914555297</v>
      </c>
      <c r="L36" s="159">
        <v>0.92539768877330975</v>
      </c>
      <c r="M36" s="159">
        <v>1.6559070892073491</v>
      </c>
      <c r="N36" s="159">
        <v>1.8101993072557172</v>
      </c>
      <c r="O36" s="159">
        <v>1.8773308043290133</v>
      </c>
      <c r="P36" s="159">
        <v>1.9209372748710274</v>
      </c>
      <c r="Q36" s="159">
        <v>2.0491127508889133</v>
      </c>
    </row>
    <row r="37" spans="1:17" x14ac:dyDescent="0.25">
      <c r="A37" s="76" t="s">
        <v>80</v>
      </c>
      <c r="B37" s="159">
        <v>3.5325231473553903E-2</v>
      </c>
      <c r="C37" s="159">
        <v>3.5160306914622887E-2</v>
      </c>
      <c r="D37" s="159">
        <v>4.3704128909873824E-2</v>
      </c>
      <c r="E37" s="159">
        <v>5.3204505997302837E-2</v>
      </c>
      <c r="F37" s="159">
        <v>5.5216520199328843E-2</v>
      </c>
      <c r="G37" s="159">
        <v>5.9736705628940782E-2</v>
      </c>
      <c r="H37" s="159">
        <v>5.7228517748260099E-2</v>
      </c>
      <c r="I37" s="159">
        <v>6.1326032672233417E-2</v>
      </c>
      <c r="J37" s="159">
        <v>4.2580443009398859E-2</v>
      </c>
      <c r="K37" s="159">
        <v>2.3236971210068433E-2</v>
      </c>
      <c r="L37" s="159">
        <v>2.2614626798358513E-2</v>
      </c>
      <c r="M37" s="159">
        <v>4.0466624554487893E-2</v>
      </c>
      <c r="N37" s="159">
        <v>4.4237177443678805E-2</v>
      </c>
      <c r="O37" s="159">
        <v>4.5877719419464509E-2</v>
      </c>
      <c r="P37" s="159">
        <v>4.6943362946852696E-2</v>
      </c>
      <c r="Q37" s="159">
        <v>5.0075681721809685E-2</v>
      </c>
    </row>
    <row r="38" spans="1:17" x14ac:dyDescent="0.25">
      <c r="A38" s="129" t="s">
        <v>79</v>
      </c>
      <c r="B38" s="158">
        <v>7.0650462947107806E-2</v>
      </c>
      <c r="C38" s="158">
        <v>7.0320613829245773E-2</v>
      </c>
      <c r="D38" s="158">
        <v>8.7408257819747648E-2</v>
      </c>
      <c r="E38" s="158">
        <v>0.10640901199460567</v>
      </c>
      <c r="F38" s="158">
        <v>0.1104330403986577</v>
      </c>
      <c r="G38" s="158">
        <v>0.11947341125788158</v>
      </c>
      <c r="H38" s="158">
        <v>0.1144570354965202</v>
      </c>
      <c r="I38" s="158">
        <v>0.12265206534446685</v>
      </c>
      <c r="J38" s="158">
        <v>8.5160886018797718E-2</v>
      </c>
      <c r="K38" s="158">
        <v>4.6473942420136867E-2</v>
      </c>
      <c r="L38" s="158">
        <v>4.5229253596717027E-2</v>
      </c>
      <c r="M38" s="158">
        <v>8.0933249108975786E-2</v>
      </c>
      <c r="N38" s="158">
        <v>8.8474354887357609E-2</v>
      </c>
      <c r="O38" s="158">
        <v>9.1755438838929018E-2</v>
      </c>
      <c r="P38" s="158">
        <v>9.3886725893705392E-2</v>
      </c>
      <c r="Q38" s="158">
        <v>0.10015136344361937</v>
      </c>
    </row>
    <row r="39" spans="1:17" x14ac:dyDescent="0.25">
      <c r="A39" s="92" t="s">
        <v>125</v>
      </c>
      <c r="B39" s="91">
        <v>1.4130092589421561E-2</v>
      </c>
      <c r="C39" s="91">
        <v>1.4064122765849155E-2</v>
      </c>
      <c r="D39" s="91">
        <v>1.748165156394953E-2</v>
      </c>
      <c r="E39" s="91">
        <v>2.1281802398921135E-2</v>
      </c>
      <c r="F39" s="91">
        <v>2.2086608079731538E-2</v>
      </c>
      <c r="G39" s="91">
        <v>2.3894682251576312E-2</v>
      </c>
      <c r="H39" s="91">
        <v>2.2891407099304043E-2</v>
      </c>
      <c r="I39" s="91">
        <v>2.4530413068893368E-2</v>
      </c>
      <c r="J39" s="91">
        <v>1.7032177203759543E-2</v>
      </c>
      <c r="K39" s="91">
        <v>0</v>
      </c>
      <c r="L39" s="91">
        <v>9.0458507193434054E-3</v>
      </c>
      <c r="M39" s="91">
        <v>1.6186649821795161E-2</v>
      </c>
      <c r="N39" s="91">
        <v>1.7694870977471522E-2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2.1195138884132343E-2</v>
      </c>
      <c r="C40" s="91">
        <v>2.1096184148773733E-2</v>
      </c>
      <c r="D40" s="91">
        <v>2.6222477345924294E-2</v>
      </c>
      <c r="E40" s="91">
        <v>3.1922703598381709E-2</v>
      </c>
      <c r="F40" s="91">
        <v>3.3129912119597309E-2</v>
      </c>
      <c r="G40" s="91">
        <v>3.5842023377364467E-2</v>
      </c>
      <c r="H40" s="91">
        <v>3.433711064895606E-2</v>
      </c>
      <c r="I40" s="91">
        <v>3.6795619603340053E-2</v>
      </c>
      <c r="J40" s="91">
        <v>2.5548265805639316E-2</v>
      </c>
      <c r="K40" s="91">
        <v>1.394218272604106E-2</v>
      </c>
      <c r="L40" s="91">
        <v>1.3568776079015108E-2</v>
      </c>
      <c r="M40" s="91">
        <v>2.4279974732692736E-2</v>
      </c>
      <c r="N40" s="91">
        <v>2.6542306466207279E-2</v>
      </c>
      <c r="O40" s="91">
        <v>2.7526631651678703E-2</v>
      </c>
      <c r="P40" s="91">
        <v>2.8166017768111618E-2</v>
      </c>
      <c r="Q40" s="91">
        <v>3.004540903308581E-2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3.532523147355391E-2</v>
      </c>
      <c r="C42" s="157">
        <v>3.5160306914622887E-2</v>
      </c>
      <c r="D42" s="157">
        <v>4.3704128909873824E-2</v>
      </c>
      <c r="E42" s="157">
        <v>5.3204505997302837E-2</v>
      </c>
      <c r="F42" s="157">
        <v>5.5216520199328843E-2</v>
      </c>
      <c r="G42" s="157">
        <v>5.9736705628940796E-2</v>
      </c>
      <c r="H42" s="157">
        <v>5.7228517748260099E-2</v>
      </c>
      <c r="I42" s="157">
        <v>6.1326032672233417E-2</v>
      </c>
      <c r="J42" s="157">
        <v>4.2580443009398859E-2</v>
      </c>
      <c r="K42" s="157">
        <v>3.2531759694095809E-2</v>
      </c>
      <c r="L42" s="157">
        <v>2.2614626798358513E-2</v>
      </c>
      <c r="M42" s="157">
        <v>4.0466624554487886E-2</v>
      </c>
      <c r="N42" s="157">
        <v>4.4237177443678811E-2</v>
      </c>
      <c r="O42" s="157">
        <v>6.4228807187250311E-2</v>
      </c>
      <c r="P42" s="157">
        <v>6.5720708125593774E-2</v>
      </c>
      <c r="Q42" s="157">
        <v>7.0105954410533564E-2</v>
      </c>
    </row>
    <row r="43" spans="1:17" x14ac:dyDescent="0.25">
      <c r="A43" s="156" t="s">
        <v>150</v>
      </c>
      <c r="B43" s="204">
        <v>53.314408861921983</v>
      </c>
      <c r="C43" s="204">
        <v>53.065497389882431</v>
      </c>
      <c r="D43" s="204">
        <v>67.960213152447366</v>
      </c>
      <c r="E43" s="204">
        <v>80.29860436046593</v>
      </c>
      <c r="F43" s="204">
        <v>83.335225589207624</v>
      </c>
      <c r="G43" s="204">
        <v>90.157290274231713</v>
      </c>
      <c r="H43" s="204">
        <v>86.371821684358821</v>
      </c>
      <c r="I43" s="204">
        <v>92.555973262759295</v>
      </c>
      <c r="J43" s="204">
        <v>64.264296465386167</v>
      </c>
      <c r="K43" s="204">
        <v>35.070269383337802</v>
      </c>
      <c r="L43" s="204">
        <v>34.130999546035397</v>
      </c>
      <c r="M43" s="204">
        <v>61.074027734964126</v>
      </c>
      <c r="N43" s="204">
        <v>66.764713683344169</v>
      </c>
      <c r="O43" s="204">
        <v>69.24069252350165</v>
      </c>
      <c r="P43" s="204">
        <v>70.849009082241494</v>
      </c>
      <c r="Q43" s="204">
        <v>75.576443748280511</v>
      </c>
    </row>
    <row r="44" spans="1:17" x14ac:dyDescent="0.25">
      <c r="A44" s="156" t="s">
        <v>148</v>
      </c>
      <c r="B44" s="206">
        <v>18.706810126990177</v>
      </c>
      <c r="C44" s="206">
        <v>18.619472768379801</v>
      </c>
      <c r="D44" s="206">
        <v>23.143934439455219</v>
      </c>
      <c r="E44" s="206">
        <v>28.174948898409099</v>
      </c>
      <c r="F44" s="206">
        <v>29.240430031300921</v>
      </c>
      <c r="G44" s="206">
        <v>31.634136938326922</v>
      </c>
      <c r="H44" s="206">
        <v>30.305902345389061</v>
      </c>
      <c r="I44" s="206">
        <v>32.475780092196253</v>
      </c>
      <c r="J44" s="206">
        <v>22.54887595276708</v>
      </c>
      <c r="K44" s="206">
        <v>12.305357678364141</v>
      </c>
      <c r="L44" s="206">
        <v>11.975789314398384</v>
      </c>
      <c r="M44" s="206">
        <v>21.429483415776893</v>
      </c>
      <c r="N44" s="206">
        <v>23.426215327489192</v>
      </c>
      <c r="O44" s="206">
        <v>24.294979832807599</v>
      </c>
      <c r="P44" s="206">
        <v>24.859301432365442</v>
      </c>
      <c r="Q44" s="206">
        <v>26.518050437993168</v>
      </c>
    </row>
    <row r="45" spans="1:17" x14ac:dyDescent="0.25">
      <c r="A45" s="152" t="s">
        <v>164</v>
      </c>
      <c r="B45" s="151">
        <v>0.41297181113173498</v>
      </c>
      <c r="C45" s="151">
        <v>0.39930512301266691</v>
      </c>
      <c r="D45" s="151">
        <v>0</v>
      </c>
      <c r="E45" s="151">
        <v>0.44802021277404591</v>
      </c>
      <c r="F45" s="151">
        <v>0</v>
      </c>
      <c r="G45" s="151">
        <v>0</v>
      </c>
      <c r="H45" s="151">
        <v>0</v>
      </c>
      <c r="I45" s="151">
        <v>0.42639480753691772</v>
      </c>
      <c r="J45" s="151">
        <v>5.82885576997149</v>
      </c>
      <c r="K45" s="151">
        <v>11.82048195686825</v>
      </c>
      <c r="L45" s="151">
        <v>7.2296831071374008</v>
      </c>
      <c r="M45" s="151">
        <v>4.736188377486604</v>
      </c>
      <c r="N45" s="151">
        <v>5.0293516172380279</v>
      </c>
      <c r="O45" s="151">
        <v>5.4317318010522762</v>
      </c>
      <c r="P45" s="151">
        <v>5.8714936916117662</v>
      </c>
      <c r="Q45" s="151">
        <v>8.3658588436263948</v>
      </c>
    </row>
    <row r="46" spans="1:17" x14ac:dyDescent="0.25">
      <c r="A46" s="154" t="s">
        <v>30</v>
      </c>
      <c r="B46" s="205">
        <v>0.41297181113173498</v>
      </c>
      <c r="C46" s="205">
        <v>0.39930512301266691</v>
      </c>
      <c r="D46" s="205">
        <v>0</v>
      </c>
      <c r="E46" s="205">
        <v>0.44802021277404591</v>
      </c>
      <c r="F46" s="205">
        <v>0</v>
      </c>
      <c r="G46" s="205">
        <v>0</v>
      </c>
      <c r="H46" s="205">
        <v>0</v>
      </c>
      <c r="I46" s="205">
        <v>0.42639480753691772</v>
      </c>
      <c r="J46" s="205">
        <v>1.5466926489571637</v>
      </c>
      <c r="K46" s="205">
        <v>1.487847332432634</v>
      </c>
      <c r="L46" s="205">
        <v>1.6544386298886922</v>
      </c>
      <c r="M46" s="205">
        <v>2.8014318935279339</v>
      </c>
      <c r="N46" s="205">
        <v>2.8725622482483328</v>
      </c>
      <c r="O46" s="205">
        <v>3.0898145330253439</v>
      </c>
      <c r="P46" s="205">
        <v>2.7330052857446288</v>
      </c>
      <c r="Q46" s="205">
        <v>3.3697807535298687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0.29351240608454221</v>
      </c>
      <c r="K47" s="205">
        <v>0</v>
      </c>
      <c r="L47" s="205">
        <v>0.24189095142509792</v>
      </c>
      <c r="M47" s="205">
        <v>8.3350943615264073E-2</v>
      </c>
      <c r="N47" s="205">
        <v>8.4921484645503517E-2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3.9886507149297841</v>
      </c>
      <c r="K49" s="205">
        <v>10.332634624435615</v>
      </c>
      <c r="L49" s="205">
        <v>5.3333535258236111</v>
      </c>
      <c r="M49" s="205">
        <v>1.8514055403434067</v>
      </c>
      <c r="N49" s="205">
        <v>2.0718678843441913</v>
      </c>
      <c r="O49" s="205">
        <v>2.3419172680269318</v>
      </c>
      <c r="P49" s="205">
        <v>3.138488405867137</v>
      </c>
      <c r="Q49" s="205">
        <v>4.9960780900965256</v>
      </c>
    </row>
    <row r="50" spans="1:17" x14ac:dyDescent="0.25">
      <c r="A50" s="152" t="s">
        <v>163</v>
      </c>
      <c r="B50" s="151">
        <v>18.293838315858441</v>
      </c>
      <c r="C50" s="151">
        <v>18.220167645367134</v>
      </c>
      <c r="D50" s="151">
        <v>23.143934439455219</v>
      </c>
      <c r="E50" s="151">
        <v>27.726928685635052</v>
      </c>
      <c r="F50" s="151">
        <v>29.240430031300921</v>
      </c>
      <c r="G50" s="151">
        <v>31.634136938326922</v>
      </c>
      <c r="H50" s="151">
        <v>30.305902345389061</v>
      </c>
      <c r="I50" s="151">
        <v>32.049385284659337</v>
      </c>
      <c r="J50" s="151">
        <v>16.72002018279559</v>
      </c>
      <c r="K50" s="151">
        <v>0.48487572149589198</v>
      </c>
      <c r="L50" s="151">
        <v>4.7461062072609836</v>
      </c>
      <c r="M50" s="151">
        <v>16.693295038290287</v>
      </c>
      <c r="N50" s="151">
        <v>18.396863710251164</v>
      </c>
      <c r="O50" s="151">
        <v>18.863248031755322</v>
      </c>
      <c r="P50" s="151">
        <v>18.987807740753674</v>
      </c>
      <c r="Q50" s="151">
        <v>18.152191594366773</v>
      </c>
    </row>
    <row r="51" spans="1:17" x14ac:dyDescent="0.25">
      <c r="A51" s="156" t="s">
        <v>147</v>
      </c>
      <c r="B51" s="206">
        <v>19.832540247265364</v>
      </c>
      <c r="C51" s="206">
        <v>19.739947139837032</v>
      </c>
      <c r="D51" s="206">
        <v>22.536679858011581</v>
      </c>
      <c r="E51" s="206">
        <v>29.870448472994063</v>
      </c>
      <c r="F51" s="206">
        <v>31.00004765678495</v>
      </c>
      <c r="G51" s="206">
        <v>33.537801996059244</v>
      </c>
      <c r="H51" s="206">
        <v>32.1296374910781</v>
      </c>
      <c r="I51" s="206">
        <v>34.430093178235005</v>
      </c>
      <c r="J51" s="206">
        <v>23.905812205717826</v>
      </c>
      <c r="K51" s="206">
        <v>13.045864033282871</v>
      </c>
      <c r="L51" s="206">
        <v>12.696463050528145</v>
      </c>
      <c r="M51" s="206">
        <v>22.719057361271329</v>
      </c>
      <c r="N51" s="206">
        <v>24.83594772008766</v>
      </c>
      <c r="O51" s="206">
        <v>25.75699235036716</v>
      </c>
      <c r="P51" s="206">
        <v>26.355273444773754</v>
      </c>
      <c r="Q51" s="206">
        <v>28.113841912134191</v>
      </c>
    </row>
    <row r="52" spans="1:17" x14ac:dyDescent="0.25">
      <c r="A52" s="152" t="s">
        <v>162</v>
      </c>
      <c r="B52" s="151">
        <v>2.037835693548157</v>
      </c>
      <c r="C52" s="151">
        <v>3.3484207760436848</v>
      </c>
      <c r="D52" s="151">
        <v>1.6701770129424729</v>
      </c>
      <c r="E52" s="151">
        <v>0.63533581412912921</v>
      </c>
      <c r="F52" s="151">
        <v>1.6619533201673813</v>
      </c>
      <c r="G52" s="151">
        <v>0.55659452039176049</v>
      </c>
      <c r="H52" s="151">
        <v>3.4000733525214732</v>
      </c>
      <c r="I52" s="151">
        <v>7.7430355617580711</v>
      </c>
      <c r="J52" s="151">
        <v>8.7726827671033476</v>
      </c>
      <c r="K52" s="151">
        <v>5.3215738674786248</v>
      </c>
      <c r="L52" s="151">
        <v>4.8906958359442214</v>
      </c>
      <c r="M52" s="151">
        <v>8.2963283733520434</v>
      </c>
      <c r="N52" s="151">
        <v>9.06708081711988</v>
      </c>
      <c r="O52" s="151">
        <v>9.4363957138613639</v>
      </c>
      <c r="P52" s="151">
        <v>9.6822897527654987</v>
      </c>
      <c r="Q52" s="151">
        <v>10.468186161833358</v>
      </c>
    </row>
    <row r="53" spans="1:17" x14ac:dyDescent="0.25">
      <c r="A53" s="154" t="s">
        <v>30</v>
      </c>
      <c r="B53" s="153">
        <v>0.17971606360377074</v>
      </c>
      <c r="C53" s="153">
        <v>0.17376862766491466</v>
      </c>
      <c r="D53" s="153">
        <v>0</v>
      </c>
      <c r="E53" s="153">
        <v>0.19496834138393807</v>
      </c>
      <c r="F53" s="153">
        <v>0</v>
      </c>
      <c r="G53" s="153">
        <v>0</v>
      </c>
      <c r="H53" s="153">
        <v>0</v>
      </c>
      <c r="I53" s="153">
        <v>0.18555745037807872</v>
      </c>
      <c r="J53" s="153">
        <v>0.67308592737532236</v>
      </c>
      <c r="K53" s="153">
        <v>0.64747776632838583</v>
      </c>
      <c r="L53" s="153">
        <v>0.7199745600620806</v>
      </c>
      <c r="M53" s="153">
        <v>1.2191202856659318</v>
      </c>
      <c r="N53" s="153">
        <v>1.2500746196144343</v>
      </c>
      <c r="O53" s="153">
        <v>1.3446179380120078</v>
      </c>
      <c r="P53" s="153">
        <v>1.1893425617024624</v>
      </c>
      <c r="Q53" s="153">
        <v>1.4664529537076632</v>
      </c>
    </row>
    <row r="54" spans="1:17" x14ac:dyDescent="0.25">
      <c r="A54" s="154" t="s">
        <v>125</v>
      </c>
      <c r="B54" s="153">
        <v>0.14790116295582542</v>
      </c>
      <c r="C54" s="153">
        <v>0.21416912195861607</v>
      </c>
      <c r="D54" s="153">
        <v>0.11954209528644415</v>
      </c>
      <c r="E54" s="153">
        <v>2.3972070974658716E-2</v>
      </c>
      <c r="F54" s="153">
        <v>0.18349289875601013</v>
      </c>
      <c r="G54" s="153">
        <v>7.4573179710495902E-2</v>
      </c>
      <c r="H54" s="153">
        <v>0.32317298742255851</v>
      </c>
      <c r="I54" s="153">
        <v>0.79081385120074166</v>
      </c>
      <c r="J54" s="153">
        <v>0.55517085397256027</v>
      </c>
      <c r="K54" s="153">
        <v>0</v>
      </c>
      <c r="L54" s="153">
        <v>0.18095345265466956</v>
      </c>
      <c r="M54" s="153">
        <v>0.30489210252612703</v>
      </c>
      <c r="N54" s="153">
        <v>0.30778701959488197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1.7102184669885609</v>
      </c>
      <c r="C55" s="153">
        <v>2.960483026420154</v>
      </c>
      <c r="D55" s="153">
        <v>1.5506349176560288</v>
      </c>
      <c r="E55" s="153">
        <v>0.41639540177053241</v>
      </c>
      <c r="F55" s="153">
        <v>1.4784604214113712</v>
      </c>
      <c r="G55" s="153">
        <v>0.48202134068126457</v>
      </c>
      <c r="H55" s="153">
        <v>3.0769003650989148</v>
      </c>
      <c r="I55" s="153">
        <v>6.766664260179251</v>
      </c>
      <c r="J55" s="153">
        <v>7.5444259857554652</v>
      </c>
      <c r="K55" s="153">
        <v>4.6740961011502389</v>
      </c>
      <c r="L55" s="153">
        <v>3.9897678232274716</v>
      </c>
      <c r="M55" s="153">
        <v>6.7723159851599837</v>
      </c>
      <c r="N55" s="153">
        <v>7.5092191779105635</v>
      </c>
      <c r="O55" s="153">
        <v>8.0917777758493568</v>
      </c>
      <c r="P55" s="153">
        <v>8.4929471910630365</v>
      </c>
      <c r="Q55" s="153">
        <v>9.001733208125696</v>
      </c>
    </row>
    <row r="56" spans="1:17" x14ac:dyDescent="0.25">
      <c r="A56" s="152" t="s">
        <v>161</v>
      </c>
      <c r="B56" s="151">
        <v>11.691756329368856</v>
      </c>
      <c r="C56" s="151">
        <v>11.637170480237375</v>
      </c>
      <c r="D56" s="151">
        <v>12.46495902465951</v>
      </c>
      <c r="E56" s="151">
        <v>17.609343061505683</v>
      </c>
      <c r="F56" s="151">
        <v>18.275268769563073</v>
      </c>
      <c r="G56" s="151">
        <v>19.77133558645432</v>
      </c>
      <c r="H56" s="151">
        <v>18.941188965868161</v>
      </c>
      <c r="I56" s="151">
        <v>20.297362557622655</v>
      </c>
      <c r="J56" s="151">
        <v>14.093047470479423</v>
      </c>
      <c r="K56" s="151">
        <v>7.6908485489775877</v>
      </c>
      <c r="L56" s="151">
        <v>7.4848683214989906</v>
      </c>
      <c r="M56" s="151">
        <v>13.393427134860554</v>
      </c>
      <c r="N56" s="151">
        <v>14.641384579680738</v>
      </c>
      <c r="O56" s="151">
        <v>15.184362395504747</v>
      </c>
      <c r="P56" s="151">
        <v>15.537063395228397</v>
      </c>
      <c r="Q56" s="151">
        <v>16.573781523745726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1.1400580141174343</v>
      </c>
      <c r="K57" s="87">
        <v>0.89031502639398363</v>
      </c>
      <c r="L57" s="87">
        <v>0.86708121771537572</v>
      </c>
      <c r="M57" s="87">
        <v>1.0071672116169248</v>
      </c>
      <c r="N57" s="87">
        <v>1.016248039225248</v>
      </c>
      <c r="O57" s="87">
        <v>1.0727425334186131</v>
      </c>
      <c r="P57" s="87">
        <v>1.0448411680372425</v>
      </c>
      <c r="Q57" s="87">
        <v>1.0499528390945703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1.2646145757512664E-15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0.70286071533024508</v>
      </c>
      <c r="C60" s="87">
        <v>0.60421348328153612</v>
      </c>
      <c r="D60" s="87">
        <v>0.69813102429288498</v>
      </c>
      <c r="E60" s="87">
        <v>0.82069658981786764</v>
      </c>
      <c r="F60" s="87">
        <v>1.5415062932147208</v>
      </c>
      <c r="G60" s="87">
        <v>1.727612494696247</v>
      </c>
      <c r="H60" s="87">
        <v>1.3940841024410096</v>
      </c>
      <c r="I60" s="87">
        <v>1.7517155592020182</v>
      </c>
      <c r="J60" s="87">
        <v>0.69243229625995217</v>
      </c>
      <c r="K60" s="87">
        <v>0</v>
      </c>
      <c r="L60" s="87">
        <v>0.21595374568012471</v>
      </c>
      <c r="M60" s="87">
        <v>0.4180991981554254</v>
      </c>
      <c r="N60" s="87">
        <v>0.42005806768340748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2.4213028083567667</v>
      </c>
      <c r="C61" s="87">
        <v>2.4199461060348617</v>
      </c>
      <c r="D61" s="87">
        <v>2.4095433057948799</v>
      </c>
      <c r="E61" s="87">
        <v>2.5060588976209379</v>
      </c>
      <c r="F61" s="87">
        <v>2.5195071390017665</v>
      </c>
      <c r="G61" s="87">
        <v>1.7014385657714111</v>
      </c>
      <c r="H61" s="87">
        <v>3.3466193791234042</v>
      </c>
      <c r="I61" s="87">
        <v>2.4059065016030905</v>
      </c>
      <c r="J61" s="87">
        <v>2.3600354148990919</v>
      </c>
      <c r="K61" s="87">
        <v>1.2910957751373784</v>
      </c>
      <c r="L61" s="87">
        <v>1.360285011863124</v>
      </c>
      <c r="M61" s="87">
        <v>1.5806347491389909</v>
      </c>
      <c r="N61" s="87">
        <v>1.5951275475986129</v>
      </c>
      <c r="O61" s="87">
        <v>1.6343944325317763</v>
      </c>
      <c r="P61" s="87">
        <v>1.6501413714693358</v>
      </c>
      <c r="Q61" s="87">
        <v>0.83923618792803045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0.54687062818600174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8.5675928056818442</v>
      </c>
      <c r="C63" s="87">
        <v>8.613010890920977</v>
      </c>
      <c r="D63" s="87">
        <v>9.3572846945717458</v>
      </c>
      <c r="E63" s="87">
        <v>14.282587574066879</v>
      </c>
      <c r="F63" s="87">
        <v>14.214255337346586</v>
      </c>
      <c r="G63" s="87">
        <v>16.342284525986663</v>
      </c>
      <c r="H63" s="87">
        <v>14.200485484303748</v>
      </c>
      <c r="I63" s="87">
        <v>15.799618280727636</v>
      </c>
      <c r="J63" s="87">
        <v>9.6554873538576818</v>
      </c>
      <c r="K63" s="87">
        <v>4.2108223389630304</v>
      </c>
      <c r="L63" s="87">
        <v>4.8375481893796488</v>
      </c>
      <c r="M63" s="87">
        <v>9.3797508217763426</v>
      </c>
      <c r="N63" s="87">
        <v>10.314274301609467</v>
      </c>
      <c r="O63" s="87">
        <v>11.088062621155872</v>
      </c>
      <c r="P63" s="87">
        <v>11.893475724703627</v>
      </c>
      <c r="Q63" s="87">
        <v>13.971260844698884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8.5030554022477306E-2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0.25509166206743122</v>
      </c>
      <c r="J66" s="87">
        <v>0.24503439134526267</v>
      </c>
      <c r="K66" s="87">
        <v>0.7517447802971946</v>
      </c>
      <c r="L66" s="87">
        <v>0.20400015686071649</v>
      </c>
      <c r="M66" s="87">
        <v>1.0077751541728703</v>
      </c>
      <c r="N66" s="87">
        <v>1.2956766235640027</v>
      </c>
      <c r="O66" s="87">
        <v>1.3891628083984859</v>
      </c>
      <c r="P66" s="87">
        <v>0.94860513101819055</v>
      </c>
      <c r="Q66" s="87">
        <v>0.71333165202424209</v>
      </c>
    </row>
    <row r="67" spans="1:17" x14ac:dyDescent="0.25">
      <c r="A67" s="149" t="s">
        <v>160</v>
      </c>
      <c r="B67" s="148">
        <v>6.1029482243483528</v>
      </c>
      <c r="C67" s="148">
        <v>4.7543558835559718</v>
      </c>
      <c r="D67" s="148">
        <v>8.4015438204095982</v>
      </c>
      <c r="E67" s="148">
        <v>11.625769597359254</v>
      </c>
      <c r="F67" s="148">
        <v>11.062825567054496</v>
      </c>
      <c r="G67" s="148">
        <v>13.209871889213161</v>
      </c>
      <c r="H67" s="148">
        <v>9.7883751726884647</v>
      </c>
      <c r="I67" s="148">
        <v>6.3896950588542811</v>
      </c>
      <c r="J67" s="148">
        <v>1.040081968135057</v>
      </c>
      <c r="K67" s="148">
        <v>3.3441616826658561E-2</v>
      </c>
      <c r="L67" s="148">
        <v>0.32089889308493319</v>
      </c>
      <c r="M67" s="148">
        <v>1.0293018530587288</v>
      </c>
      <c r="N67" s="148">
        <v>1.127482323287041</v>
      </c>
      <c r="O67" s="148">
        <v>1.136234241001048</v>
      </c>
      <c r="P67" s="148">
        <v>1.1359202967798572</v>
      </c>
      <c r="Q67" s="148">
        <v>1.0718742265551053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3.0578117534639278</v>
      </c>
      <c r="I70" s="96">
        <v>3.4858399303863838</v>
      </c>
      <c r="J70" s="96">
        <v>3.2245369880991421</v>
      </c>
      <c r="K70" s="96">
        <v>2.0462847118877363</v>
      </c>
      <c r="L70" s="96">
        <v>2.9835914355770332</v>
      </c>
      <c r="M70" s="96">
        <v>2.8727487754434673</v>
      </c>
      <c r="N70" s="96">
        <v>3.0773617849612447</v>
      </c>
      <c r="O70" s="96">
        <v>3.0653039892303413</v>
      </c>
      <c r="P70" s="96">
        <v>3.2236297213306742</v>
      </c>
      <c r="Q70" s="96">
        <v>3.2988094428960917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4.8043868624899526E-3</v>
      </c>
      <c r="I71" s="160">
        <v>5.4768981600386802E-3</v>
      </c>
      <c r="J71" s="160">
        <v>5.0663429904365415E-3</v>
      </c>
      <c r="K71" s="160">
        <v>3.2150911106841804E-3</v>
      </c>
      <c r="L71" s="160">
        <v>4.6877730389667483E-3</v>
      </c>
      <c r="M71" s="160">
        <v>4.5136187537835968E-3</v>
      </c>
      <c r="N71" s="160">
        <v>4.8351035717120201E-3</v>
      </c>
      <c r="O71" s="160">
        <v>4.8161585482538192E-3</v>
      </c>
      <c r="P71" s="160">
        <v>5.0649175068245228E-3</v>
      </c>
      <c r="Q71" s="160">
        <v>5.1830387306720594E-3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2.4890431369667394E-3</v>
      </c>
      <c r="I72" s="159">
        <v>2.8374558850668631E-3</v>
      </c>
      <c r="J72" s="159">
        <v>2.624756625724786E-3</v>
      </c>
      <c r="K72" s="159">
        <v>1.6656652956593514E-3</v>
      </c>
      <c r="L72" s="159">
        <v>2.4286281775924121E-3</v>
      </c>
      <c r="M72" s="159">
        <v>2.3384028188285647E-3</v>
      </c>
      <c r="N72" s="159">
        <v>2.5049567626733433E-3</v>
      </c>
      <c r="O72" s="159">
        <v>2.4951417785831838E-3</v>
      </c>
      <c r="P72" s="159">
        <v>2.6240181152128506E-3</v>
      </c>
      <c r="Q72" s="159">
        <v>2.6852140242773943E-3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5.8732145277228205E-2</v>
      </c>
      <c r="I73" s="159">
        <v>6.6953388145197121E-2</v>
      </c>
      <c r="J73" s="159">
        <v>6.1934478020858587E-2</v>
      </c>
      <c r="K73" s="159">
        <v>3.9303495658624878E-2</v>
      </c>
      <c r="L73" s="159">
        <v>5.7306577307677083E-2</v>
      </c>
      <c r="M73" s="159">
        <v>5.5177594969080056E-2</v>
      </c>
      <c r="N73" s="159">
        <v>5.9107647558810469E-2</v>
      </c>
      <c r="O73" s="159">
        <v>5.8876050499315789E-2</v>
      </c>
      <c r="P73" s="159">
        <v>6.1917051924045889E-2</v>
      </c>
      <c r="Q73" s="159">
        <v>6.3361047396912965E-2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1.6014622874966509E-3</v>
      </c>
      <c r="I74" s="159">
        <v>1.8256327200128937E-3</v>
      </c>
      <c r="J74" s="159">
        <v>1.6887809968121805E-3</v>
      </c>
      <c r="K74" s="159">
        <v>1.0716970368947268E-3</v>
      </c>
      <c r="L74" s="159">
        <v>1.5625910129889163E-3</v>
      </c>
      <c r="M74" s="159">
        <v>1.5045395845945323E-3</v>
      </c>
      <c r="N74" s="159">
        <v>1.6117011905706735E-3</v>
      </c>
      <c r="O74" s="159">
        <v>1.605386182751273E-3</v>
      </c>
      <c r="P74" s="159">
        <v>1.6883058356081742E-3</v>
      </c>
      <c r="Q74" s="159">
        <v>1.7276795768906865E-3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3.2029245749933019E-3</v>
      </c>
      <c r="I75" s="158">
        <v>3.6512654400257874E-3</v>
      </c>
      <c r="J75" s="158">
        <v>3.377561993624361E-3</v>
      </c>
      <c r="K75" s="158">
        <v>2.1433940737894536E-3</v>
      </c>
      <c r="L75" s="158">
        <v>3.1251820259778325E-3</v>
      </c>
      <c r="M75" s="158">
        <v>3.0090791691890647E-3</v>
      </c>
      <c r="N75" s="158">
        <v>3.223402381141347E-3</v>
      </c>
      <c r="O75" s="158">
        <v>3.2107723655025455E-3</v>
      </c>
      <c r="P75" s="158">
        <v>3.376611671216348E-3</v>
      </c>
      <c r="Q75" s="158">
        <v>3.4553591537813729E-3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6.4058491499866042E-4</v>
      </c>
      <c r="I76" s="91">
        <v>7.3025308800515735E-4</v>
      </c>
      <c r="J76" s="91">
        <v>6.755123987248722E-4</v>
      </c>
      <c r="K76" s="91">
        <v>0</v>
      </c>
      <c r="L76" s="91">
        <v>6.2503640519556648E-4</v>
      </c>
      <c r="M76" s="91">
        <v>6.0181583383781294E-4</v>
      </c>
      <c r="N76" s="91">
        <v>6.446804762282694E-4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9.6087737249799052E-4</v>
      </c>
      <c r="I77" s="91">
        <v>1.0953796320077361E-3</v>
      </c>
      <c r="J77" s="91">
        <v>1.0132685980873083E-3</v>
      </c>
      <c r="K77" s="91">
        <v>6.4301822213683603E-4</v>
      </c>
      <c r="L77" s="91">
        <v>9.3755460779334989E-4</v>
      </c>
      <c r="M77" s="91">
        <v>9.0272375075671951E-4</v>
      </c>
      <c r="N77" s="91">
        <v>9.6702071434240399E-4</v>
      </c>
      <c r="O77" s="91">
        <v>9.6323170965076377E-4</v>
      </c>
      <c r="P77" s="91">
        <v>1.0129835013649045E-3</v>
      </c>
      <c r="Q77" s="91">
        <v>1.0366077461344118E-3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1.6014622874966509E-3</v>
      </c>
      <c r="I79" s="157">
        <v>1.8256327200128937E-3</v>
      </c>
      <c r="J79" s="157">
        <v>1.6887809968121805E-3</v>
      </c>
      <c r="K79" s="157">
        <v>1.5003758516526173E-3</v>
      </c>
      <c r="L79" s="157">
        <v>1.5625910129889163E-3</v>
      </c>
      <c r="M79" s="157">
        <v>1.5045395845945321E-3</v>
      </c>
      <c r="N79" s="157">
        <v>1.6117011905706737E-3</v>
      </c>
      <c r="O79" s="157">
        <v>2.2475406558517819E-3</v>
      </c>
      <c r="P79" s="157">
        <v>2.3636281698514437E-3</v>
      </c>
      <c r="Q79" s="157">
        <v>2.4187514076469611E-3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0.85806181848272067</v>
      </c>
      <c r="I80" s="204">
        <v>0.9781721017386712</v>
      </c>
      <c r="J80" s="204">
        <v>0.90484709159706134</v>
      </c>
      <c r="K80" s="204">
        <v>0.57421415135406728</v>
      </c>
      <c r="L80" s="204">
        <v>0.83723463026151979</v>
      </c>
      <c r="M80" s="204">
        <v>0.80613073565063353</v>
      </c>
      <c r="N80" s="204">
        <v>0.86354781203970754</v>
      </c>
      <c r="O80" s="204">
        <v>0.86016423745568327</v>
      </c>
      <c r="P80" s="204">
        <v>0.90459250072098185</v>
      </c>
      <c r="Q80" s="204">
        <v>0.92568891011451959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0.25741854554481619</v>
      </c>
      <c r="I81" s="151">
        <v>0.3024417533981677</v>
      </c>
      <c r="J81" s="151">
        <v>0.31490038367186635</v>
      </c>
      <c r="K81" s="151">
        <v>0.22086422201539707</v>
      </c>
      <c r="L81" s="151">
        <v>0.33213434850983259</v>
      </c>
      <c r="M81" s="151">
        <v>0.31560787934981427</v>
      </c>
      <c r="N81" s="151">
        <v>0.33318713155787311</v>
      </c>
      <c r="O81" s="151">
        <v>0.33462573213432523</v>
      </c>
      <c r="P81" s="151">
        <v>0.3409927096249149</v>
      </c>
      <c r="Q81" s="151">
        <v>0.36004900344992519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1.2843032680809007E-2</v>
      </c>
      <c r="J82" s="153">
        <v>6.2066080275354145E-2</v>
      </c>
      <c r="K82" s="153">
        <v>6.9428538013109831E-2</v>
      </c>
      <c r="L82" s="153">
        <v>0.11566279918768087</v>
      </c>
      <c r="M82" s="153">
        <v>0.10538379807803451</v>
      </c>
      <c r="N82" s="153">
        <v>0.10588969706565829</v>
      </c>
      <c r="O82" s="153">
        <v>0.10939494413945747</v>
      </c>
      <c r="P82" s="153">
        <v>9.9449942012314746E-2</v>
      </c>
      <c r="Q82" s="153">
        <v>0.11763190059367035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2.4467331070958952E-2</v>
      </c>
      <c r="I83" s="153">
        <v>3.0303584907304976E-2</v>
      </c>
      <c r="J83" s="153">
        <v>1.7330027519605828E-2</v>
      </c>
      <c r="K83" s="153">
        <v>0</v>
      </c>
      <c r="L83" s="153">
        <v>9.3919664394412957E-3</v>
      </c>
      <c r="M83" s="153">
        <v>9.0566309972005352E-3</v>
      </c>
      <c r="N83" s="153">
        <v>8.9496155121697417E-3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0.23295121447385725</v>
      </c>
      <c r="I85" s="153">
        <v>0.2592951358100537</v>
      </c>
      <c r="J85" s="153">
        <v>0.23550427587690637</v>
      </c>
      <c r="K85" s="153">
        <v>0.15143568400228724</v>
      </c>
      <c r="L85" s="153">
        <v>0.20707958288271044</v>
      </c>
      <c r="M85" s="153">
        <v>0.20116745027457922</v>
      </c>
      <c r="N85" s="153">
        <v>0.21834781898004507</v>
      </c>
      <c r="O85" s="153">
        <v>0.22523078799486773</v>
      </c>
      <c r="P85" s="153">
        <v>0.24154276761260018</v>
      </c>
      <c r="Q85" s="153">
        <v>0.24241710285625484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0.60064327293790454</v>
      </c>
      <c r="I86" s="151">
        <v>0.67573034834050349</v>
      </c>
      <c r="J86" s="151">
        <v>0.58994670792519499</v>
      </c>
      <c r="K86" s="151">
        <v>0.35334992933867015</v>
      </c>
      <c r="L86" s="151">
        <v>0.5051002817516872</v>
      </c>
      <c r="M86" s="151">
        <v>0.49052285630081932</v>
      </c>
      <c r="N86" s="151">
        <v>0.53036068048183449</v>
      </c>
      <c r="O86" s="151">
        <v>0.52553850532135804</v>
      </c>
      <c r="P86" s="151">
        <v>0.56359979109606695</v>
      </c>
      <c r="Q86" s="151">
        <v>0.56563990666459441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1.4209014177759876</v>
      </c>
      <c r="I87" s="206">
        <v>1.6197971943875558</v>
      </c>
      <c r="J87" s="206">
        <v>1.4983751608878213</v>
      </c>
      <c r="K87" s="206">
        <v>0.95086587491884744</v>
      </c>
      <c r="L87" s="206">
        <v>1.3864127823020063</v>
      </c>
      <c r="M87" s="206">
        <v>1.3349065073472342</v>
      </c>
      <c r="N87" s="206">
        <v>1.4299859101227235</v>
      </c>
      <c r="O87" s="206">
        <v>1.4243829036492595</v>
      </c>
      <c r="P87" s="206">
        <v>1.4979535729218008</v>
      </c>
      <c r="Q87" s="206">
        <v>1.5328880232977253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2.1267329406374633E-2</v>
      </c>
      <c r="J88" s="151">
        <v>0.3873280743757504</v>
      </c>
      <c r="K88" s="151">
        <v>0.91339831085463974</v>
      </c>
      <c r="L88" s="151">
        <v>0.83696571546037668</v>
      </c>
      <c r="M88" s="151">
        <v>0.29503131561606055</v>
      </c>
      <c r="N88" s="151">
        <v>0.30700229845766286</v>
      </c>
      <c r="O88" s="151">
        <v>0.31845533389491054</v>
      </c>
      <c r="P88" s="151">
        <v>0.35380016520845436</v>
      </c>
      <c r="Q88" s="151">
        <v>0.4835922933316793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2.1267329406374633E-2</v>
      </c>
      <c r="J89" s="205">
        <v>0.10277788797897068</v>
      </c>
      <c r="K89" s="205">
        <v>0.11496969795414384</v>
      </c>
      <c r="L89" s="205">
        <v>0.19153099672972407</v>
      </c>
      <c r="M89" s="205">
        <v>0.17450955732359397</v>
      </c>
      <c r="N89" s="205">
        <v>0.17534729718485145</v>
      </c>
      <c r="O89" s="205">
        <v>0.18115178635979623</v>
      </c>
      <c r="P89" s="205">
        <v>0.16468343021358123</v>
      </c>
      <c r="Q89" s="205">
        <v>0.19479171631804296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1.9503930023417795E-2</v>
      </c>
      <c r="K90" s="205">
        <v>0</v>
      </c>
      <c r="L90" s="205">
        <v>2.8003223685285471E-2</v>
      </c>
      <c r="M90" s="205">
        <v>5.1921791518143631E-3</v>
      </c>
      <c r="N90" s="205">
        <v>5.1837876845294388E-3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0.26504625637336193</v>
      </c>
      <c r="K92" s="205">
        <v>0.79842861290049594</v>
      </c>
      <c r="L92" s="205">
        <v>0.61743149504536721</v>
      </c>
      <c r="M92" s="205">
        <v>0.11532957914065224</v>
      </c>
      <c r="N92" s="205">
        <v>0.12647121358828198</v>
      </c>
      <c r="O92" s="205">
        <v>0.13730354753511434</v>
      </c>
      <c r="P92" s="205">
        <v>0.18911673499487314</v>
      </c>
      <c r="Q92" s="205">
        <v>0.28880057701363632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1.4209014177759876</v>
      </c>
      <c r="I93" s="151">
        <v>1.5985298649811812</v>
      </c>
      <c r="J93" s="151">
        <v>1.111047086512071</v>
      </c>
      <c r="K93" s="151">
        <v>3.7467564064207717E-2</v>
      </c>
      <c r="L93" s="151">
        <v>0.54944706684162969</v>
      </c>
      <c r="M93" s="151">
        <v>1.0398751917311737</v>
      </c>
      <c r="N93" s="151">
        <v>1.1229836116650607</v>
      </c>
      <c r="O93" s="151">
        <v>1.1059275697543489</v>
      </c>
      <c r="P93" s="151">
        <v>1.1441534077133464</v>
      </c>
      <c r="Q93" s="151">
        <v>1.0492957299660461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0.70801855506604483</v>
      </c>
      <c r="I94" s="206">
        <v>0.80712599390981576</v>
      </c>
      <c r="J94" s="206">
        <v>0.74662281498680305</v>
      </c>
      <c r="K94" s="206">
        <v>0.47380534243916922</v>
      </c>
      <c r="L94" s="206">
        <v>0.69083327145030415</v>
      </c>
      <c r="M94" s="206">
        <v>0.66516829715012271</v>
      </c>
      <c r="N94" s="206">
        <v>0.71254525133390534</v>
      </c>
      <c r="O94" s="206">
        <v>0.70975333875099134</v>
      </c>
      <c r="P94" s="206">
        <v>0.74641274263498314</v>
      </c>
      <c r="Q94" s="206">
        <v>0.7638201706013118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7.6606383796455305E-2</v>
      </c>
      <c r="I95" s="151">
        <v>0.18558900852400148</v>
      </c>
      <c r="J95" s="151">
        <v>0.28013543016753362</v>
      </c>
      <c r="K95" s="151">
        <v>0.1976082453531964</v>
      </c>
      <c r="L95" s="151">
        <v>0.27208149668019593</v>
      </c>
      <c r="M95" s="151">
        <v>0.24835049436233148</v>
      </c>
      <c r="N95" s="151">
        <v>0.26597269965600906</v>
      </c>
      <c r="O95" s="151">
        <v>0.26586202077916243</v>
      </c>
      <c r="P95" s="151">
        <v>0.28036736196544898</v>
      </c>
      <c r="Q95" s="151">
        <v>0.29079050612797397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4.4475352031174385E-3</v>
      </c>
      <c r="J96" s="153">
        <v>2.1493449701847394E-2</v>
      </c>
      <c r="K96" s="153">
        <v>2.4043064795411899E-2</v>
      </c>
      <c r="L96" s="153">
        <v>4.0053964189236207E-2</v>
      </c>
      <c r="M96" s="153">
        <v>3.6494351718861666E-2</v>
      </c>
      <c r="N96" s="153">
        <v>3.666954426197807E-2</v>
      </c>
      <c r="O96" s="153">
        <v>3.788340940923738E-2</v>
      </c>
      <c r="P96" s="153">
        <v>3.4439460604089672E-2</v>
      </c>
      <c r="Q96" s="153">
        <v>4.073586293070186E-2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7.2813470005815666E-3</v>
      </c>
      <c r="I97" s="153">
        <v>1.8954627988053471E-2</v>
      </c>
      <c r="J97" s="153">
        <v>1.7728103263607735E-2</v>
      </c>
      <c r="K97" s="153">
        <v>0</v>
      </c>
      <c r="L97" s="153">
        <v>1.0066887796596348E-2</v>
      </c>
      <c r="M97" s="153">
        <v>9.1269415796930917E-3</v>
      </c>
      <c r="N97" s="153">
        <v>9.028588822783996E-3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6.9325036795873735E-2</v>
      </c>
      <c r="I98" s="153">
        <v>0.16218684533283056</v>
      </c>
      <c r="J98" s="153">
        <v>0.24091387720207852</v>
      </c>
      <c r="K98" s="153">
        <v>0.1735651805577845</v>
      </c>
      <c r="L98" s="153">
        <v>0.22196064469436338</v>
      </c>
      <c r="M98" s="153">
        <v>0.20272920106377673</v>
      </c>
      <c r="N98" s="153">
        <v>0.220274566571247</v>
      </c>
      <c r="O98" s="153">
        <v>0.22797861136992506</v>
      </c>
      <c r="P98" s="153">
        <v>0.24592790136135928</v>
      </c>
      <c r="Q98" s="153">
        <v>0.25005464319727211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0.41087221595757206</v>
      </c>
      <c r="I99" s="151">
        <v>0.46838552930826705</v>
      </c>
      <c r="J99" s="151">
        <v>0.43327476135070025</v>
      </c>
      <c r="K99" s="151">
        <v>0.27495529543340624</v>
      </c>
      <c r="L99" s="151">
        <v>0.40089937624802541</v>
      </c>
      <c r="M99" s="151">
        <v>0.38600566366414235</v>
      </c>
      <c r="N99" s="151">
        <v>0.41349911565283393</v>
      </c>
      <c r="O99" s="151">
        <v>0.41187893310042284</v>
      </c>
      <c r="P99" s="151">
        <v>0.43315285368022216</v>
      </c>
      <c r="Q99" s="151">
        <v>0.4432546065954121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3.50497906877398E-2</v>
      </c>
      <c r="K100" s="87">
        <v>3.1829625762621681E-2</v>
      </c>
      <c r="L100" s="87">
        <v>4.6442008650976009E-2</v>
      </c>
      <c r="M100" s="87">
        <v>2.902709247053387E-2</v>
      </c>
      <c r="N100" s="87">
        <v>2.8700678082504788E-2</v>
      </c>
      <c r="O100" s="87">
        <v>2.9098360447897868E-2</v>
      </c>
      <c r="P100" s="87">
        <v>2.9128794937973886E-2</v>
      </c>
      <c r="Q100" s="87">
        <v>2.8080280409743127E-2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6.7734417338595298E-17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3.0240468295486791E-2</v>
      </c>
      <c r="I103" s="87">
        <v>4.0422898150687794E-2</v>
      </c>
      <c r="J103" s="87">
        <v>2.128804565101931E-2</v>
      </c>
      <c r="K103" s="87">
        <v>0</v>
      </c>
      <c r="L103" s="87">
        <v>1.1566766203877348E-2</v>
      </c>
      <c r="M103" s="87">
        <v>1.2049840331110373E-2</v>
      </c>
      <c r="N103" s="87">
        <v>1.1863197675374134E-2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7.2594857838374507E-2</v>
      </c>
      <c r="I104" s="87">
        <v>5.5519124074391711E-2</v>
      </c>
      <c r="J104" s="87">
        <v>7.2556612280737579E-2</v>
      </c>
      <c r="K104" s="87">
        <v>4.6157926271076143E-2</v>
      </c>
      <c r="L104" s="87">
        <v>7.2858651528855456E-2</v>
      </c>
      <c r="M104" s="87">
        <v>4.5554730630813556E-2</v>
      </c>
      <c r="N104" s="87">
        <v>4.5049279779240843E-2</v>
      </c>
      <c r="O104" s="87">
        <v>4.4333282992228135E-2</v>
      </c>
      <c r="P104" s="87">
        <v>4.6003766982585022E-2</v>
      </c>
      <c r="Q104" s="87">
        <v>2.2444805718459863E-2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1.9551155399715144E-2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0.30803688982371075</v>
      </c>
      <c r="I106" s="87">
        <v>0.36459478665162864</v>
      </c>
      <c r="J106" s="87">
        <v>0.29684700826634458</v>
      </c>
      <c r="K106" s="87">
        <v>0.15054098294278354</v>
      </c>
      <c r="L106" s="87">
        <v>0.25910543357477117</v>
      </c>
      <c r="M106" s="87">
        <v>0.27032938653470029</v>
      </c>
      <c r="N106" s="87">
        <v>0.2912937146829091</v>
      </c>
      <c r="O106" s="87">
        <v>0.30076596458896276</v>
      </c>
      <c r="P106" s="87">
        <v>0.33157443071989823</v>
      </c>
      <c r="Q106" s="87">
        <v>0.37365194662945517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1.9621801078897423E-3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5.8865403236692112E-3</v>
      </c>
      <c r="J109" s="87">
        <v>7.5333044648590222E-3</v>
      </c>
      <c r="K109" s="87">
        <v>2.687560505720973E-2</v>
      </c>
      <c r="L109" s="87">
        <v>1.0926516289545335E-2</v>
      </c>
      <c r="M109" s="87">
        <v>2.9044613696984318E-2</v>
      </c>
      <c r="N109" s="87">
        <v>3.6592245432805058E-2</v>
      </c>
      <c r="O109" s="87">
        <v>3.7681325071334086E-2</v>
      </c>
      <c r="P109" s="87">
        <v>2.644586103976505E-2</v>
      </c>
      <c r="Q109" s="87">
        <v>1.9077573837753922E-2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0.22053995531201745</v>
      </c>
      <c r="I110" s="148">
        <v>0.15315145607754718</v>
      </c>
      <c r="J110" s="148">
        <v>3.3212623468569201E-2</v>
      </c>
      <c r="K110" s="148">
        <v>1.241801652566551E-3</v>
      </c>
      <c r="L110" s="148">
        <v>1.7852398522082737E-2</v>
      </c>
      <c r="M110" s="148">
        <v>3.081213912364893E-2</v>
      </c>
      <c r="N110" s="148">
        <v>3.3073436025062256E-2</v>
      </c>
      <c r="O110" s="148">
        <v>3.2012384871406056E-2</v>
      </c>
      <c r="P110" s="148">
        <v>3.289252698931202E-2</v>
      </c>
      <c r="Q110" s="148">
        <v>2.977505787792575E-2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25.623055131317784</v>
      </c>
      <c r="C112" s="96">
        <v>27.342123380946589</v>
      </c>
      <c r="D112" s="96">
        <v>29.730903269754805</v>
      </c>
      <c r="E112" s="96">
        <v>32.116304726168828</v>
      </c>
      <c r="F112" s="96">
        <v>31.262216199952942</v>
      </c>
      <c r="G112" s="96">
        <v>28.989692614672716</v>
      </c>
      <c r="H112" s="96">
        <v>29.511960026730403</v>
      </c>
      <c r="I112" s="96">
        <v>37.128842501949812</v>
      </c>
      <c r="J112" s="96">
        <v>32.55396804543745</v>
      </c>
      <c r="K112" s="96">
        <v>39.309760182138149</v>
      </c>
      <c r="L112" s="96">
        <v>31.352841979492233</v>
      </c>
      <c r="M112" s="96">
        <v>28.750533694219342</v>
      </c>
      <c r="N112" s="96">
        <v>29.687546698375865</v>
      </c>
      <c r="O112" s="96">
        <v>25.769209670588577</v>
      </c>
      <c r="P112" s="96">
        <v>24.170460002156371</v>
      </c>
      <c r="Q112" s="96">
        <v>22.076313878468881</v>
      </c>
    </row>
    <row r="113" spans="1:17" x14ac:dyDescent="0.25">
      <c r="A113" s="132" t="s">
        <v>83</v>
      </c>
      <c r="B113" s="160">
        <v>3.6221300662408071E-2</v>
      </c>
      <c r="C113" s="160">
        <v>3.8651412435180194E-2</v>
      </c>
      <c r="D113" s="160">
        <v>4.2028242954624428E-2</v>
      </c>
      <c r="E113" s="160">
        <v>4.5400297649527445E-2</v>
      </c>
      <c r="F113" s="160">
        <v>4.4192939778195106E-2</v>
      </c>
      <c r="G113" s="160">
        <v>4.0980451664541534E-2</v>
      </c>
      <c r="H113" s="160">
        <v>4.1718740087267427E-2</v>
      </c>
      <c r="I113" s="160">
        <v>5.2486128629781165E-2</v>
      </c>
      <c r="J113" s="160">
        <v>4.6018987910891304E-2</v>
      </c>
      <c r="K113" s="160">
        <v>5.5569120669926711E-2</v>
      </c>
      <c r="L113" s="160">
        <v>4.4321050325186268E-2</v>
      </c>
      <c r="M113" s="160">
        <v>4.0642371481696721E-2</v>
      </c>
      <c r="N113" s="160">
        <v>4.1966953174792959E-2</v>
      </c>
      <c r="O113" s="160">
        <v>3.6427907855928594E-2</v>
      </c>
      <c r="P113" s="160">
        <v>3.4167881011845154E-2</v>
      </c>
      <c r="Q113" s="160">
        <v>3.1207551106283267E-2</v>
      </c>
    </row>
    <row r="114" spans="1:17" x14ac:dyDescent="0.25">
      <c r="A114" s="76" t="s">
        <v>82</v>
      </c>
      <c r="B114" s="159">
        <v>1.8055211932588425E-2</v>
      </c>
      <c r="C114" s="159">
        <v>1.9266548418989515E-2</v>
      </c>
      <c r="D114" s="159">
        <v>2.0949795281305389E-2</v>
      </c>
      <c r="E114" s="159">
        <v>2.2630661540973988E-2</v>
      </c>
      <c r="F114" s="159">
        <v>2.2028830523127412E-2</v>
      </c>
      <c r="G114" s="159">
        <v>2.0427503329950896E-2</v>
      </c>
      <c r="H114" s="159">
        <v>2.0795517556273995E-2</v>
      </c>
      <c r="I114" s="159">
        <v>2.6162731834621922E-2</v>
      </c>
      <c r="J114" s="159">
        <v>2.2939059737208462E-2</v>
      </c>
      <c r="K114" s="159">
        <v>2.7699509190855336E-2</v>
      </c>
      <c r="L114" s="159">
        <v>2.2092689717425357E-2</v>
      </c>
      <c r="M114" s="159">
        <v>2.0258980686096571E-2</v>
      </c>
      <c r="N114" s="159">
        <v>2.0919244198270778E-2</v>
      </c>
      <c r="O114" s="159">
        <v>1.8158199307353847E-2</v>
      </c>
      <c r="P114" s="159">
        <v>1.703164496234064E-2</v>
      </c>
      <c r="Q114" s="159">
        <v>1.5556010933252023E-2</v>
      </c>
    </row>
    <row r="115" spans="1:17" x14ac:dyDescent="0.25">
      <c r="A115" s="76" t="s">
        <v>81</v>
      </c>
      <c r="B115" s="159">
        <v>0.46021189347662284</v>
      </c>
      <c r="C115" s="159">
        <v>0.49108782338125978</v>
      </c>
      <c r="D115" s="159">
        <v>0.5339923447231989</v>
      </c>
      <c r="E115" s="159">
        <v>0.57683618654190616</v>
      </c>
      <c r="F115" s="159">
        <v>0.56149602917846775</v>
      </c>
      <c r="G115" s="159">
        <v>0.52067957006412058</v>
      </c>
      <c r="H115" s="159">
        <v>0.53005993760313552</v>
      </c>
      <c r="I115" s="159">
        <v>0.66686563420506695</v>
      </c>
      <c r="J115" s="159">
        <v>0.58469699251658813</v>
      </c>
      <c r="K115" s="159">
        <v>0.70603677324263492</v>
      </c>
      <c r="L115" s="159">
        <v>0.5631237453655431</v>
      </c>
      <c r="M115" s="159">
        <v>0.51638407215961235</v>
      </c>
      <c r="N115" s="159">
        <v>0.53321362377416681</v>
      </c>
      <c r="O115" s="159">
        <v>0.46283695348267212</v>
      </c>
      <c r="P115" s="159">
        <v>0.4341220477724228</v>
      </c>
      <c r="Q115" s="159">
        <v>0.39650939979349359</v>
      </c>
    </row>
    <row r="116" spans="1:17" x14ac:dyDescent="0.25">
      <c r="A116" s="76" t="s">
        <v>80</v>
      </c>
      <c r="B116" s="159">
        <v>1.2073766887469355E-2</v>
      </c>
      <c r="C116" s="159">
        <v>1.2883804145060063E-2</v>
      </c>
      <c r="D116" s="159">
        <v>1.4009414318208142E-2</v>
      </c>
      <c r="E116" s="159">
        <v>1.5133432549842476E-2</v>
      </c>
      <c r="F116" s="159">
        <v>1.4730979926065034E-2</v>
      </c>
      <c r="G116" s="159">
        <v>1.3660150554847178E-2</v>
      </c>
      <c r="H116" s="159">
        <v>1.3906246695755806E-2</v>
      </c>
      <c r="I116" s="159">
        <v>1.7495376209927051E-2</v>
      </c>
      <c r="J116" s="159">
        <v>1.5339662636963765E-2</v>
      </c>
      <c r="K116" s="159">
        <v>1.85230402233089E-2</v>
      </c>
      <c r="L116" s="159">
        <v>1.4773683441728754E-2</v>
      </c>
      <c r="M116" s="159">
        <v>1.354745716056557E-2</v>
      </c>
      <c r="N116" s="159">
        <v>1.3988984391597651E-2</v>
      </c>
      <c r="O116" s="159">
        <v>1.2142635951976196E-2</v>
      </c>
      <c r="P116" s="159">
        <v>1.138929367061505E-2</v>
      </c>
      <c r="Q116" s="159">
        <v>1.0402517035427753E-2</v>
      </c>
    </row>
    <row r="117" spans="1:17" x14ac:dyDescent="0.25">
      <c r="A117" s="129" t="s">
        <v>79</v>
      </c>
      <c r="B117" s="158">
        <v>2.4147533774938709E-2</v>
      </c>
      <c r="C117" s="158">
        <v>2.5767608290120127E-2</v>
      </c>
      <c r="D117" s="158">
        <v>2.8018828636416283E-2</v>
      </c>
      <c r="E117" s="158">
        <v>3.0266865099684952E-2</v>
      </c>
      <c r="F117" s="158">
        <v>2.9461959852130071E-2</v>
      </c>
      <c r="G117" s="158">
        <v>2.7320301109694353E-2</v>
      </c>
      <c r="H117" s="158">
        <v>2.7812493391511615E-2</v>
      </c>
      <c r="I117" s="158">
        <v>3.4990752419854103E-2</v>
      </c>
      <c r="J117" s="158">
        <v>3.0679325273927527E-2</v>
      </c>
      <c r="K117" s="158">
        <v>3.70460804466178E-2</v>
      </c>
      <c r="L117" s="158">
        <v>2.9547366883457507E-2</v>
      </c>
      <c r="M117" s="158">
        <v>2.709491432113114E-2</v>
      </c>
      <c r="N117" s="158">
        <v>2.7977968783195303E-2</v>
      </c>
      <c r="O117" s="158">
        <v>2.4285271903952396E-2</v>
      </c>
      <c r="P117" s="158">
        <v>2.2778587341230099E-2</v>
      </c>
      <c r="Q117" s="158">
        <v>2.0805034070855506E-2</v>
      </c>
    </row>
    <row r="118" spans="1:17" x14ac:dyDescent="0.25">
      <c r="A118" s="92" t="s">
        <v>125</v>
      </c>
      <c r="B118" s="91">
        <v>4.8295067549877424E-3</v>
      </c>
      <c r="C118" s="91">
        <v>5.1535216580240253E-3</v>
      </c>
      <c r="D118" s="91">
        <v>5.6037657272832572E-3</v>
      </c>
      <c r="E118" s="91">
        <v>6.0533730199369912E-3</v>
      </c>
      <c r="F118" s="91">
        <v>5.8923919704260133E-3</v>
      </c>
      <c r="G118" s="91">
        <v>5.4640602219388707E-3</v>
      </c>
      <c r="H118" s="91">
        <v>5.562498678302324E-3</v>
      </c>
      <c r="I118" s="91">
        <v>6.9981504839708199E-3</v>
      </c>
      <c r="J118" s="91">
        <v>6.1358650547855059E-3</v>
      </c>
      <c r="K118" s="91">
        <v>0</v>
      </c>
      <c r="L118" s="91">
        <v>5.9094733766915011E-3</v>
      </c>
      <c r="M118" s="91">
        <v>5.418982864226228E-3</v>
      </c>
      <c r="N118" s="91">
        <v>5.5955937566390607E-3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7.2442601324816122E-3</v>
      </c>
      <c r="C119" s="91">
        <v>7.7302824870360371E-3</v>
      </c>
      <c r="D119" s="91">
        <v>8.4056485909248854E-3</v>
      </c>
      <c r="E119" s="91">
        <v>9.0800595299054855E-3</v>
      </c>
      <c r="F119" s="91">
        <v>8.8385879556390212E-3</v>
      </c>
      <c r="G119" s="91">
        <v>8.1960903329083047E-3</v>
      </c>
      <c r="H119" s="91">
        <v>8.3437480174534846E-3</v>
      </c>
      <c r="I119" s="91">
        <v>1.0497225725956232E-2</v>
      </c>
      <c r="J119" s="91">
        <v>9.2037975821782584E-3</v>
      </c>
      <c r="K119" s="91">
        <v>1.111382413398534E-2</v>
      </c>
      <c r="L119" s="91">
        <v>8.8642100650372525E-3</v>
      </c>
      <c r="M119" s="91">
        <v>8.1284742963393421E-3</v>
      </c>
      <c r="N119" s="91">
        <v>8.3933906349585898E-3</v>
      </c>
      <c r="O119" s="91">
        <v>7.2855815711857178E-3</v>
      </c>
      <c r="P119" s="91">
        <v>6.8335762023690296E-3</v>
      </c>
      <c r="Q119" s="91">
        <v>6.2415102212566515E-3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1.2073766887469356E-2</v>
      </c>
      <c r="C121" s="157">
        <v>1.2883804145060063E-2</v>
      </c>
      <c r="D121" s="157">
        <v>1.4009414318208142E-2</v>
      </c>
      <c r="E121" s="157">
        <v>1.5133432549842476E-2</v>
      </c>
      <c r="F121" s="157">
        <v>1.4730979926065034E-2</v>
      </c>
      <c r="G121" s="157">
        <v>1.3660150554847178E-2</v>
      </c>
      <c r="H121" s="157">
        <v>1.3906246695755806E-2</v>
      </c>
      <c r="I121" s="157">
        <v>1.7495376209927051E-2</v>
      </c>
      <c r="J121" s="157">
        <v>1.5339662636963765E-2</v>
      </c>
      <c r="K121" s="157">
        <v>2.5932256312632462E-2</v>
      </c>
      <c r="L121" s="157">
        <v>1.4773683441728754E-2</v>
      </c>
      <c r="M121" s="157">
        <v>1.3547457160565568E-2</v>
      </c>
      <c r="N121" s="157">
        <v>1.3988984391597653E-2</v>
      </c>
      <c r="O121" s="157">
        <v>1.6999690332766677E-2</v>
      </c>
      <c r="P121" s="157">
        <v>1.594501113886107E-2</v>
      </c>
      <c r="Q121" s="157">
        <v>1.4563523849598855E-2</v>
      </c>
    </row>
    <row r="122" spans="1:17" x14ac:dyDescent="0.25">
      <c r="A122" s="156" t="s">
        <v>146</v>
      </c>
      <c r="B122" s="206">
        <v>14.433960150311592</v>
      </c>
      <c r="C122" s="206">
        <v>15.402344384105804</v>
      </c>
      <c r="D122" s="206">
        <v>16.747990074918878</v>
      </c>
      <c r="E122" s="206">
        <v>18.091732629735937</v>
      </c>
      <c r="F122" s="206">
        <v>17.610608123346736</v>
      </c>
      <c r="G122" s="206">
        <v>16.330451846022637</v>
      </c>
      <c r="H122" s="206">
        <v>16.62465513188425</v>
      </c>
      <c r="I122" s="206">
        <v>20.915391640605538</v>
      </c>
      <c r="J122" s="206">
        <v>18.338276801662374</v>
      </c>
      <c r="K122" s="206">
        <v>22.143944548352785</v>
      </c>
      <c r="L122" s="206">
        <v>17.66165936933427</v>
      </c>
      <c r="M122" s="206">
        <v>16.195729022779112</v>
      </c>
      <c r="N122" s="206">
        <v>16.723566483729979</v>
      </c>
      <c r="O122" s="206">
        <v>14.516291815478381</v>
      </c>
      <c r="P122" s="206">
        <v>13.615685354374945</v>
      </c>
      <c r="Q122" s="206">
        <v>12.436012534591248</v>
      </c>
    </row>
    <row r="123" spans="1:17" x14ac:dyDescent="0.25">
      <c r="A123" s="152" t="s">
        <v>159</v>
      </c>
      <c r="B123" s="151">
        <v>0.31864431319999353</v>
      </c>
      <c r="C123" s="151">
        <v>0.33031198549420576</v>
      </c>
      <c r="D123" s="151">
        <v>0</v>
      </c>
      <c r="E123" s="151">
        <v>0.2876832867186892</v>
      </c>
      <c r="F123" s="151">
        <v>0</v>
      </c>
      <c r="G123" s="151">
        <v>0</v>
      </c>
      <c r="H123" s="151">
        <v>0</v>
      </c>
      <c r="I123" s="151">
        <v>0.27461124468256437</v>
      </c>
      <c r="J123" s="151">
        <v>1.2578754694063692</v>
      </c>
      <c r="K123" s="151">
        <v>3.3094898056078916</v>
      </c>
      <c r="L123" s="151">
        <v>2.4399336662871209</v>
      </c>
      <c r="M123" s="151">
        <v>2.1172340435395673</v>
      </c>
      <c r="N123" s="151">
        <v>2.0506720810707542</v>
      </c>
      <c r="O123" s="151">
        <v>1.8461694442953835</v>
      </c>
      <c r="P123" s="151">
        <v>1.4968940355699143</v>
      </c>
      <c r="Q123" s="151">
        <v>1.5803060555945303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0.31864431319999353</v>
      </c>
      <c r="C125" s="153">
        <v>0.33031198549420576</v>
      </c>
      <c r="D125" s="153">
        <v>0</v>
      </c>
      <c r="E125" s="153">
        <v>0.2876832867186892</v>
      </c>
      <c r="F125" s="153">
        <v>0</v>
      </c>
      <c r="G125" s="153">
        <v>0</v>
      </c>
      <c r="H125" s="153">
        <v>0</v>
      </c>
      <c r="I125" s="153">
        <v>0.27461124468256437</v>
      </c>
      <c r="J125" s="153">
        <v>1.2578754694063692</v>
      </c>
      <c r="K125" s="153">
        <v>2.6774360962893011</v>
      </c>
      <c r="L125" s="153">
        <v>2.4399336662871209</v>
      </c>
      <c r="M125" s="153">
        <v>2.1172340435395673</v>
      </c>
      <c r="N125" s="153">
        <v>2.0506720810707542</v>
      </c>
      <c r="O125" s="153">
        <v>1.8461694442953835</v>
      </c>
      <c r="P125" s="153">
        <v>1.4968940355699143</v>
      </c>
      <c r="Q125" s="153">
        <v>1.5803060555945303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0.63205370931859051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14.115315837111599</v>
      </c>
      <c r="C129" s="151">
        <v>15.072032398611599</v>
      </c>
      <c r="D129" s="151">
        <v>16.747990074918878</v>
      </c>
      <c r="E129" s="151">
        <v>17.804049343017248</v>
      </c>
      <c r="F129" s="151">
        <v>17.610608123346736</v>
      </c>
      <c r="G129" s="151">
        <v>16.330451846022637</v>
      </c>
      <c r="H129" s="151">
        <v>16.62465513188425</v>
      </c>
      <c r="I129" s="151">
        <v>20.640780395922974</v>
      </c>
      <c r="J129" s="151">
        <v>17.080401332256006</v>
      </c>
      <c r="K129" s="151">
        <v>18.834454742744892</v>
      </c>
      <c r="L129" s="151">
        <v>15.221725703047149</v>
      </c>
      <c r="M129" s="151">
        <v>14.078494979239544</v>
      </c>
      <c r="N129" s="151">
        <v>14.672894402659225</v>
      </c>
      <c r="O129" s="151">
        <v>12.670122371182996</v>
      </c>
      <c r="P129" s="151">
        <v>12.11879131880503</v>
      </c>
      <c r="Q129" s="151">
        <v>10.855706478996717</v>
      </c>
    </row>
    <row r="130" spans="1:17" x14ac:dyDescent="0.25">
      <c r="A130" s="156" t="s">
        <v>145</v>
      </c>
      <c r="B130" s="206">
        <v>6.9374755751960429</v>
      </c>
      <c r="C130" s="206">
        <v>7.4029155445039292</v>
      </c>
      <c r="D130" s="206">
        <v>8.0496808130558151</v>
      </c>
      <c r="E130" s="206">
        <v>8.695531366633352</v>
      </c>
      <c r="F130" s="206">
        <v>8.4642857848980277</v>
      </c>
      <c r="G130" s="206">
        <v>7.8489970620607172</v>
      </c>
      <c r="H130" s="206">
        <v>7.9904016446252122</v>
      </c>
      <c r="I130" s="206">
        <v>10.052682503022433</v>
      </c>
      <c r="J130" s="206">
        <v>8.8140292807979339</v>
      </c>
      <c r="K130" s="206">
        <v>10.643168807652323</v>
      </c>
      <c r="L130" s="206">
        <v>8.4888228328345345</v>
      </c>
      <c r="M130" s="206">
        <v>7.7842444726160789</v>
      </c>
      <c r="N130" s="206">
        <v>8.0379419648418065</v>
      </c>
      <c r="O130" s="206">
        <v>6.977047107208862</v>
      </c>
      <c r="P130" s="206">
        <v>6.5441835505893051</v>
      </c>
      <c r="Q130" s="206">
        <v>5.9771907579844719</v>
      </c>
    </row>
    <row r="131" spans="1:17" x14ac:dyDescent="0.25">
      <c r="A131" s="152" t="s">
        <v>157</v>
      </c>
      <c r="B131" s="151">
        <v>0.1531518112132485</v>
      </c>
      <c r="C131" s="151">
        <v>0.15875971027335098</v>
      </c>
      <c r="D131" s="151">
        <v>0</v>
      </c>
      <c r="E131" s="151">
        <v>0.13827083864852868</v>
      </c>
      <c r="F131" s="151">
        <v>0</v>
      </c>
      <c r="G131" s="151">
        <v>0</v>
      </c>
      <c r="H131" s="151">
        <v>0</v>
      </c>
      <c r="I131" s="151">
        <v>0.13198794944839498</v>
      </c>
      <c r="J131" s="151">
        <v>2.2784153648143222</v>
      </c>
      <c r="K131" s="151">
        <v>10.223789356075176</v>
      </c>
      <c r="L131" s="151">
        <v>5.1246308216394292</v>
      </c>
      <c r="M131" s="151">
        <v>1.72041702935199</v>
      </c>
      <c r="N131" s="151">
        <v>1.7256580226472016</v>
      </c>
      <c r="O131" s="151">
        <v>1.5598880472619276</v>
      </c>
      <c r="P131" s="151">
        <v>1.5456642069599145</v>
      </c>
      <c r="Q131" s="151">
        <v>1.8856715835747755</v>
      </c>
    </row>
    <row r="132" spans="1:17" x14ac:dyDescent="0.25">
      <c r="A132" s="154" t="s">
        <v>30</v>
      </c>
      <c r="B132" s="205">
        <v>0.1531518112132485</v>
      </c>
      <c r="C132" s="205">
        <v>0.15875971027335098</v>
      </c>
      <c r="D132" s="205">
        <v>0</v>
      </c>
      <c r="E132" s="205">
        <v>0.13827083864852868</v>
      </c>
      <c r="F132" s="205">
        <v>0</v>
      </c>
      <c r="G132" s="205">
        <v>0</v>
      </c>
      <c r="H132" s="205">
        <v>0</v>
      </c>
      <c r="I132" s="205">
        <v>0.13198794944839498</v>
      </c>
      <c r="J132" s="205">
        <v>0.60457977261746565</v>
      </c>
      <c r="K132" s="205">
        <v>1.2868711932639141</v>
      </c>
      <c r="L132" s="205">
        <v>1.1727190624535582</v>
      </c>
      <c r="M132" s="205">
        <v>1.0176181249684426</v>
      </c>
      <c r="N132" s="205">
        <v>0.98562607399589397</v>
      </c>
      <c r="O132" s="205">
        <v>0.88733481969575667</v>
      </c>
      <c r="P132" s="205">
        <v>0.71946061249162718</v>
      </c>
      <c r="Q132" s="205">
        <v>0.75955140154552681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0.11472975180339941</v>
      </c>
      <c r="K133" s="205">
        <v>0</v>
      </c>
      <c r="L133" s="205">
        <v>0.17146004973924289</v>
      </c>
      <c r="M133" s="205">
        <v>3.0277170454177826E-2</v>
      </c>
      <c r="N133" s="205">
        <v>2.9138038543843694E-2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1.559105840393457</v>
      </c>
      <c r="K135" s="205">
        <v>8.9369181628112617</v>
      </c>
      <c r="L135" s="205">
        <v>3.7804517094466279</v>
      </c>
      <c r="M135" s="205">
        <v>0.67252173392936976</v>
      </c>
      <c r="N135" s="205">
        <v>0.71089391010746372</v>
      </c>
      <c r="O135" s="205">
        <v>0.67255322756617109</v>
      </c>
      <c r="P135" s="205">
        <v>0.82620359446828728</v>
      </c>
      <c r="Q135" s="205">
        <v>1.1261201820292488</v>
      </c>
    </row>
    <row r="136" spans="1:17" x14ac:dyDescent="0.25">
      <c r="A136" s="152" t="s">
        <v>156</v>
      </c>
      <c r="B136" s="151">
        <v>6.784323763982794</v>
      </c>
      <c r="C136" s="151">
        <v>7.2441558342305781</v>
      </c>
      <c r="D136" s="151">
        <v>8.0496808130558151</v>
      </c>
      <c r="E136" s="151">
        <v>8.5572605279848233</v>
      </c>
      <c r="F136" s="151">
        <v>8.4642857848980277</v>
      </c>
      <c r="G136" s="151">
        <v>7.8489970620607172</v>
      </c>
      <c r="H136" s="151">
        <v>7.9904016446252122</v>
      </c>
      <c r="I136" s="151">
        <v>9.9206945535740392</v>
      </c>
      <c r="J136" s="151">
        <v>6.5356139159836122</v>
      </c>
      <c r="K136" s="151">
        <v>0.4193794515771474</v>
      </c>
      <c r="L136" s="151">
        <v>3.3641920111951049</v>
      </c>
      <c r="M136" s="151">
        <v>6.0638274432640893</v>
      </c>
      <c r="N136" s="151">
        <v>6.3122839421946058</v>
      </c>
      <c r="O136" s="151">
        <v>5.4171590599469344</v>
      </c>
      <c r="P136" s="151">
        <v>4.9985193436293907</v>
      </c>
      <c r="Q136" s="151">
        <v>4.0915191744096964</v>
      </c>
    </row>
    <row r="137" spans="1:17" x14ac:dyDescent="0.25">
      <c r="A137" s="156" t="s">
        <v>144</v>
      </c>
      <c r="B137" s="204">
        <v>3.7009096990761217</v>
      </c>
      <c r="C137" s="204">
        <v>3.9492062556662444</v>
      </c>
      <c r="D137" s="204">
        <v>4.2942337558663599</v>
      </c>
      <c r="E137" s="204">
        <v>4.6387732864176066</v>
      </c>
      <c r="F137" s="204">
        <v>4.5154115524501934</v>
      </c>
      <c r="G137" s="204">
        <v>4.1871757298662065</v>
      </c>
      <c r="H137" s="204">
        <v>4.2626103148869978</v>
      </c>
      <c r="I137" s="204">
        <v>5.3627677350225813</v>
      </c>
      <c r="J137" s="204">
        <v>4.7019879349015561</v>
      </c>
      <c r="K137" s="204">
        <v>5.6777723023596893</v>
      </c>
      <c r="L137" s="204">
        <v>4.5285012415900843</v>
      </c>
      <c r="M137" s="204">
        <v>4.1526324030150485</v>
      </c>
      <c r="N137" s="204">
        <v>4.2879714754820455</v>
      </c>
      <c r="O137" s="204">
        <v>3.7220197793994503</v>
      </c>
      <c r="P137" s="204">
        <v>3.4911016424336667</v>
      </c>
      <c r="Q137" s="204">
        <v>3.1886300729538477</v>
      </c>
    </row>
    <row r="138" spans="1:17" x14ac:dyDescent="0.25">
      <c r="A138" s="152" t="s">
        <v>155</v>
      </c>
      <c r="B138" s="151">
        <v>0.38880977122656546</v>
      </c>
      <c r="C138" s="151">
        <v>0.68492295299588679</v>
      </c>
      <c r="D138" s="151">
        <v>0.29886169048134897</v>
      </c>
      <c r="E138" s="151">
        <v>0.10087942620582127</v>
      </c>
      <c r="F138" s="151">
        <v>0.24750937945323354</v>
      </c>
      <c r="G138" s="151">
        <v>7.1049885055499556E-2</v>
      </c>
      <c r="H138" s="151">
        <v>0.46120706783807691</v>
      </c>
      <c r="I138" s="151">
        <v>1.2331045640918266</v>
      </c>
      <c r="J138" s="151">
        <v>1.7642019321489431</v>
      </c>
      <c r="K138" s="151">
        <v>2.3680075374589604</v>
      </c>
      <c r="L138" s="151">
        <v>1.7835293209652394</v>
      </c>
      <c r="M138" s="151">
        <v>1.5504471794768451</v>
      </c>
      <c r="N138" s="151">
        <v>1.6005767314383226</v>
      </c>
      <c r="O138" s="151">
        <v>1.3942078830830553</v>
      </c>
      <c r="P138" s="151">
        <v>1.3113266989347598</v>
      </c>
      <c r="Q138" s="151">
        <v>1.2139288650091267</v>
      </c>
    </row>
    <row r="139" spans="1:17" x14ac:dyDescent="0.25">
      <c r="A139" s="154" t="s">
        <v>30</v>
      </c>
      <c r="B139" s="153">
        <v>3.4289006614590306E-2</v>
      </c>
      <c r="C139" s="153">
        <v>3.5544553554861621E-2</v>
      </c>
      <c r="D139" s="153">
        <v>0</v>
      </c>
      <c r="E139" s="153">
        <v>3.0957320474798319E-2</v>
      </c>
      <c r="F139" s="153">
        <v>0</v>
      </c>
      <c r="G139" s="153">
        <v>0</v>
      </c>
      <c r="H139" s="153">
        <v>0</v>
      </c>
      <c r="I139" s="153">
        <v>2.9550650663742961E-2</v>
      </c>
      <c r="J139" s="153">
        <v>0.13535876368750693</v>
      </c>
      <c r="K139" s="153">
        <v>0.28811631092309892</v>
      </c>
      <c r="L139" s="153">
        <v>0.26255890394620213</v>
      </c>
      <c r="M139" s="153">
        <v>0.22783350939013547</v>
      </c>
      <c r="N139" s="153">
        <v>0.22067084093246611</v>
      </c>
      <c r="O139" s="153">
        <v>0.19866450981463854</v>
      </c>
      <c r="P139" s="153">
        <v>0.16107932061157709</v>
      </c>
      <c r="Q139" s="153">
        <v>0.17005520747940658</v>
      </c>
    </row>
    <row r="140" spans="1:17" x14ac:dyDescent="0.25">
      <c r="A140" s="154" t="s">
        <v>125</v>
      </c>
      <c r="B140" s="153">
        <v>2.8218868437264677E-2</v>
      </c>
      <c r="C140" s="153">
        <v>4.3808516689993721E-2</v>
      </c>
      <c r="D140" s="153">
        <v>2.1390877975291447E-2</v>
      </c>
      <c r="E140" s="153">
        <v>3.8063158271718139E-3</v>
      </c>
      <c r="F140" s="153">
        <v>2.732700910071352E-2</v>
      </c>
      <c r="G140" s="153">
        <v>9.5193460455279752E-3</v>
      </c>
      <c r="H140" s="153">
        <v>4.3837191283857338E-2</v>
      </c>
      <c r="I140" s="153">
        <v>0.12593977665282194</v>
      </c>
      <c r="J140" s="153">
        <v>0.11164583506016469</v>
      </c>
      <c r="K140" s="153">
        <v>0</v>
      </c>
      <c r="L140" s="153">
        <v>6.5989748568608217E-2</v>
      </c>
      <c r="M140" s="153">
        <v>5.6979314117408988E-2</v>
      </c>
      <c r="N140" s="153">
        <v>5.4332452940328284E-2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0.3263018961747105</v>
      </c>
      <c r="C141" s="153">
        <v>0.60556988275103141</v>
      </c>
      <c r="D141" s="153">
        <v>0.27747081250605754</v>
      </c>
      <c r="E141" s="153">
        <v>6.6115789903851141E-2</v>
      </c>
      <c r="F141" s="153">
        <v>0.22018237035252003</v>
      </c>
      <c r="G141" s="153">
        <v>6.1530539009971574E-2</v>
      </c>
      <c r="H141" s="153">
        <v>0.41736987655421959</v>
      </c>
      <c r="I141" s="153">
        <v>1.0776141367752616</v>
      </c>
      <c r="J141" s="153">
        <v>1.5171973334012714</v>
      </c>
      <c r="K141" s="153">
        <v>2.0798912265358616</v>
      </c>
      <c r="L141" s="153">
        <v>1.4549806684504289</v>
      </c>
      <c r="M141" s="153">
        <v>1.2656343559693006</v>
      </c>
      <c r="N141" s="153">
        <v>1.3255734375655281</v>
      </c>
      <c r="O141" s="153">
        <v>1.1955433732684169</v>
      </c>
      <c r="P141" s="153">
        <v>1.1502473783231828</v>
      </c>
      <c r="Q141" s="153">
        <v>1.0438736575297201</v>
      </c>
    </row>
    <row r="142" spans="1:17" x14ac:dyDescent="0.25">
      <c r="A142" s="152" t="s">
        <v>154</v>
      </c>
      <c r="B142" s="151">
        <v>2.1476851958723522</v>
      </c>
      <c r="C142" s="151">
        <v>2.2917748608830402</v>
      </c>
      <c r="D142" s="151">
        <v>2.4919987286887357</v>
      </c>
      <c r="E142" s="151">
        <v>2.6919394214709582</v>
      </c>
      <c r="F142" s="151">
        <v>2.6203510306909559</v>
      </c>
      <c r="G142" s="151">
        <v>2.4298715880029649</v>
      </c>
      <c r="H142" s="151">
        <v>2.4736472417419249</v>
      </c>
      <c r="I142" s="151">
        <v>3.112082652620539</v>
      </c>
      <c r="J142" s="151">
        <v>2.7286236898672227</v>
      </c>
      <c r="K142" s="151">
        <v>3.2948838287937829</v>
      </c>
      <c r="L142" s="151">
        <v>2.627947144584613</v>
      </c>
      <c r="M142" s="151">
        <v>2.4098256539687077</v>
      </c>
      <c r="N142" s="151">
        <v>2.4883646473499903</v>
      </c>
      <c r="O142" s="151">
        <v>2.1599356452700809</v>
      </c>
      <c r="P142" s="151">
        <v>2.0259308992629999</v>
      </c>
      <c r="Q142" s="151">
        <v>1.8504027819176192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0.2207321951948259</v>
      </c>
      <c r="K143" s="87">
        <v>0.38142534784248483</v>
      </c>
      <c r="L143" s="87">
        <v>0.30443335972565616</v>
      </c>
      <c r="M143" s="87">
        <v>0.18121555894184249</v>
      </c>
      <c r="N143" s="87">
        <v>0.17271561169537936</v>
      </c>
      <c r="O143" s="87">
        <v>0.15259480614175447</v>
      </c>
      <c r="P143" s="87">
        <v>0.13624041772261669</v>
      </c>
      <c r="Q143" s="87">
        <v>0.11722343820927889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4.4400784631038881E-16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0.12911007641197614</v>
      </c>
      <c r="C146" s="87">
        <v>0.11899123364590893</v>
      </c>
      <c r="D146" s="87">
        <v>0.13957058515429469</v>
      </c>
      <c r="E146" s="87">
        <v>0.12545984796144891</v>
      </c>
      <c r="F146" s="87">
        <v>0.22102479887842222</v>
      </c>
      <c r="G146" s="87">
        <v>0.21232134256106447</v>
      </c>
      <c r="H146" s="87">
        <v>0.18206208179294256</v>
      </c>
      <c r="I146" s="87">
        <v>0.26858088525746854</v>
      </c>
      <c r="J146" s="87">
        <v>0.1340651957046016</v>
      </c>
      <c r="K146" s="87">
        <v>0</v>
      </c>
      <c r="L146" s="87">
        <v>7.5821645077221528E-2</v>
      </c>
      <c r="M146" s="87">
        <v>7.5226912684374717E-2</v>
      </c>
      <c r="N146" s="87">
        <v>7.1390628377328832E-2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0.44477459585515455</v>
      </c>
      <c r="C147" s="87">
        <v>0.4765738939651053</v>
      </c>
      <c r="D147" s="87">
        <v>0.48171669420512303</v>
      </c>
      <c r="E147" s="87">
        <v>0.38310110237905859</v>
      </c>
      <c r="F147" s="87">
        <v>0.36125286099824305</v>
      </c>
      <c r="G147" s="87">
        <v>0.20910460052748936</v>
      </c>
      <c r="H147" s="87">
        <v>0.43705576303822313</v>
      </c>
      <c r="I147" s="87">
        <v>0.36888437432251858</v>
      </c>
      <c r="J147" s="87">
        <v>0.45693797282016924</v>
      </c>
      <c r="K147" s="87">
        <v>0.55312629859154416</v>
      </c>
      <c r="L147" s="87">
        <v>0.47759786267436005</v>
      </c>
      <c r="M147" s="87">
        <v>0.28439727410136023</v>
      </c>
      <c r="N147" s="87">
        <v>0.27109860927818263</v>
      </c>
      <c r="O147" s="87">
        <v>0.2324883127329366</v>
      </c>
      <c r="P147" s="87">
        <v>0.21516758396175725</v>
      </c>
      <c r="Q147" s="87">
        <v>9.3697685986933399E-2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0.23428821641428543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1.5738005236052213</v>
      </c>
      <c r="C149" s="87">
        <v>1.6962097332720261</v>
      </c>
      <c r="D149" s="87">
        <v>1.8707114493293178</v>
      </c>
      <c r="E149" s="87">
        <v>2.1833784711304505</v>
      </c>
      <c r="F149" s="87">
        <v>2.0380733708142906</v>
      </c>
      <c r="G149" s="87">
        <v>2.0084456449144108</v>
      </c>
      <c r="H149" s="87">
        <v>1.8545293969107592</v>
      </c>
      <c r="I149" s="87">
        <v>2.4224683295620193</v>
      </c>
      <c r="J149" s="87">
        <v>1.8694460219577476</v>
      </c>
      <c r="K149" s="87">
        <v>1.8039843512998728</v>
      </c>
      <c r="L149" s="87">
        <v>1.6984695528384022</v>
      </c>
      <c r="M149" s="87">
        <v>1.6876609646322636</v>
      </c>
      <c r="N149" s="87">
        <v>1.7529541277683698</v>
      </c>
      <c r="O149" s="87">
        <v>1.5772477677107799</v>
      </c>
      <c r="P149" s="87">
        <v>1.5508310262614637</v>
      </c>
      <c r="Q149" s="87">
        <v>1.5598407579397597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1.3037265869633231E-2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3.911179760889958E-2</v>
      </c>
      <c r="J152" s="87">
        <v>4.7442304189878291E-2</v>
      </c>
      <c r="K152" s="87">
        <v>0.32205961464559574</v>
      </c>
      <c r="L152" s="87">
        <v>7.1624724268972595E-2</v>
      </c>
      <c r="M152" s="87">
        <v>0.1813249436088665</v>
      </c>
      <c r="N152" s="87">
        <v>0.22020567023072954</v>
      </c>
      <c r="O152" s="87">
        <v>0.19760475868460994</v>
      </c>
      <c r="P152" s="87">
        <v>0.12369187131716199</v>
      </c>
      <c r="Q152" s="87">
        <v>7.9640899781647151E-2</v>
      </c>
    </row>
    <row r="153" spans="1:17" x14ac:dyDescent="0.25">
      <c r="A153" s="149" t="s">
        <v>153</v>
      </c>
      <c r="B153" s="148">
        <v>1.164414731977204</v>
      </c>
      <c r="C153" s="148">
        <v>0.97250844178731743</v>
      </c>
      <c r="D153" s="148">
        <v>1.5033733366962756</v>
      </c>
      <c r="E153" s="148">
        <v>1.8459544387408275</v>
      </c>
      <c r="F153" s="148">
        <v>1.6475511423060041</v>
      </c>
      <c r="G153" s="148">
        <v>1.6862542568077421</v>
      </c>
      <c r="H153" s="148">
        <v>1.3277560053069959</v>
      </c>
      <c r="I153" s="148">
        <v>1.0175805183102153</v>
      </c>
      <c r="J153" s="148">
        <v>0.20916231288539044</v>
      </c>
      <c r="K153" s="148">
        <v>1.4880936106945804E-2</v>
      </c>
      <c r="L153" s="148">
        <v>0.11702477604023204</v>
      </c>
      <c r="M153" s="148">
        <v>0.19235956956949601</v>
      </c>
      <c r="N153" s="148">
        <v>0.19903009669373267</v>
      </c>
      <c r="O153" s="148">
        <v>0.16787625104631418</v>
      </c>
      <c r="P153" s="148">
        <v>0.15384404423590683</v>
      </c>
      <c r="Q153" s="148">
        <v>0.12429842602710181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0.99999999999999989</v>
      </c>
      <c r="C167" s="77">
        <f t="shared" si="8"/>
        <v>1</v>
      </c>
      <c r="D167" s="77">
        <f t="shared" si="8"/>
        <v>0.99999999999999989</v>
      </c>
      <c r="E167" s="77">
        <f t="shared" si="8"/>
        <v>0.99999999999999989</v>
      </c>
      <c r="F167" s="77">
        <f t="shared" si="8"/>
        <v>1.0000000000000002</v>
      </c>
      <c r="G167" s="77">
        <f t="shared" si="8"/>
        <v>1</v>
      </c>
      <c r="H167" s="77">
        <f t="shared" si="8"/>
        <v>1</v>
      </c>
      <c r="I167" s="77">
        <f t="shared" si="8"/>
        <v>1.0000000000000002</v>
      </c>
      <c r="J167" s="77">
        <f t="shared" si="8"/>
        <v>1</v>
      </c>
      <c r="K167" s="77">
        <f t="shared" si="8"/>
        <v>1</v>
      </c>
      <c r="L167" s="77">
        <f t="shared" si="8"/>
        <v>1</v>
      </c>
      <c r="M167" s="77">
        <f t="shared" si="8"/>
        <v>0.99999999999999989</v>
      </c>
      <c r="N167" s="77">
        <f t="shared" si="8"/>
        <v>1</v>
      </c>
      <c r="O167" s="77">
        <f t="shared" si="8"/>
        <v>0.99999999999999989</v>
      </c>
      <c r="P167" s="77">
        <f t="shared" si="8"/>
        <v>1.0000000000000002</v>
      </c>
      <c r="Q167" s="77">
        <f t="shared" si="8"/>
        <v>0.99999999999999989</v>
      </c>
    </row>
    <row r="168" spans="1:17" x14ac:dyDescent="0.25">
      <c r="A168" s="132" t="s">
        <v>83</v>
      </c>
      <c r="B168" s="203">
        <f t="shared" ref="B168:Q168" si="9">IF(B$34=0,0,B$34/B$33)</f>
        <v>1.1326977328252701E-3</v>
      </c>
      <c r="C168" s="203">
        <f t="shared" si="9"/>
        <v>1.1326977328252701E-3</v>
      </c>
      <c r="D168" s="203">
        <f t="shared" si="9"/>
        <v>1.1326977328252699E-3</v>
      </c>
      <c r="E168" s="203">
        <f t="shared" si="9"/>
        <v>1.1326977328252701E-3</v>
      </c>
      <c r="F168" s="203">
        <f t="shared" si="9"/>
        <v>1.1326977328252701E-3</v>
      </c>
      <c r="G168" s="203">
        <f t="shared" si="9"/>
        <v>1.1326977328252703E-3</v>
      </c>
      <c r="H168" s="203">
        <f t="shared" si="9"/>
        <v>1.1326977328252699E-3</v>
      </c>
      <c r="I168" s="203">
        <f t="shared" si="9"/>
        <v>1.1326977328252703E-3</v>
      </c>
      <c r="J168" s="203">
        <f t="shared" si="9"/>
        <v>1.1326977328252703E-3</v>
      </c>
      <c r="K168" s="203">
        <f t="shared" si="9"/>
        <v>1.1326977328252701E-3</v>
      </c>
      <c r="L168" s="203">
        <f t="shared" si="9"/>
        <v>1.1326977328252701E-3</v>
      </c>
      <c r="M168" s="203">
        <f t="shared" si="9"/>
        <v>1.1326977328252699E-3</v>
      </c>
      <c r="N168" s="203">
        <f t="shared" si="9"/>
        <v>1.1326977328252699E-3</v>
      </c>
      <c r="O168" s="203">
        <f t="shared" si="9"/>
        <v>1.1326977328252705E-3</v>
      </c>
      <c r="P168" s="203">
        <f t="shared" si="9"/>
        <v>1.1326977328252707E-3</v>
      </c>
      <c r="Q168" s="203">
        <f t="shared" si="9"/>
        <v>1.1326977328252701E-3</v>
      </c>
    </row>
    <row r="169" spans="1:17" x14ac:dyDescent="0.25">
      <c r="A169" s="76" t="s">
        <v>82</v>
      </c>
      <c r="B169" s="202">
        <f t="shared" ref="B169:Q169" si="10">IF(B$35=0,0,B$35/B$33)</f>
        <v>5.2593085055763406E-4</v>
      </c>
      <c r="C169" s="202">
        <f t="shared" si="10"/>
        <v>5.2593085055763406E-4</v>
      </c>
      <c r="D169" s="202">
        <f t="shared" si="10"/>
        <v>5.2593085055763396E-4</v>
      </c>
      <c r="E169" s="202">
        <f t="shared" si="10"/>
        <v>5.2593085055763406E-4</v>
      </c>
      <c r="F169" s="202">
        <f t="shared" si="10"/>
        <v>5.2593085055763417E-4</v>
      </c>
      <c r="G169" s="202">
        <f t="shared" si="10"/>
        <v>5.2593085055763417E-4</v>
      </c>
      <c r="H169" s="202">
        <f t="shared" si="10"/>
        <v>5.2593085055763396E-4</v>
      </c>
      <c r="I169" s="202">
        <f t="shared" si="10"/>
        <v>5.2593085055763417E-4</v>
      </c>
      <c r="J169" s="202">
        <f t="shared" si="10"/>
        <v>5.2593085055763406E-4</v>
      </c>
      <c r="K169" s="202">
        <f t="shared" si="10"/>
        <v>5.2593085055763406E-4</v>
      </c>
      <c r="L169" s="202">
        <f t="shared" si="10"/>
        <v>5.2593085055763406E-4</v>
      </c>
      <c r="M169" s="202">
        <f t="shared" si="10"/>
        <v>5.2593085055763396E-4</v>
      </c>
      <c r="N169" s="202">
        <f t="shared" si="10"/>
        <v>5.2593085055763406E-4</v>
      </c>
      <c r="O169" s="202">
        <f t="shared" si="10"/>
        <v>5.2593085055763417E-4</v>
      </c>
      <c r="P169" s="202">
        <f t="shared" si="10"/>
        <v>5.2593085055763428E-4</v>
      </c>
      <c r="Q169" s="202">
        <f t="shared" si="10"/>
        <v>5.2593085055763406E-4</v>
      </c>
    </row>
    <row r="170" spans="1:17" x14ac:dyDescent="0.25">
      <c r="A170" s="76" t="s">
        <v>81</v>
      </c>
      <c r="B170" s="202">
        <f t="shared" ref="B170:Q170" si="11">IF(B$36=0,0,B$36/B$33)</f>
        <v>1.5450116619676079E-2</v>
      </c>
      <c r="C170" s="202">
        <f t="shared" si="11"/>
        <v>1.5450116619676083E-2</v>
      </c>
      <c r="D170" s="202">
        <f t="shared" si="11"/>
        <v>1.5450116619676076E-2</v>
      </c>
      <c r="E170" s="202">
        <f t="shared" si="11"/>
        <v>1.5450116619676083E-2</v>
      </c>
      <c r="F170" s="202">
        <f t="shared" si="11"/>
        <v>1.5450116619676085E-2</v>
      </c>
      <c r="G170" s="202">
        <f t="shared" si="11"/>
        <v>1.5450116619676083E-2</v>
      </c>
      <c r="H170" s="202">
        <f t="shared" si="11"/>
        <v>1.5450116619676079E-2</v>
      </c>
      <c r="I170" s="202">
        <f t="shared" si="11"/>
        <v>1.5450116619676081E-2</v>
      </c>
      <c r="J170" s="202">
        <f t="shared" si="11"/>
        <v>1.5450116619676085E-2</v>
      </c>
      <c r="K170" s="202">
        <f t="shared" si="11"/>
        <v>1.5450116619676083E-2</v>
      </c>
      <c r="L170" s="202">
        <f t="shared" si="11"/>
        <v>1.5450116619676083E-2</v>
      </c>
      <c r="M170" s="202">
        <f t="shared" si="11"/>
        <v>1.5450116619676079E-2</v>
      </c>
      <c r="N170" s="202">
        <f t="shared" si="11"/>
        <v>1.5450116619676079E-2</v>
      </c>
      <c r="O170" s="202">
        <f t="shared" si="11"/>
        <v>1.5450116619676085E-2</v>
      </c>
      <c r="P170" s="202">
        <f t="shared" si="11"/>
        <v>1.5450116619676088E-2</v>
      </c>
      <c r="Q170" s="202">
        <f t="shared" si="11"/>
        <v>1.5450116619676079E-2</v>
      </c>
    </row>
    <row r="171" spans="1:17" x14ac:dyDescent="0.25">
      <c r="A171" s="76" t="s">
        <v>80</v>
      </c>
      <c r="B171" s="202">
        <f t="shared" ref="B171:Q171" si="12">IF(B$37=0,0,B$37/B$33)</f>
        <v>3.7756591094175671E-4</v>
      </c>
      <c r="C171" s="202">
        <f t="shared" si="12"/>
        <v>3.7756591094175671E-4</v>
      </c>
      <c r="D171" s="202">
        <f t="shared" si="12"/>
        <v>3.7756591094175666E-4</v>
      </c>
      <c r="E171" s="202">
        <f t="shared" si="12"/>
        <v>3.7756591094175671E-4</v>
      </c>
      <c r="F171" s="202">
        <f t="shared" si="12"/>
        <v>3.7756591094175682E-4</v>
      </c>
      <c r="G171" s="202">
        <f t="shared" si="12"/>
        <v>3.7756591094175682E-4</v>
      </c>
      <c r="H171" s="202">
        <f t="shared" si="12"/>
        <v>3.7756591094175666E-4</v>
      </c>
      <c r="I171" s="202">
        <f t="shared" si="12"/>
        <v>3.7756591094175677E-4</v>
      </c>
      <c r="J171" s="202">
        <f t="shared" si="12"/>
        <v>3.7756591094175677E-4</v>
      </c>
      <c r="K171" s="202">
        <f t="shared" si="12"/>
        <v>3.7756591094175677E-4</v>
      </c>
      <c r="L171" s="202">
        <f t="shared" si="12"/>
        <v>3.7756591094175671E-4</v>
      </c>
      <c r="M171" s="202">
        <f t="shared" si="12"/>
        <v>3.7756591094175671E-4</v>
      </c>
      <c r="N171" s="202">
        <f t="shared" si="12"/>
        <v>3.7756591094175666E-4</v>
      </c>
      <c r="O171" s="202">
        <f t="shared" si="12"/>
        <v>3.7756591094175677E-4</v>
      </c>
      <c r="P171" s="202">
        <f t="shared" si="12"/>
        <v>3.7756591094175688E-4</v>
      </c>
      <c r="Q171" s="202">
        <f t="shared" si="12"/>
        <v>3.7756591094175671E-4</v>
      </c>
    </row>
    <row r="172" spans="1:17" x14ac:dyDescent="0.25">
      <c r="A172" s="129" t="s">
        <v>79</v>
      </c>
      <c r="B172" s="201">
        <f t="shared" ref="B172:Q172" si="13">IF(B$38=0,0,B$38/B$33)</f>
        <v>7.5513182188351343E-4</v>
      </c>
      <c r="C172" s="201">
        <f t="shared" si="13"/>
        <v>7.5513182188351343E-4</v>
      </c>
      <c r="D172" s="201">
        <f t="shared" si="13"/>
        <v>7.5513182188351332E-4</v>
      </c>
      <c r="E172" s="201">
        <f t="shared" si="13"/>
        <v>7.5513182188351343E-4</v>
      </c>
      <c r="F172" s="201">
        <f t="shared" si="13"/>
        <v>7.5513182188351375E-4</v>
      </c>
      <c r="G172" s="201">
        <f t="shared" si="13"/>
        <v>7.5513182188351364E-4</v>
      </c>
      <c r="H172" s="201">
        <f t="shared" si="13"/>
        <v>7.5513182188351332E-4</v>
      </c>
      <c r="I172" s="201">
        <f t="shared" si="13"/>
        <v>7.5513182188351364E-4</v>
      </c>
      <c r="J172" s="201">
        <f t="shared" si="13"/>
        <v>7.5513182188351353E-4</v>
      </c>
      <c r="K172" s="201">
        <f t="shared" si="13"/>
        <v>7.5513182188351353E-4</v>
      </c>
      <c r="L172" s="201">
        <f t="shared" si="13"/>
        <v>7.5513182188351343E-4</v>
      </c>
      <c r="M172" s="201">
        <f t="shared" si="13"/>
        <v>7.5513182188351343E-4</v>
      </c>
      <c r="N172" s="201">
        <f t="shared" si="13"/>
        <v>7.5513182188351332E-4</v>
      </c>
      <c r="O172" s="201">
        <f t="shared" si="13"/>
        <v>7.5513182188351353E-4</v>
      </c>
      <c r="P172" s="201">
        <f t="shared" si="13"/>
        <v>7.5513182188351375E-4</v>
      </c>
      <c r="Q172" s="201">
        <f t="shared" si="13"/>
        <v>7.5513182188351343E-4</v>
      </c>
    </row>
    <row r="173" spans="1:17" x14ac:dyDescent="0.25">
      <c r="A173" s="127" t="s">
        <v>150</v>
      </c>
      <c r="B173" s="200">
        <f t="shared" ref="B173:Q173" si="14">IF(B$43=0,0,B$43/B$33)</f>
        <v>0.56983924828186516</v>
      </c>
      <c r="C173" s="200">
        <f t="shared" si="14"/>
        <v>0.56983924828186516</v>
      </c>
      <c r="D173" s="200">
        <f t="shared" si="14"/>
        <v>0.58711752016873275</v>
      </c>
      <c r="E173" s="200">
        <f t="shared" si="14"/>
        <v>0.56983924828186516</v>
      </c>
      <c r="F173" s="200">
        <f t="shared" si="14"/>
        <v>0.56983924828186527</v>
      </c>
      <c r="G173" s="200">
        <f t="shared" si="14"/>
        <v>0.56983924828186527</v>
      </c>
      <c r="H173" s="200">
        <f t="shared" si="14"/>
        <v>0.56983924828186505</v>
      </c>
      <c r="I173" s="200">
        <f t="shared" si="14"/>
        <v>0.56983924828186527</v>
      </c>
      <c r="J173" s="200">
        <f t="shared" si="14"/>
        <v>0.56983924828186516</v>
      </c>
      <c r="K173" s="200">
        <f t="shared" si="14"/>
        <v>0.56983924828186516</v>
      </c>
      <c r="L173" s="200">
        <f t="shared" si="14"/>
        <v>0.56983924828186527</v>
      </c>
      <c r="M173" s="200">
        <f t="shared" si="14"/>
        <v>0.56983924828186505</v>
      </c>
      <c r="N173" s="200">
        <f t="shared" si="14"/>
        <v>0.56983924828186505</v>
      </c>
      <c r="O173" s="200">
        <f t="shared" si="14"/>
        <v>0.56983924828186527</v>
      </c>
      <c r="P173" s="200">
        <f t="shared" si="14"/>
        <v>0.5698392482818655</v>
      </c>
      <c r="Q173" s="200">
        <f t="shared" si="14"/>
        <v>0.56983924828186516</v>
      </c>
    </row>
    <row r="174" spans="1:17" x14ac:dyDescent="0.25">
      <c r="A174" s="127" t="s">
        <v>148</v>
      </c>
      <c r="B174" s="200">
        <f t="shared" ref="B174:Q174" si="15">IF(B$44=0,0,B$44/B$33)</f>
        <v>0.19994359588837382</v>
      </c>
      <c r="C174" s="200">
        <f t="shared" si="15"/>
        <v>0.19994359588837377</v>
      </c>
      <c r="D174" s="200">
        <f t="shared" si="15"/>
        <v>0.19994359588837374</v>
      </c>
      <c r="E174" s="200">
        <f t="shared" si="15"/>
        <v>0.19994359588837377</v>
      </c>
      <c r="F174" s="200">
        <f t="shared" si="15"/>
        <v>0.19994359588837379</v>
      </c>
      <c r="G174" s="200">
        <f t="shared" si="15"/>
        <v>0.19994359588837382</v>
      </c>
      <c r="H174" s="200">
        <f t="shared" si="15"/>
        <v>0.19994359588837371</v>
      </c>
      <c r="I174" s="200">
        <f t="shared" si="15"/>
        <v>0.19994359588837382</v>
      </c>
      <c r="J174" s="200">
        <f t="shared" si="15"/>
        <v>0.19994359588837379</v>
      </c>
      <c r="K174" s="200">
        <f t="shared" si="15"/>
        <v>0.19994359588837377</v>
      </c>
      <c r="L174" s="200">
        <f t="shared" si="15"/>
        <v>0.19994359588837374</v>
      </c>
      <c r="M174" s="200">
        <f t="shared" si="15"/>
        <v>0.19994359588837377</v>
      </c>
      <c r="N174" s="200">
        <f t="shared" si="15"/>
        <v>0.19994359588837379</v>
      </c>
      <c r="O174" s="200">
        <f t="shared" si="15"/>
        <v>0.19994359588837379</v>
      </c>
      <c r="P174" s="200">
        <f t="shared" si="15"/>
        <v>0.1999435958883739</v>
      </c>
      <c r="Q174" s="200">
        <f t="shared" si="15"/>
        <v>0.19994359588837377</v>
      </c>
    </row>
    <row r="175" spans="1:17" x14ac:dyDescent="0.25">
      <c r="A175" s="142" t="s">
        <v>164</v>
      </c>
      <c r="B175" s="199">
        <f t="shared" ref="B175:Q175" si="16">IF(B$45=0,0,B$45/B$33)</f>
        <v>4.4139577168787296E-3</v>
      </c>
      <c r="C175" s="199">
        <f t="shared" si="16"/>
        <v>4.2879034838938304E-3</v>
      </c>
      <c r="D175" s="199">
        <f t="shared" si="16"/>
        <v>0</v>
      </c>
      <c r="E175" s="199">
        <f t="shared" si="16"/>
        <v>3.1793765694380777E-3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2.6251843941863828E-3</v>
      </c>
      <c r="J175" s="199">
        <f t="shared" si="16"/>
        <v>5.1685165371614827E-2</v>
      </c>
      <c r="K175" s="199">
        <f t="shared" si="16"/>
        <v>0.19206509305660996</v>
      </c>
      <c r="L175" s="199">
        <f t="shared" si="16"/>
        <v>0.12070426421384488</v>
      </c>
      <c r="M175" s="199">
        <f t="shared" si="16"/>
        <v>4.4190077596654151E-2</v>
      </c>
      <c r="N175" s="199">
        <f t="shared" si="16"/>
        <v>4.2925698124083519E-2</v>
      </c>
      <c r="O175" s="199">
        <f t="shared" si="16"/>
        <v>4.4702238720818036E-2</v>
      </c>
      <c r="P175" s="199">
        <f t="shared" si="16"/>
        <v>4.7224479140363873E-2</v>
      </c>
      <c r="Q175" s="199">
        <f t="shared" si="16"/>
        <v>6.307778559364563E-2</v>
      </c>
    </row>
    <row r="176" spans="1:17" x14ac:dyDescent="0.25">
      <c r="A176" s="142" t="s">
        <v>163</v>
      </c>
      <c r="B176" s="199">
        <f t="shared" ref="B176:Q176" si="17">IF(B$50=0,0,B$50/B$33)</f>
        <v>0.19552963817149507</v>
      </c>
      <c r="C176" s="199">
        <f t="shared" si="17"/>
        <v>0.19565569240447994</v>
      </c>
      <c r="D176" s="199">
        <f t="shared" si="17"/>
        <v>0.19994359588837374</v>
      </c>
      <c r="E176" s="199">
        <f t="shared" si="17"/>
        <v>0.19676421931893567</v>
      </c>
      <c r="F176" s="199">
        <f t="shared" si="17"/>
        <v>0.19994359588837379</v>
      </c>
      <c r="G176" s="199">
        <f t="shared" si="17"/>
        <v>0.19994359588837382</v>
      </c>
      <c r="H176" s="199">
        <f t="shared" si="17"/>
        <v>0.19994359588837371</v>
      </c>
      <c r="I176" s="199">
        <f t="shared" si="17"/>
        <v>0.19731841149418744</v>
      </c>
      <c r="J176" s="199">
        <f t="shared" si="17"/>
        <v>0.14825843051675897</v>
      </c>
      <c r="K176" s="199">
        <f t="shared" si="17"/>
        <v>7.8785028317637992E-3</v>
      </c>
      <c r="L176" s="199">
        <f t="shared" si="17"/>
        <v>7.9239331674528887E-2</v>
      </c>
      <c r="M176" s="199">
        <f t="shared" si="17"/>
        <v>0.1557535182917196</v>
      </c>
      <c r="N176" s="199">
        <f t="shared" si="17"/>
        <v>0.15701789776429026</v>
      </c>
      <c r="O176" s="199">
        <f t="shared" si="17"/>
        <v>0.15524135716755577</v>
      </c>
      <c r="P176" s="199">
        <f t="shared" si="17"/>
        <v>0.15271911674801</v>
      </c>
      <c r="Q176" s="199">
        <f t="shared" si="17"/>
        <v>0.13686581029472814</v>
      </c>
    </row>
    <row r="177" spans="1:17" x14ac:dyDescent="0.25">
      <c r="A177" s="127" t="s">
        <v>147</v>
      </c>
      <c r="B177" s="200">
        <f t="shared" ref="B177:Q177" si="18">IF(B$51=0,0,B$51/B$33)</f>
        <v>0.21197571289387671</v>
      </c>
      <c r="C177" s="200">
        <f t="shared" si="18"/>
        <v>0.21197571289387684</v>
      </c>
      <c r="D177" s="200">
        <f t="shared" si="18"/>
        <v>0.19469744100700914</v>
      </c>
      <c r="E177" s="200">
        <f t="shared" si="18"/>
        <v>0.21197571289387676</v>
      </c>
      <c r="F177" s="200">
        <f t="shared" si="18"/>
        <v>0.21197571289387687</v>
      </c>
      <c r="G177" s="200">
        <f t="shared" si="18"/>
        <v>0.21197571289387668</v>
      </c>
      <c r="H177" s="200">
        <f t="shared" si="18"/>
        <v>0.21197571289387687</v>
      </c>
      <c r="I177" s="200">
        <f t="shared" si="18"/>
        <v>0.2119757128938769</v>
      </c>
      <c r="J177" s="200">
        <f t="shared" si="18"/>
        <v>0.21197571289387687</v>
      </c>
      <c r="K177" s="200">
        <f t="shared" si="18"/>
        <v>0.21197571289387684</v>
      </c>
      <c r="L177" s="200">
        <f t="shared" si="18"/>
        <v>0.21197571289387671</v>
      </c>
      <c r="M177" s="200">
        <f t="shared" si="18"/>
        <v>0.21197571289387684</v>
      </c>
      <c r="N177" s="200">
        <f t="shared" si="18"/>
        <v>0.21197571289387682</v>
      </c>
      <c r="O177" s="200">
        <f t="shared" si="18"/>
        <v>0.21197571289387665</v>
      </c>
      <c r="P177" s="200">
        <f t="shared" si="18"/>
        <v>0.21197571289387673</v>
      </c>
      <c r="Q177" s="200">
        <f t="shared" si="18"/>
        <v>0.21197571289387682</v>
      </c>
    </row>
    <row r="178" spans="1:17" x14ac:dyDescent="0.25">
      <c r="A178" s="142" t="s">
        <v>162</v>
      </c>
      <c r="B178" s="199">
        <f t="shared" ref="B178:Q178" si="19">IF(B$52=0,0,B$52/B$33)</f>
        <v>2.1780955365010353E-2</v>
      </c>
      <c r="C178" s="199">
        <f t="shared" si="19"/>
        <v>3.5956726532368428E-2</v>
      </c>
      <c r="D178" s="199">
        <f t="shared" si="19"/>
        <v>1.4428886264408271E-2</v>
      </c>
      <c r="E178" s="199">
        <f t="shared" si="19"/>
        <v>4.5086622066888076E-3</v>
      </c>
      <c r="F178" s="199">
        <f t="shared" si="19"/>
        <v>1.1364296717838111E-2</v>
      </c>
      <c r="G178" s="199">
        <f t="shared" si="19"/>
        <v>3.517956253267051E-3</v>
      </c>
      <c r="H178" s="199">
        <f t="shared" si="19"/>
        <v>2.2432029399408866E-2</v>
      </c>
      <c r="I178" s="199">
        <f t="shared" si="19"/>
        <v>4.7671537647881783E-2</v>
      </c>
      <c r="J178" s="199">
        <f t="shared" si="19"/>
        <v>7.7788433521776751E-2</v>
      </c>
      <c r="K178" s="199">
        <f t="shared" si="19"/>
        <v>8.6467589375323645E-2</v>
      </c>
      <c r="L178" s="199">
        <f t="shared" si="19"/>
        <v>8.1653349617574464E-2</v>
      </c>
      <c r="M178" s="199">
        <f t="shared" si="19"/>
        <v>7.7407266216109716E-2</v>
      </c>
      <c r="N178" s="199">
        <f t="shared" si="19"/>
        <v>7.7387863017638767E-2</v>
      </c>
      <c r="O178" s="199">
        <f t="shared" si="19"/>
        <v>7.7659948855246325E-2</v>
      </c>
      <c r="P178" s="199">
        <f t="shared" si="19"/>
        <v>7.787474780287422E-2</v>
      </c>
      <c r="Q178" s="199">
        <f t="shared" si="19"/>
        <v>7.8929135025216923E-2</v>
      </c>
    </row>
    <row r="179" spans="1:17" x14ac:dyDescent="0.25">
      <c r="A179" s="142" t="s">
        <v>161</v>
      </c>
      <c r="B179" s="199">
        <f t="shared" ref="B179:Q179" si="20">IF(B$56=0,0,B$56/B$33)</f>
        <v>0.12496474743023357</v>
      </c>
      <c r="C179" s="199">
        <f t="shared" si="20"/>
        <v>0.12496474743023359</v>
      </c>
      <c r="D179" s="199">
        <f t="shared" si="20"/>
        <v>0.1076864755433659</v>
      </c>
      <c r="E179" s="199">
        <f t="shared" si="20"/>
        <v>0.12496474743023357</v>
      </c>
      <c r="F179" s="199">
        <f t="shared" si="20"/>
        <v>0.1249647474302336</v>
      </c>
      <c r="G179" s="199">
        <f t="shared" si="20"/>
        <v>0.1249647474302336</v>
      </c>
      <c r="H179" s="199">
        <f t="shared" si="20"/>
        <v>0.12496474743023356</v>
      </c>
      <c r="I179" s="199">
        <f t="shared" si="20"/>
        <v>0.12496474743023361</v>
      </c>
      <c r="J179" s="199">
        <f t="shared" si="20"/>
        <v>0.1249647474302336</v>
      </c>
      <c r="K179" s="199">
        <f t="shared" si="20"/>
        <v>0.12496474743023359</v>
      </c>
      <c r="L179" s="199">
        <f t="shared" si="20"/>
        <v>0.12496474743023361</v>
      </c>
      <c r="M179" s="199">
        <f t="shared" si="20"/>
        <v>0.12496474743023357</v>
      </c>
      <c r="N179" s="199">
        <f t="shared" si="20"/>
        <v>0.12496474743023356</v>
      </c>
      <c r="O179" s="199">
        <f t="shared" si="20"/>
        <v>0.12496474743023361</v>
      </c>
      <c r="P179" s="199">
        <f t="shared" si="20"/>
        <v>0.12496474743023366</v>
      </c>
      <c r="Q179" s="199">
        <f t="shared" si="20"/>
        <v>0.12496474743023357</v>
      </c>
    </row>
    <row r="180" spans="1:17" x14ac:dyDescent="0.25">
      <c r="A180" s="140" t="s">
        <v>160</v>
      </c>
      <c r="B180" s="198">
        <f t="shared" ref="B180:Q180" si="21">IF(B$67=0,0,B$67/B$33)</f>
        <v>6.5230010098632801E-2</v>
      </c>
      <c r="C180" s="198">
        <f t="shared" si="21"/>
        <v>5.1054238931274823E-2</v>
      </c>
      <c r="D180" s="198">
        <f t="shared" si="21"/>
        <v>7.2582079199234956E-2</v>
      </c>
      <c r="E180" s="198">
        <f t="shared" si="21"/>
        <v>8.2502303256954387E-2</v>
      </c>
      <c r="F180" s="198">
        <f t="shared" si="21"/>
        <v>7.5646668745805154E-2</v>
      </c>
      <c r="G180" s="198">
        <f t="shared" si="21"/>
        <v>8.3493009210376015E-2</v>
      </c>
      <c r="H180" s="198">
        <f t="shared" si="21"/>
        <v>6.4578936064234441E-2</v>
      </c>
      <c r="I180" s="198">
        <f t="shared" si="21"/>
        <v>3.9339427815761517E-2</v>
      </c>
      <c r="J180" s="198">
        <f t="shared" si="21"/>
        <v>9.2225319418665231E-3</v>
      </c>
      <c r="K180" s="198">
        <f t="shared" si="21"/>
        <v>5.4337608831961609E-4</v>
      </c>
      <c r="L180" s="198">
        <f t="shared" si="21"/>
        <v>5.3576158460686453E-3</v>
      </c>
      <c r="M180" s="198">
        <f t="shared" si="21"/>
        <v>9.6036992475335269E-3</v>
      </c>
      <c r="N180" s="198">
        <f t="shared" si="21"/>
        <v>9.6231024460044813E-3</v>
      </c>
      <c r="O180" s="198">
        <f t="shared" si="21"/>
        <v>9.3510166083966978E-3</v>
      </c>
      <c r="P180" s="198">
        <f t="shared" si="21"/>
        <v>9.1362176607688497E-3</v>
      </c>
      <c r="Q180" s="198">
        <f t="shared" si="21"/>
        <v>8.0818304384263039E-3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1.0000000000000002</v>
      </c>
      <c r="I183" s="77">
        <f t="shared" si="22"/>
        <v>0.99999999999999989</v>
      </c>
      <c r="J183" s="77">
        <f t="shared" si="22"/>
        <v>0.99999999999999989</v>
      </c>
      <c r="K183" s="77">
        <f t="shared" si="22"/>
        <v>1.0000000000000002</v>
      </c>
      <c r="L183" s="77">
        <f t="shared" si="22"/>
        <v>1</v>
      </c>
      <c r="M183" s="77">
        <f t="shared" si="22"/>
        <v>0.99999999999999967</v>
      </c>
      <c r="N183" s="77">
        <f t="shared" si="22"/>
        <v>0.99999999999999967</v>
      </c>
      <c r="O183" s="77">
        <f t="shared" si="22"/>
        <v>0.99999999999999989</v>
      </c>
      <c r="P183" s="77">
        <f t="shared" si="22"/>
        <v>0.99999999999999967</v>
      </c>
      <c r="Q183" s="77">
        <f t="shared" si="22"/>
        <v>0.99999999999999989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1.5711846411236672E-3</v>
      </c>
      <c r="I184" s="203">
        <f t="shared" si="23"/>
        <v>1.5711846411236674E-3</v>
      </c>
      <c r="J184" s="203">
        <f t="shared" si="23"/>
        <v>1.5711846411236672E-3</v>
      </c>
      <c r="K184" s="203">
        <f t="shared" si="23"/>
        <v>1.5711846411236676E-3</v>
      </c>
      <c r="L184" s="203">
        <f t="shared" si="23"/>
        <v>1.5711846411236674E-3</v>
      </c>
      <c r="M184" s="203">
        <f t="shared" si="23"/>
        <v>1.5711846411236665E-3</v>
      </c>
      <c r="N184" s="203">
        <f t="shared" si="23"/>
        <v>1.571184641123667E-3</v>
      </c>
      <c r="O184" s="203">
        <f t="shared" si="23"/>
        <v>1.5711846411236672E-3</v>
      </c>
      <c r="P184" s="203">
        <f t="shared" si="23"/>
        <v>1.5711846411236674E-3</v>
      </c>
      <c r="Q184" s="203">
        <f t="shared" si="23"/>
        <v>1.571184641123667E-3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8.1399488838615388E-4</v>
      </c>
      <c r="I185" s="202">
        <f t="shared" si="24"/>
        <v>8.1399488838615399E-4</v>
      </c>
      <c r="J185" s="202">
        <f t="shared" si="24"/>
        <v>8.1399488838615388E-4</v>
      </c>
      <c r="K185" s="202">
        <f t="shared" si="24"/>
        <v>8.139948883861541E-4</v>
      </c>
      <c r="L185" s="202">
        <f t="shared" si="24"/>
        <v>8.1399488838615399E-4</v>
      </c>
      <c r="M185" s="202">
        <f t="shared" si="24"/>
        <v>8.1399488838615366E-4</v>
      </c>
      <c r="N185" s="202">
        <f t="shared" si="24"/>
        <v>8.1399488838615377E-4</v>
      </c>
      <c r="O185" s="202">
        <f t="shared" si="24"/>
        <v>8.1399488838615388E-4</v>
      </c>
      <c r="P185" s="202">
        <f t="shared" si="24"/>
        <v>8.1399488838615399E-4</v>
      </c>
      <c r="Q185" s="202">
        <f t="shared" si="24"/>
        <v>8.1399488838615377E-4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1.9207246885193534E-2</v>
      </c>
      <c r="I186" s="202">
        <f t="shared" si="25"/>
        <v>1.9207246885193534E-2</v>
      </c>
      <c r="J186" s="202">
        <f t="shared" si="25"/>
        <v>1.9207246885193534E-2</v>
      </c>
      <c r="K186" s="202">
        <f t="shared" si="25"/>
        <v>1.9207246885193537E-2</v>
      </c>
      <c r="L186" s="202">
        <f t="shared" si="25"/>
        <v>1.9207246885193537E-2</v>
      </c>
      <c r="M186" s="202">
        <f t="shared" si="25"/>
        <v>1.9207246885193527E-2</v>
      </c>
      <c r="N186" s="202">
        <f t="shared" si="25"/>
        <v>1.920724688519353E-2</v>
      </c>
      <c r="O186" s="202">
        <f t="shared" si="25"/>
        <v>1.9207246885193534E-2</v>
      </c>
      <c r="P186" s="202">
        <f t="shared" si="25"/>
        <v>1.9207246885193534E-2</v>
      </c>
      <c r="Q186" s="202">
        <f t="shared" si="25"/>
        <v>1.920724688519353E-2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5.2372821370788906E-4</v>
      </c>
      <c r="I187" s="202">
        <f t="shared" si="26"/>
        <v>5.2372821370788916E-4</v>
      </c>
      <c r="J187" s="202">
        <f t="shared" si="26"/>
        <v>5.2372821370788906E-4</v>
      </c>
      <c r="K187" s="202">
        <f t="shared" si="26"/>
        <v>5.2372821370788916E-4</v>
      </c>
      <c r="L187" s="202">
        <f t="shared" si="26"/>
        <v>5.2372821370788916E-4</v>
      </c>
      <c r="M187" s="202">
        <f t="shared" si="26"/>
        <v>5.2372821370788884E-4</v>
      </c>
      <c r="N187" s="202">
        <f t="shared" si="26"/>
        <v>5.2372821370788895E-4</v>
      </c>
      <c r="O187" s="202">
        <f t="shared" si="26"/>
        <v>5.2372821370788906E-4</v>
      </c>
      <c r="P187" s="202">
        <f t="shared" si="26"/>
        <v>5.2372821370788906E-4</v>
      </c>
      <c r="Q187" s="202">
        <f t="shared" si="26"/>
        <v>5.2372821370788895E-4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1.0474564274157781E-3</v>
      </c>
      <c r="I188" s="201">
        <f t="shared" si="27"/>
        <v>1.0474564274157783E-3</v>
      </c>
      <c r="J188" s="201">
        <f t="shared" si="27"/>
        <v>1.0474564274157781E-3</v>
      </c>
      <c r="K188" s="201">
        <f t="shared" si="27"/>
        <v>1.0474564274157783E-3</v>
      </c>
      <c r="L188" s="201">
        <f t="shared" si="27"/>
        <v>1.0474564274157783E-3</v>
      </c>
      <c r="M188" s="201">
        <f t="shared" si="27"/>
        <v>1.0474564274157777E-3</v>
      </c>
      <c r="N188" s="201">
        <f t="shared" si="27"/>
        <v>1.0474564274157779E-3</v>
      </c>
      <c r="O188" s="201">
        <f t="shared" si="27"/>
        <v>1.0474564274157779E-3</v>
      </c>
      <c r="P188" s="201">
        <f t="shared" si="27"/>
        <v>1.0474564274157781E-3</v>
      </c>
      <c r="Q188" s="201">
        <f t="shared" si="27"/>
        <v>1.0474564274157779E-3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0.2806130290756772</v>
      </c>
      <c r="I189" s="200">
        <f t="shared" si="28"/>
        <v>0.28061302907567726</v>
      </c>
      <c r="J189" s="200">
        <f t="shared" si="28"/>
        <v>0.28061302907567726</v>
      </c>
      <c r="K189" s="200">
        <f t="shared" si="28"/>
        <v>0.28061302907567731</v>
      </c>
      <c r="L189" s="200">
        <f t="shared" si="28"/>
        <v>0.28061302907567731</v>
      </c>
      <c r="M189" s="200">
        <f t="shared" si="28"/>
        <v>0.28061302907567715</v>
      </c>
      <c r="N189" s="200">
        <f t="shared" si="28"/>
        <v>0.28061302907567715</v>
      </c>
      <c r="O189" s="200">
        <f t="shared" si="28"/>
        <v>0.28061302907567726</v>
      </c>
      <c r="P189" s="200">
        <f t="shared" si="28"/>
        <v>0.28061302907567726</v>
      </c>
      <c r="Q189" s="200">
        <f t="shared" si="28"/>
        <v>0.28061302907567726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8.4183908722703163E-2</v>
      </c>
      <c r="I190" s="199">
        <f t="shared" si="29"/>
        <v>8.6762949371758422E-2</v>
      </c>
      <c r="J190" s="199">
        <f t="shared" si="29"/>
        <v>9.7657550474401431E-2</v>
      </c>
      <c r="K190" s="199">
        <f t="shared" si="29"/>
        <v>0.10793425799073955</v>
      </c>
      <c r="L190" s="199">
        <f t="shared" si="29"/>
        <v>0.11132031837515885</v>
      </c>
      <c r="M190" s="199">
        <f t="shared" si="29"/>
        <v>0.10986267996967251</v>
      </c>
      <c r="N190" s="199">
        <f t="shared" si="29"/>
        <v>0.10827038055327939</v>
      </c>
      <c r="O190" s="199">
        <f t="shared" si="29"/>
        <v>0.10916559444348796</v>
      </c>
      <c r="P190" s="199">
        <f t="shared" si="29"/>
        <v>0.10577911829282842</v>
      </c>
      <c r="Q190" s="199">
        <f t="shared" si="29"/>
        <v>0.10914513544432893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0.19642912035297408</v>
      </c>
      <c r="I191" s="199">
        <f t="shared" si="30"/>
        <v>0.19385007970391888</v>
      </c>
      <c r="J191" s="199">
        <f t="shared" si="30"/>
        <v>0.18295547860127581</v>
      </c>
      <c r="K191" s="199">
        <f t="shared" si="30"/>
        <v>0.17267877108493773</v>
      </c>
      <c r="L191" s="199">
        <f t="shared" si="30"/>
        <v>0.16929271070051843</v>
      </c>
      <c r="M191" s="199">
        <f t="shared" si="30"/>
        <v>0.17075034910600462</v>
      </c>
      <c r="N191" s="199">
        <f t="shared" si="30"/>
        <v>0.17234264852239778</v>
      </c>
      <c r="O191" s="199">
        <f t="shared" si="30"/>
        <v>0.17144743463218931</v>
      </c>
      <c r="P191" s="199">
        <f t="shared" si="30"/>
        <v>0.17483391078284885</v>
      </c>
      <c r="Q191" s="199">
        <f t="shared" si="30"/>
        <v>0.17146789363134832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0.4646791667820534</v>
      </c>
      <c r="I192" s="200">
        <f t="shared" si="31"/>
        <v>0.46467916678205334</v>
      </c>
      <c r="J192" s="200">
        <f t="shared" si="31"/>
        <v>0.46467916678205334</v>
      </c>
      <c r="K192" s="200">
        <f t="shared" si="31"/>
        <v>0.46467916678205334</v>
      </c>
      <c r="L192" s="200">
        <f t="shared" si="31"/>
        <v>0.4646791667820534</v>
      </c>
      <c r="M192" s="200">
        <f t="shared" si="31"/>
        <v>0.46467916678205323</v>
      </c>
      <c r="N192" s="200">
        <f t="shared" si="31"/>
        <v>0.46467916678205329</v>
      </c>
      <c r="O192" s="200">
        <f t="shared" si="31"/>
        <v>0.4646791667820534</v>
      </c>
      <c r="P192" s="200">
        <f t="shared" si="31"/>
        <v>0.46467916678205345</v>
      </c>
      <c r="Q192" s="200">
        <f t="shared" si="31"/>
        <v>0.46467916678205329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6.1010631099223424E-3</v>
      </c>
      <c r="J193" s="199">
        <f t="shared" si="32"/>
        <v>0.12011897391943999</v>
      </c>
      <c r="K193" s="199">
        <f t="shared" si="32"/>
        <v>0.44636912231632347</v>
      </c>
      <c r="L193" s="199">
        <f t="shared" si="32"/>
        <v>0.28052289783386702</v>
      </c>
      <c r="M193" s="199">
        <f t="shared" si="32"/>
        <v>0.10270000570116558</v>
      </c>
      <c r="N193" s="199">
        <f t="shared" si="32"/>
        <v>9.9761522989578924E-2</v>
      </c>
      <c r="O193" s="199">
        <f t="shared" si="32"/>
        <v>0.10389029440922452</v>
      </c>
      <c r="P193" s="199">
        <f t="shared" si="32"/>
        <v>0.10975211044474738</v>
      </c>
      <c r="Q193" s="199">
        <f t="shared" si="32"/>
        <v>0.1465960073483735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0.4646791667820534</v>
      </c>
      <c r="I194" s="199">
        <f t="shared" si="33"/>
        <v>0.45857810367213103</v>
      </c>
      <c r="J194" s="199">
        <f t="shared" si="33"/>
        <v>0.34456019286261341</v>
      </c>
      <c r="K194" s="199">
        <f t="shared" si="33"/>
        <v>1.8310044465729883E-2</v>
      </c>
      <c r="L194" s="199">
        <f t="shared" si="33"/>
        <v>0.1841562689481864</v>
      </c>
      <c r="M194" s="199">
        <f t="shared" si="33"/>
        <v>0.36197916108088768</v>
      </c>
      <c r="N194" s="199">
        <f t="shared" si="33"/>
        <v>0.36491764379247438</v>
      </c>
      <c r="O194" s="199">
        <f t="shared" si="33"/>
        <v>0.36078887237282892</v>
      </c>
      <c r="P194" s="199">
        <f t="shared" si="33"/>
        <v>0.35492705633730603</v>
      </c>
      <c r="Q194" s="199">
        <f t="shared" si="33"/>
        <v>0.31808315943367987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0.23154419308644245</v>
      </c>
      <c r="I195" s="200">
        <f t="shared" si="34"/>
        <v>0.23154419308644239</v>
      </c>
      <c r="J195" s="200">
        <f t="shared" si="34"/>
        <v>0.23154419308644236</v>
      </c>
      <c r="K195" s="200">
        <f t="shared" si="34"/>
        <v>0.23154419308644242</v>
      </c>
      <c r="L195" s="200">
        <f t="shared" si="34"/>
        <v>0.23154419308644231</v>
      </c>
      <c r="M195" s="200">
        <f t="shared" si="34"/>
        <v>0.23154419308644225</v>
      </c>
      <c r="N195" s="200">
        <f t="shared" si="34"/>
        <v>0.23154419308644236</v>
      </c>
      <c r="O195" s="200">
        <f t="shared" si="34"/>
        <v>0.23154419308644208</v>
      </c>
      <c r="P195" s="200">
        <f t="shared" si="34"/>
        <v>0.23154419308644208</v>
      </c>
      <c r="Q195" s="200">
        <f t="shared" si="34"/>
        <v>0.23154419308644231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2.5052681450934519E-2</v>
      </c>
      <c r="I196" s="199">
        <f t="shared" si="35"/>
        <v>5.3240829249273668E-2</v>
      </c>
      <c r="J196" s="199">
        <f t="shared" si="35"/>
        <v>8.6876172052432518E-2</v>
      </c>
      <c r="K196" s="199">
        <f t="shared" si="35"/>
        <v>9.6569281979778404E-2</v>
      </c>
      <c r="L196" s="199">
        <f t="shared" si="35"/>
        <v>9.1192612177335458E-2</v>
      </c>
      <c r="M196" s="199">
        <f t="shared" si="35"/>
        <v>8.6450474362831653E-2</v>
      </c>
      <c r="N196" s="199">
        <f t="shared" si="35"/>
        <v>8.6428804359562364E-2</v>
      </c>
      <c r="O196" s="199">
        <f t="shared" si="35"/>
        <v>8.6732676991660124E-2</v>
      </c>
      <c r="P196" s="199">
        <f t="shared" si="35"/>
        <v>8.6972570115688361E-2</v>
      </c>
      <c r="Q196" s="199">
        <f t="shared" si="35"/>
        <v>8.815013754558769E-2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0.13436805437487473</v>
      </c>
      <c r="I197" s="199">
        <f t="shared" si="36"/>
        <v>0.1343680543748747</v>
      </c>
      <c r="J197" s="199">
        <f t="shared" si="36"/>
        <v>0.1343680543748747</v>
      </c>
      <c r="K197" s="199">
        <f t="shared" si="36"/>
        <v>0.13436805437487473</v>
      </c>
      <c r="L197" s="199">
        <f t="shared" si="36"/>
        <v>0.13436805437487476</v>
      </c>
      <c r="M197" s="199">
        <f t="shared" si="36"/>
        <v>0.13436805437487465</v>
      </c>
      <c r="N197" s="199">
        <f t="shared" si="36"/>
        <v>0.13436805437487467</v>
      </c>
      <c r="O197" s="199">
        <f t="shared" si="36"/>
        <v>0.1343680543748747</v>
      </c>
      <c r="P197" s="199">
        <f t="shared" si="36"/>
        <v>0.13436805437487467</v>
      </c>
      <c r="Q197" s="199">
        <f t="shared" si="36"/>
        <v>0.13436805437487467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7.2123457260633198E-2</v>
      </c>
      <c r="I198" s="198">
        <f t="shared" si="37"/>
        <v>4.3935309462294007E-2</v>
      </c>
      <c r="J198" s="198">
        <f t="shared" si="37"/>
        <v>1.0299966659135138E-2</v>
      </c>
      <c r="K198" s="198">
        <f t="shared" si="37"/>
        <v>6.0685673178927557E-4</v>
      </c>
      <c r="L198" s="198">
        <f t="shared" si="37"/>
        <v>5.9835265342320712E-3</v>
      </c>
      <c r="M198" s="198">
        <f t="shared" si="37"/>
        <v>1.0725664348735977E-2</v>
      </c>
      <c r="N198" s="198">
        <f t="shared" si="37"/>
        <v>1.0747334352005275E-2</v>
      </c>
      <c r="O198" s="198">
        <f t="shared" si="37"/>
        <v>1.0443461719907251E-2</v>
      </c>
      <c r="P198" s="198">
        <f t="shared" si="37"/>
        <v>1.0203568595879056E-2</v>
      </c>
      <c r="Q198" s="198">
        <f t="shared" si="37"/>
        <v>9.0260011659799369E-3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1</v>
      </c>
      <c r="E200" s="77">
        <f t="shared" si="38"/>
        <v>1.0000000000000002</v>
      </c>
      <c r="F200" s="77">
        <f t="shared" si="38"/>
        <v>1</v>
      </c>
      <c r="G200" s="77">
        <f t="shared" si="38"/>
        <v>1</v>
      </c>
      <c r="H200" s="77">
        <f t="shared" si="38"/>
        <v>1</v>
      </c>
      <c r="I200" s="77">
        <f t="shared" si="38"/>
        <v>0.99999999999999967</v>
      </c>
      <c r="J200" s="77">
        <f t="shared" si="38"/>
        <v>0.99999999999999978</v>
      </c>
      <c r="K200" s="77">
        <f t="shared" si="38"/>
        <v>0.99999999999999978</v>
      </c>
      <c r="L200" s="77">
        <f t="shared" si="38"/>
        <v>0.99999999999999989</v>
      </c>
      <c r="M200" s="77">
        <f t="shared" si="38"/>
        <v>1</v>
      </c>
      <c r="N200" s="77">
        <f t="shared" si="38"/>
        <v>0.99999999999999978</v>
      </c>
      <c r="O200" s="77">
        <f t="shared" si="38"/>
        <v>0.99999999999999989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1.4136214622641381E-3</v>
      </c>
      <c r="C201" s="203">
        <f t="shared" si="39"/>
        <v>1.4136214622641381E-3</v>
      </c>
      <c r="D201" s="203">
        <f t="shared" si="39"/>
        <v>1.4136214622641379E-3</v>
      </c>
      <c r="E201" s="203">
        <f t="shared" si="39"/>
        <v>1.4136214622641385E-3</v>
      </c>
      <c r="F201" s="203">
        <f t="shared" si="39"/>
        <v>1.4136214622641381E-3</v>
      </c>
      <c r="G201" s="203">
        <f t="shared" si="39"/>
        <v>1.4136214622641383E-3</v>
      </c>
      <c r="H201" s="203">
        <f t="shared" si="39"/>
        <v>1.4136214622641381E-3</v>
      </c>
      <c r="I201" s="203">
        <f t="shared" si="39"/>
        <v>1.4136214622641379E-3</v>
      </c>
      <c r="J201" s="203">
        <f t="shared" si="39"/>
        <v>1.4136214622641379E-3</v>
      </c>
      <c r="K201" s="203">
        <f t="shared" si="39"/>
        <v>1.4136214622641379E-3</v>
      </c>
      <c r="L201" s="203">
        <f t="shared" si="39"/>
        <v>1.4136214622641381E-3</v>
      </c>
      <c r="M201" s="203">
        <f t="shared" si="39"/>
        <v>1.4136214622641381E-3</v>
      </c>
      <c r="N201" s="203">
        <f t="shared" si="39"/>
        <v>1.4136214622641374E-3</v>
      </c>
      <c r="O201" s="203">
        <f t="shared" si="39"/>
        <v>1.4136214622641381E-3</v>
      </c>
      <c r="P201" s="203">
        <f t="shared" si="39"/>
        <v>1.4136214622641381E-3</v>
      </c>
      <c r="Q201" s="203">
        <f t="shared" si="39"/>
        <v>1.4136214622641381E-3</v>
      </c>
    </row>
    <row r="202" spans="1:17" x14ac:dyDescent="0.25">
      <c r="A202" s="76" t="s">
        <v>82</v>
      </c>
      <c r="B202" s="202">
        <f t="shared" ref="B202:Q202" si="40">IF(B$114=0,0,B$114/B$112)</f>
        <v>7.0464711721751085E-4</v>
      </c>
      <c r="C202" s="202">
        <f t="shared" si="40"/>
        <v>7.0464711721751085E-4</v>
      </c>
      <c r="D202" s="202">
        <f t="shared" si="40"/>
        <v>7.0464711721751085E-4</v>
      </c>
      <c r="E202" s="202">
        <f t="shared" si="40"/>
        <v>7.0464711721751096E-4</v>
      </c>
      <c r="F202" s="202">
        <f t="shared" si="40"/>
        <v>7.0464711721751096E-4</v>
      </c>
      <c r="G202" s="202">
        <f t="shared" si="40"/>
        <v>7.0464711721751096E-4</v>
      </c>
      <c r="H202" s="202">
        <f t="shared" si="40"/>
        <v>7.0464711721751096E-4</v>
      </c>
      <c r="I202" s="202">
        <f t="shared" si="40"/>
        <v>7.0464711721751063E-4</v>
      </c>
      <c r="J202" s="202">
        <f t="shared" si="40"/>
        <v>7.0464711721751074E-4</v>
      </c>
      <c r="K202" s="202">
        <f t="shared" si="40"/>
        <v>7.0464711721751074E-4</v>
      </c>
      <c r="L202" s="202">
        <f t="shared" si="40"/>
        <v>7.0464711721751085E-4</v>
      </c>
      <c r="M202" s="202">
        <f t="shared" si="40"/>
        <v>7.0464711721751085E-4</v>
      </c>
      <c r="N202" s="202">
        <f t="shared" si="40"/>
        <v>7.0464711721751063E-4</v>
      </c>
      <c r="O202" s="202">
        <f t="shared" si="40"/>
        <v>7.0464711721751096E-4</v>
      </c>
      <c r="P202" s="202">
        <f t="shared" si="40"/>
        <v>7.0464711721751096E-4</v>
      </c>
      <c r="Q202" s="202">
        <f t="shared" si="40"/>
        <v>7.0464711721751085E-4</v>
      </c>
    </row>
    <row r="203" spans="1:17" x14ac:dyDescent="0.25">
      <c r="A203" s="76" t="s">
        <v>81</v>
      </c>
      <c r="B203" s="202">
        <f t="shared" ref="B203:Q203" si="41">IF(B$115=0,0,B$115/B$112)</f>
        <v>1.7960851706326338E-2</v>
      </c>
      <c r="C203" s="202">
        <f t="shared" si="41"/>
        <v>1.7960851706326338E-2</v>
      </c>
      <c r="D203" s="202">
        <f t="shared" si="41"/>
        <v>1.7960851706326338E-2</v>
      </c>
      <c r="E203" s="202">
        <f t="shared" si="41"/>
        <v>1.7960851706326341E-2</v>
      </c>
      <c r="F203" s="202">
        <f t="shared" si="41"/>
        <v>1.7960851706326341E-2</v>
      </c>
      <c r="G203" s="202">
        <f t="shared" si="41"/>
        <v>1.7960851706326341E-2</v>
      </c>
      <c r="H203" s="202">
        <f t="shared" si="41"/>
        <v>1.7960851706326341E-2</v>
      </c>
      <c r="I203" s="202">
        <f t="shared" si="41"/>
        <v>1.7960851706326334E-2</v>
      </c>
      <c r="J203" s="202">
        <f t="shared" si="41"/>
        <v>1.7960851706326331E-2</v>
      </c>
      <c r="K203" s="202">
        <f t="shared" si="41"/>
        <v>1.7960851706326334E-2</v>
      </c>
      <c r="L203" s="202">
        <f t="shared" si="41"/>
        <v>1.7960851706326338E-2</v>
      </c>
      <c r="M203" s="202">
        <f t="shared" si="41"/>
        <v>1.7960851706326338E-2</v>
      </c>
      <c r="N203" s="202">
        <f t="shared" si="41"/>
        <v>1.7960851706326331E-2</v>
      </c>
      <c r="O203" s="202">
        <f t="shared" si="41"/>
        <v>1.7960851706326341E-2</v>
      </c>
      <c r="P203" s="202">
        <f t="shared" si="41"/>
        <v>1.7960851706326341E-2</v>
      </c>
      <c r="Q203" s="202">
        <f t="shared" si="41"/>
        <v>1.7960851706326338E-2</v>
      </c>
    </row>
    <row r="204" spans="1:17" x14ac:dyDescent="0.25">
      <c r="A204" s="76" t="s">
        <v>80</v>
      </c>
      <c r="B204" s="202">
        <f t="shared" ref="B204:Q204" si="42">IF(B$116=0,0,B$116/B$112)</f>
        <v>4.7120715408804589E-4</v>
      </c>
      <c r="C204" s="202">
        <f t="shared" si="42"/>
        <v>4.7120715408804594E-4</v>
      </c>
      <c r="D204" s="202">
        <f t="shared" si="42"/>
        <v>4.7120715408804594E-4</v>
      </c>
      <c r="E204" s="202">
        <f t="shared" si="42"/>
        <v>4.7120715408804605E-4</v>
      </c>
      <c r="F204" s="202">
        <f t="shared" si="42"/>
        <v>4.71207154088046E-4</v>
      </c>
      <c r="G204" s="202">
        <f t="shared" si="42"/>
        <v>4.712071540880461E-4</v>
      </c>
      <c r="H204" s="202">
        <f t="shared" si="42"/>
        <v>4.7120715408804594E-4</v>
      </c>
      <c r="I204" s="202">
        <f t="shared" si="42"/>
        <v>4.7120715408804589E-4</v>
      </c>
      <c r="J204" s="202">
        <f t="shared" si="42"/>
        <v>4.7120715408804583E-4</v>
      </c>
      <c r="K204" s="202">
        <f t="shared" si="42"/>
        <v>4.7120715408804583E-4</v>
      </c>
      <c r="L204" s="202">
        <f t="shared" si="42"/>
        <v>4.71207154088046E-4</v>
      </c>
      <c r="M204" s="202">
        <f t="shared" si="42"/>
        <v>4.7120715408804594E-4</v>
      </c>
      <c r="N204" s="202">
        <f t="shared" si="42"/>
        <v>4.7120715408804578E-4</v>
      </c>
      <c r="O204" s="202">
        <f t="shared" si="42"/>
        <v>4.71207154088046E-4</v>
      </c>
      <c r="P204" s="202">
        <f t="shared" si="42"/>
        <v>4.71207154088046E-4</v>
      </c>
      <c r="Q204" s="202">
        <f t="shared" si="42"/>
        <v>4.7120715408804594E-4</v>
      </c>
    </row>
    <row r="205" spans="1:17" x14ac:dyDescent="0.25">
      <c r="A205" s="129" t="s">
        <v>79</v>
      </c>
      <c r="B205" s="201">
        <f t="shared" ref="B205:Q205" si="43">IF(B$117=0,0,B$117/B$112)</f>
        <v>9.4241430817609178E-4</v>
      </c>
      <c r="C205" s="201">
        <f t="shared" si="43"/>
        <v>9.4241430817609188E-4</v>
      </c>
      <c r="D205" s="201">
        <f t="shared" si="43"/>
        <v>9.4241430817609188E-4</v>
      </c>
      <c r="E205" s="201">
        <f t="shared" si="43"/>
        <v>9.424143081760921E-4</v>
      </c>
      <c r="F205" s="201">
        <f t="shared" si="43"/>
        <v>9.424143081760921E-4</v>
      </c>
      <c r="G205" s="201">
        <f t="shared" si="43"/>
        <v>9.4241430817609199E-4</v>
      </c>
      <c r="H205" s="201">
        <f t="shared" si="43"/>
        <v>9.4241430817609199E-4</v>
      </c>
      <c r="I205" s="201">
        <f t="shared" si="43"/>
        <v>9.4241430817609178E-4</v>
      </c>
      <c r="J205" s="201">
        <f t="shared" si="43"/>
        <v>9.4241430817609156E-4</v>
      </c>
      <c r="K205" s="201">
        <f t="shared" si="43"/>
        <v>9.4241430817609167E-4</v>
      </c>
      <c r="L205" s="201">
        <f t="shared" si="43"/>
        <v>9.4241430817609199E-4</v>
      </c>
      <c r="M205" s="201">
        <f t="shared" si="43"/>
        <v>9.4241430817609188E-4</v>
      </c>
      <c r="N205" s="201">
        <f t="shared" si="43"/>
        <v>9.4241430817609156E-4</v>
      </c>
      <c r="O205" s="201">
        <f t="shared" si="43"/>
        <v>9.424143081760921E-4</v>
      </c>
      <c r="P205" s="201">
        <f t="shared" si="43"/>
        <v>9.4241430817609199E-4</v>
      </c>
      <c r="Q205" s="201">
        <f t="shared" si="43"/>
        <v>9.4241430817609188E-4</v>
      </c>
    </row>
    <row r="206" spans="1:17" x14ac:dyDescent="0.25">
      <c r="A206" s="127" t="s">
        <v>146</v>
      </c>
      <c r="B206" s="200">
        <f t="shared" ref="B206:Q206" si="44">IF(B$122=0,0,B$122/B$112)</f>
        <v>0.56331924808879175</v>
      </c>
      <c r="C206" s="200">
        <f t="shared" si="44"/>
        <v>0.56331924808879175</v>
      </c>
      <c r="D206" s="200">
        <f t="shared" si="44"/>
        <v>0.56331924808879175</v>
      </c>
      <c r="E206" s="200">
        <f t="shared" si="44"/>
        <v>0.56331924808879186</v>
      </c>
      <c r="F206" s="200">
        <f t="shared" si="44"/>
        <v>0.56331924808879175</v>
      </c>
      <c r="G206" s="200">
        <f t="shared" si="44"/>
        <v>0.56331924808879186</v>
      </c>
      <c r="H206" s="200">
        <f t="shared" si="44"/>
        <v>0.56331924808879175</v>
      </c>
      <c r="I206" s="200">
        <f t="shared" si="44"/>
        <v>0.56331924808879164</v>
      </c>
      <c r="J206" s="200">
        <f t="shared" si="44"/>
        <v>0.56331924808879164</v>
      </c>
      <c r="K206" s="200">
        <f t="shared" si="44"/>
        <v>0.56331924808879164</v>
      </c>
      <c r="L206" s="200">
        <f t="shared" si="44"/>
        <v>0.56331924808879175</v>
      </c>
      <c r="M206" s="200">
        <f t="shared" si="44"/>
        <v>0.56331924808879175</v>
      </c>
      <c r="N206" s="200">
        <f t="shared" si="44"/>
        <v>0.56331924808879152</v>
      </c>
      <c r="O206" s="200">
        <f t="shared" si="44"/>
        <v>0.56331924808879186</v>
      </c>
      <c r="P206" s="200">
        <f t="shared" si="44"/>
        <v>0.56331924808879186</v>
      </c>
      <c r="Q206" s="200">
        <f t="shared" si="44"/>
        <v>0.56331924808879175</v>
      </c>
    </row>
    <row r="207" spans="1:17" x14ac:dyDescent="0.25">
      <c r="A207" s="142" t="s">
        <v>159</v>
      </c>
      <c r="B207" s="199">
        <f t="shared" ref="B207:Q207" si="45">IF(B$123=0,0,B$123/B$112)</f>
        <v>1.2435843874469539E-2</v>
      </c>
      <c r="C207" s="199">
        <f t="shared" si="45"/>
        <v>1.2080699837832796E-2</v>
      </c>
      <c r="D207" s="199">
        <f t="shared" si="45"/>
        <v>0</v>
      </c>
      <c r="E207" s="199">
        <f t="shared" si="45"/>
        <v>8.9575463046432206E-3</v>
      </c>
      <c r="F207" s="199">
        <f t="shared" si="45"/>
        <v>0</v>
      </c>
      <c r="G207" s="199">
        <f t="shared" si="45"/>
        <v>0</v>
      </c>
      <c r="H207" s="199">
        <f t="shared" si="45"/>
        <v>0</v>
      </c>
      <c r="I207" s="199">
        <f t="shared" si="45"/>
        <v>7.3961703672325158E-3</v>
      </c>
      <c r="J207" s="199">
        <f t="shared" si="45"/>
        <v>3.8639697245223065E-2</v>
      </c>
      <c r="K207" s="199">
        <f t="shared" si="45"/>
        <v>8.4190027877902987E-2</v>
      </c>
      <c r="L207" s="199">
        <f t="shared" si="45"/>
        <v>7.7821770284271896E-2</v>
      </c>
      <c r="M207" s="199">
        <f t="shared" si="45"/>
        <v>7.3641556224928933E-2</v>
      </c>
      <c r="N207" s="199">
        <f t="shared" si="45"/>
        <v>6.907516144413986E-2</v>
      </c>
      <c r="O207" s="199">
        <f t="shared" si="45"/>
        <v>7.1642455003285963E-2</v>
      </c>
      <c r="P207" s="199">
        <f t="shared" si="45"/>
        <v>6.1930721857853289E-2</v>
      </c>
      <c r="Q207" s="199">
        <f t="shared" si="45"/>
        <v>7.1583782704584986E-2</v>
      </c>
    </row>
    <row r="208" spans="1:17" x14ac:dyDescent="0.25">
      <c r="A208" s="142" t="s">
        <v>158</v>
      </c>
      <c r="B208" s="199">
        <f t="shared" ref="B208:Q208" si="46">IF(B$129=0,0,B$129/B$112)</f>
        <v>0.55088340421432225</v>
      </c>
      <c r="C208" s="199">
        <f t="shared" si="46"/>
        <v>0.55123854825095897</v>
      </c>
      <c r="D208" s="199">
        <f t="shared" si="46"/>
        <v>0.56331924808879175</v>
      </c>
      <c r="E208" s="199">
        <f t="shared" si="46"/>
        <v>0.55436170178414867</v>
      </c>
      <c r="F208" s="199">
        <f t="shared" si="46"/>
        <v>0.56331924808879175</v>
      </c>
      <c r="G208" s="199">
        <f t="shared" si="46"/>
        <v>0.56331924808879186</v>
      </c>
      <c r="H208" s="199">
        <f t="shared" si="46"/>
        <v>0.56331924808879175</v>
      </c>
      <c r="I208" s="199">
        <f t="shared" si="46"/>
        <v>0.55592307772155913</v>
      </c>
      <c r="J208" s="199">
        <f t="shared" si="46"/>
        <v>0.52467955084356854</v>
      </c>
      <c r="K208" s="199">
        <f t="shared" si="46"/>
        <v>0.47912922021088866</v>
      </c>
      <c r="L208" s="199">
        <f t="shared" si="46"/>
        <v>0.48549747780451985</v>
      </c>
      <c r="M208" s="199">
        <f t="shared" si="46"/>
        <v>0.48967769186386279</v>
      </c>
      <c r="N208" s="199">
        <f t="shared" si="46"/>
        <v>0.49424408664465169</v>
      </c>
      <c r="O208" s="199">
        <f t="shared" si="46"/>
        <v>0.49167679308550588</v>
      </c>
      <c r="P208" s="199">
        <f t="shared" si="46"/>
        <v>0.50138852623093855</v>
      </c>
      <c r="Q208" s="199">
        <f t="shared" si="46"/>
        <v>0.49173546538420676</v>
      </c>
    </row>
    <row r="209" spans="1:17" x14ac:dyDescent="0.25">
      <c r="A209" s="127" t="s">
        <v>145</v>
      </c>
      <c r="B209" s="200">
        <f t="shared" ref="B209:Q209" si="47">IF(B$130=0,0,B$130/B$112)</f>
        <v>0.27075130345080167</v>
      </c>
      <c r="C209" s="200">
        <f t="shared" si="47"/>
        <v>0.27075130345080167</v>
      </c>
      <c r="D209" s="200">
        <f t="shared" si="47"/>
        <v>0.27075130345080167</v>
      </c>
      <c r="E209" s="200">
        <f t="shared" si="47"/>
        <v>0.27075130345080167</v>
      </c>
      <c r="F209" s="200">
        <f t="shared" si="47"/>
        <v>0.27075130345080173</v>
      </c>
      <c r="G209" s="200">
        <f t="shared" si="47"/>
        <v>0.27075130345080167</v>
      </c>
      <c r="H209" s="200">
        <f t="shared" si="47"/>
        <v>0.27075130345080167</v>
      </c>
      <c r="I209" s="200">
        <f t="shared" si="47"/>
        <v>0.27075130345080162</v>
      </c>
      <c r="J209" s="200">
        <f t="shared" si="47"/>
        <v>0.27075130345080162</v>
      </c>
      <c r="K209" s="200">
        <f t="shared" si="47"/>
        <v>0.27075130345080156</v>
      </c>
      <c r="L209" s="200">
        <f t="shared" si="47"/>
        <v>0.27075130345080167</v>
      </c>
      <c r="M209" s="200">
        <f t="shared" si="47"/>
        <v>0.27075130345080167</v>
      </c>
      <c r="N209" s="200">
        <f t="shared" si="47"/>
        <v>0.27075130345080156</v>
      </c>
      <c r="O209" s="200">
        <f t="shared" si="47"/>
        <v>0.27075130345080173</v>
      </c>
      <c r="P209" s="200">
        <f t="shared" si="47"/>
        <v>0.27075130345080173</v>
      </c>
      <c r="Q209" s="200">
        <f t="shared" si="47"/>
        <v>0.27075130345080167</v>
      </c>
    </row>
    <row r="210" spans="1:17" x14ac:dyDescent="0.25">
      <c r="A210" s="142" t="s">
        <v>157</v>
      </c>
      <c r="B210" s="199">
        <f t="shared" ref="B210:Q210" si="48">IF(B$131=0,0,B$131/B$112)</f>
        <v>5.9771096939200928E-3</v>
      </c>
      <c r="C210" s="199">
        <f t="shared" si="48"/>
        <v>5.8064148150243147E-3</v>
      </c>
      <c r="D210" s="199">
        <f t="shared" si="48"/>
        <v>0</v>
      </c>
      <c r="E210" s="199">
        <f t="shared" si="48"/>
        <v>4.3053159392856177E-3</v>
      </c>
      <c r="F210" s="199">
        <f t="shared" si="48"/>
        <v>0</v>
      </c>
      <c r="G210" s="199">
        <f t="shared" si="48"/>
        <v>0</v>
      </c>
      <c r="H210" s="199">
        <f t="shared" si="48"/>
        <v>0</v>
      </c>
      <c r="I210" s="199">
        <f t="shared" si="48"/>
        <v>3.5548630270783063E-3</v>
      </c>
      <c r="J210" s="199">
        <f t="shared" si="48"/>
        <v>6.9988867766725291E-2</v>
      </c>
      <c r="K210" s="199">
        <f t="shared" si="48"/>
        <v>0.26008272013627637</v>
      </c>
      <c r="L210" s="199">
        <f t="shared" si="48"/>
        <v>0.16345028067922612</v>
      </c>
      <c r="M210" s="199">
        <f t="shared" si="48"/>
        <v>5.9839481508404194E-2</v>
      </c>
      <c r="N210" s="199">
        <f t="shared" si="48"/>
        <v>5.8127336697094217E-2</v>
      </c>
      <c r="O210" s="199">
        <f t="shared" si="48"/>
        <v>6.0533018559831502E-2</v>
      </c>
      <c r="P210" s="199">
        <f t="shared" si="48"/>
        <v>6.3948481196552234E-2</v>
      </c>
      <c r="Q210" s="199">
        <f t="shared" si="48"/>
        <v>8.5416052424126782E-2</v>
      </c>
    </row>
    <row r="211" spans="1:17" x14ac:dyDescent="0.25">
      <c r="A211" s="142" t="s">
        <v>156</v>
      </c>
      <c r="B211" s="199">
        <f t="shared" ref="B211:Q211" si="49">IF(B$136=0,0,B$136/B$112)</f>
        <v>0.2647741937568816</v>
      </c>
      <c r="C211" s="199">
        <f t="shared" si="49"/>
        <v>0.26494488863577736</v>
      </c>
      <c r="D211" s="199">
        <f t="shared" si="49"/>
        <v>0.27075130345080167</v>
      </c>
      <c r="E211" s="199">
        <f t="shared" si="49"/>
        <v>0.26644598751151605</v>
      </c>
      <c r="F211" s="199">
        <f t="shared" si="49"/>
        <v>0.27075130345080173</v>
      </c>
      <c r="G211" s="199">
        <f t="shared" si="49"/>
        <v>0.27075130345080167</v>
      </c>
      <c r="H211" s="199">
        <f t="shared" si="49"/>
        <v>0.27075130345080167</v>
      </c>
      <c r="I211" s="199">
        <f t="shared" si="49"/>
        <v>0.26719644042372331</v>
      </c>
      <c r="J211" s="199">
        <f t="shared" si="49"/>
        <v>0.20076243568407634</v>
      </c>
      <c r="K211" s="199">
        <f t="shared" si="49"/>
        <v>1.0668583314525233E-2</v>
      </c>
      <c r="L211" s="199">
        <f t="shared" si="49"/>
        <v>0.10730102277157552</v>
      </c>
      <c r="M211" s="199">
        <f t="shared" si="49"/>
        <v>0.21091182194239749</v>
      </c>
      <c r="N211" s="199">
        <f t="shared" si="49"/>
        <v>0.2126239667537074</v>
      </c>
      <c r="O211" s="199">
        <f t="shared" si="49"/>
        <v>0.21021828489097022</v>
      </c>
      <c r="P211" s="199">
        <f t="shared" si="49"/>
        <v>0.20680282225424948</v>
      </c>
      <c r="Q211" s="199">
        <f t="shared" si="49"/>
        <v>0.18533525102667486</v>
      </c>
    </row>
    <row r="212" spans="1:17" x14ac:dyDescent="0.25">
      <c r="A212" s="127" t="s">
        <v>144</v>
      </c>
      <c r="B212" s="200">
        <f t="shared" ref="B212:Q212" si="50">IF(B$137=0,0,B$137/B$112)</f>
        <v>0.14443670671233438</v>
      </c>
      <c r="C212" s="200">
        <f t="shared" si="50"/>
        <v>0.14443670671233444</v>
      </c>
      <c r="D212" s="200">
        <f t="shared" si="50"/>
        <v>0.14443670671233444</v>
      </c>
      <c r="E212" s="200">
        <f t="shared" si="50"/>
        <v>0.14443670671233441</v>
      </c>
      <c r="F212" s="200">
        <f t="shared" si="50"/>
        <v>0.14443670671233444</v>
      </c>
      <c r="G212" s="200">
        <f t="shared" si="50"/>
        <v>0.1444367067123343</v>
      </c>
      <c r="H212" s="200">
        <f t="shared" si="50"/>
        <v>0.14443670671233447</v>
      </c>
      <c r="I212" s="200">
        <f t="shared" si="50"/>
        <v>0.14443670671233441</v>
      </c>
      <c r="J212" s="200">
        <f t="shared" si="50"/>
        <v>0.14443670671233444</v>
      </c>
      <c r="K212" s="200">
        <f t="shared" si="50"/>
        <v>0.14443670671233441</v>
      </c>
      <c r="L212" s="200">
        <f t="shared" si="50"/>
        <v>0.14443670671233436</v>
      </c>
      <c r="M212" s="200">
        <f t="shared" si="50"/>
        <v>0.14443670671233444</v>
      </c>
      <c r="N212" s="200">
        <f t="shared" si="50"/>
        <v>0.14443670671233438</v>
      </c>
      <c r="O212" s="200">
        <f t="shared" si="50"/>
        <v>0.14443670671233427</v>
      </c>
      <c r="P212" s="200">
        <f t="shared" si="50"/>
        <v>0.1444367067123343</v>
      </c>
      <c r="Q212" s="200">
        <f t="shared" si="50"/>
        <v>0.14443670671233441</v>
      </c>
    </row>
    <row r="213" spans="1:17" x14ac:dyDescent="0.25">
      <c r="A213" s="142" t="s">
        <v>155</v>
      </c>
      <c r="B213" s="199">
        <f t="shared" ref="B213:Q213" si="51">IF(B$138=0,0,B$138/B$112)</f>
        <v>1.5174215925225195E-2</v>
      </c>
      <c r="C213" s="199">
        <f t="shared" si="51"/>
        <v>2.5050101027383143E-2</v>
      </c>
      <c r="D213" s="199">
        <f t="shared" si="51"/>
        <v>1.0052223700360307E-2</v>
      </c>
      <c r="E213" s="199">
        <f t="shared" si="51"/>
        <v>3.1410657940240325E-3</v>
      </c>
      <c r="F213" s="199">
        <f t="shared" si="51"/>
        <v>7.9172051613412529E-3</v>
      </c>
      <c r="G213" s="199">
        <f t="shared" si="51"/>
        <v>2.4508671409485274E-3</v>
      </c>
      <c r="H213" s="199">
        <f t="shared" si="51"/>
        <v>1.5627801996896833E-2</v>
      </c>
      <c r="I213" s="199">
        <f t="shared" si="51"/>
        <v>3.3211500305377693E-2</v>
      </c>
      <c r="J213" s="199">
        <f t="shared" si="51"/>
        <v>5.4193145661584008E-2</v>
      </c>
      <c r="K213" s="199">
        <f t="shared" si="51"/>
        <v>6.0239684151900591E-2</v>
      </c>
      <c r="L213" s="199">
        <f t="shared" si="51"/>
        <v>5.6885730554564681E-2</v>
      </c>
      <c r="M213" s="199">
        <f t="shared" si="51"/>
        <v>5.3927596474098914E-2</v>
      </c>
      <c r="N213" s="199">
        <f t="shared" si="51"/>
        <v>5.3914078778556883E-2</v>
      </c>
      <c r="O213" s="199">
        <f t="shared" si="51"/>
        <v>5.4103633790302856E-2</v>
      </c>
      <c r="P213" s="199">
        <f t="shared" si="51"/>
        <v>5.4253278539910688E-2</v>
      </c>
      <c r="Q213" s="199">
        <f t="shared" si="51"/>
        <v>5.4987842249927261E-2</v>
      </c>
    </row>
    <row r="214" spans="1:17" x14ac:dyDescent="0.25">
      <c r="A214" s="142" t="s">
        <v>154</v>
      </c>
      <c r="B214" s="199">
        <f t="shared" ref="B214:Q214" si="52">IF(B$142=0,0,B$142/B$112)</f>
        <v>8.3818466801304406E-2</v>
      </c>
      <c r="C214" s="199">
        <f t="shared" si="52"/>
        <v>8.3818466801304392E-2</v>
      </c>
      <c r="D214" s="199">
        <f t="shared" si="52"/>
        <v>8.3818466801304406E-2</v>
      </c>
      <c r="E214" s="199">
        <f t="shared" si="52"/>
        <v>8.381846680130442E-2</v>
      </c>
      <c r="F214" s="199">
        <f t="shared" si="52"/>
        <v>8.3818466801304392E-2</v>
      </c>
      <c r="G214" s="199">
        <f t="shared" si="52"/>
        <v>8.381846680130442E-2</v>
      </c>
      <c r="H214" s="199">
        <f t="shared" si="52"/>
        <v>8.3818466801304406E-2</v>
      </c>
      <c r="I214" s="199">
        <f t="shared" si="52"/>
        <v>8.3818466801304364E-2</v>
      </c>
      <c r="J214" s="199">
        <f t="shared" si="52"/>
        <v>8.3818466801304378E-2</v>
      </c>
      <c r="K214" s="199">
        <f t="shared" si="52"/>
        <v>8.3818466801304378E-2</v>
      </c>
      <c r="L214" s="199">
        <f t="shared" si="52"/>
        <v>8.3818466801304406E-2</v>
      </c>
      <c r="M214" s="199">
        <f t="shared" si="52"/>
        <v>8.3818466801304406E-2</v>
      </c>
      <c r="N214" s="199">
        <f t="shared" si="52"/>
        <v>8.3818466801304364E-2</v>
      </c>
      <c r="O214" s="199">
        <f t="shared" si="52"/>
        <v>8.3818466801304392E-2</v>
      </c>
      <c r="P214" s="199">
        <f t="shared" si="52"/>
        <v>8.3818466801304406E-2</v>
      </c>
      <c r="Q214" s="199">
        <f t="shared" si="52"/>
        <v>8.3818466801304392E-2</v>
      </c>
    </row>
    <row r="215" spans="1:17" x14ac:dyDescent="0.25">
      <c r="A215" s="140" t="s">
        <v>153</v>
      </c>
      <c r="B215" s="198">
        <f t="shared" ref="B215:Q215" si="53">IF(B$153=0,0,B$153/B$112)</f>
        <v>4.5444023985804792E-2</v>
      </c>
      <c r="C215" s="198">
        <f t="shared" si="53"/>
        <v>3.5568138883646898E-2</v>
      </c>
      <c r="D215" s="198">
        <f t="shared" si="53"/>
        <v>5.0566016210669744E-2</v>
      </c>
      <c r="E215" s="198">
        <f t="shared" si="53"/>
        <v>5.7477174117005973E-2</v>
      </c>
      <c r="F215" s="198">
        <f t="shared" si="53"/>
        <v>5.2701034749688798E-2</v>
      </c>
      <c r="G215" s="198">
        <f t="shared" si="53"/>
        <v>5.8167372770081348E-2</v>
      </c>
      <c r="H215" s="198">
        <f t="shared" si="53"/>
        <v>4.4990437914133229E-2</v>
      </c>
      <c r="I215" s="198">
        <f t="shared" si="53"/>
        <v>2.7406739605652326E-2</v>
      </c>
      <c r="J215" s="198">
        <f t="shared" si="53"/>
        <v>6.4250942494460447E-3</v>
      </c>
      <c r="K215" s="198">
        <f t="shared" si="53"/>
        <v>3.7855575912944668E-4</v>
      </c>
      <c r="L215" s="198">
        <f t="shared" si="53"/>
        <v>3.7325093564652759E-3</v>
      </c>
      <c r="M215" s="198">
        <f t="shared" si="53"/>
        <v>6.6906434369311324E-3</v>
      </c>
      <c r="N215" s="198">
        <f t="shared" si="53"/>
        <v>6.7041611324731368E-3</v>
      </c>
      <c r="O215" s="198">
        <f t="shared" si="53"/>
        <v>6.514606120727017E-3</v>
      </c>
      <c r="P215" s="198">
        <f t="shared" si="53"/>
        <v>6.3649613711191932E-3</v>
      </c>
      <c r="Q215" s="198">
        <f t="shared" si="53"/>
        <v>5.6303976611027703E-3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1116.4729904713629</v>
      </c>
      <c r="C229" s="133">
        <f t="shared" si="55"/>
        <v>1215.2054835976264</v>
      </c>
      <c r="D229" s="133">
        <f t="shared" si="55"/>
        <v>1321.3734786557686</v>
      </c>
      <c r="E229" s="133">
        <f t="shared" si="55"/>
        <v>1283.3741828217776</v>
      </c>
      <c r="F229" s="133">
        <f t="shared" si="55"/>
        <v>1211.6271234469521</v>
      </c>
      <c r="G229" s="133">
        <f t="shared" si="55"/>
        <v>1142.3487701094564</v>
      </c>
      <c r="H229" s="133">
        <f t="shared" si="55"/>
        <v>1283.4230162557635</v>
      </c>
      <c r="I229" s="133">
        <f t="shared" si="55"/>
        <v>1463.0747601036226</v>
      </c>
      <c r="J229" s="133">
        <f t="shared" si="55"/>
        <v>1353.4008372511466</v>
      </c>
      <c r="K229" s="133">
        <f t="shared" si="55"/>
        <v>1750.9999176616934</v>
      </c>
      <c r="L229" s="133">
        <f t="shared" si="55"/>
        <v>1490.7991743976809</v>
      </c>
      <c r="M229" s="133">
        <f t="shared" si="55"/>
        <v>1275.9243259248692</v>
      </c>
      <c r="N229" s="133">
        <f t="shared" si="55"/>
        <v>1411.6158955153217</v>
      </c>
      <c r="O229" s="133">
        <f t="shared" si="55"/>
        <v>1429.5196146729772</v>
      </c>
      <c r="P229" s="133">
        <f t="shared" si="55"/>
        <v>1462.7243673051321</v>
      </c>
      <c r="Q229" s="133">
        <f t="shared" si="55"/>
        <v>1457.4467683023158</v>
      </c>
    </row>
    <row r="230" spans="1:17" x14ac:dyDescent="0.25">
      <c r="A230" s="132" t="s">
        <v>83</v>
      </c>
      <c r="B230" s="131">
        <f>IF(B$34=0,0,B$34/NFM!B$13*1000)</f>
        <v>1.2646264250675621</v>
      </c>
      <c r="C230" s="131">
        <f>IF(C$34=0,0,C$34/NFM!C$13*1000)</f>
        <v>1.3764604961878673</v>
      </c>
      <c r="D230" s="131">
        <f>IF(D$34=0,0,D$34/NFM!D$13*1000)</f>
        <v>1.4967167434888298</v>
      </c>
      <c r="E230" s="131">
        <f>IF(E$34=0,0,E$34/NFM!E$13*1000)</f>
        <v>1.4536750272487116</v>
      </c>
      <c r="F230" s="131">
        <f>IF(F$34=0,0,F$34/NFM!F$13*1000)</f>
        <v>1.3724072957579661</v>
      </c>
      <c r="G230" s="131">
        <f>IF(G$34=0,0,G$34/NFM!G$13*1000)</f>
        <v>1.2939358619987171</v>
      </c>
      <c r="H230" s="131">
        <f>IF(H$34=0,0,H$34/NFM!H$13*1000)</f>
        <v>1.4537303407686728</v>
      </c>
      <c r="I230" s="131">
        <f>IF(I$34=0,0,I$34/NFM!I$13*1000)</f>
        <v>1.6572214637232494</v>
      </c>
      <c r="J230" s="131">
        <f>IF(J$34=0,0,J$34/NFM!J$13*1000)</f>
        <v>1.5329940599581962</v>
      </c>
      <c r="K230" s="131">
        <f>IF(K$34=0,0,K$34/NFM!K$13*1000)</f>
        <v>1.9833536369126348</v>
      </c>
      <c r="L230" s="131">
        <f>IF(L$34=0,0,L$34/NFM!L$13*1000)</f>
        <v>1.6886248449380377</v>
      </c>
      <c r="M230" s="131">
        <f>IF(M$34=0,0,M$34/NFM!M$13*1000)</f>
        <v>1.4452365912317102</v>
      </c>
      <c r="N230" s="131">
        <f>IF(N$34=0,0,N$34/NFM!N$13*1000)</f>
        <v>1.5989341244703181</v>
      </c>
      <c r="O230" s="131">
        <f>IF(O$34=0,0,O$34/NFM!O$13*1000)</f>
        <v>1.6192136265693358</v>
      </c>
      <c r="P230" s="131">
        <f>IF(P$34=0,0,P$34/NFM!P$13*1000)</f>
        <v>1.6568245745948011</v>
      </c>
      <c r="Q230" s="131">
        <f>IF(Q$34=0,0,Q$34/NFM!Q$13*1000)</f>
        <v>1.6508466501695502</v>
      </c>
    </row>
    <row r="231" spans="1:17" x14ac:dyDescent="0.25">
      <c r="A231" s="76" t="s">
        <v>82</v>
      </c>
      <c r="B231" s="130">
        <f>IF(B$35=0,0,B$35/NFM!B$13*1000)</f>
        <v>0.58718758950322925</v>
      </c>
      <c r="C231" s="130">
        <f>IF(C$35=0,0,C$35/NFM!C$13*1000)</f>
        <v>0.63911405359080065</v>
      </c>
      <c r="D231" s="130">
        <f>IF(D$35=0,0,D$35/NFM!D$13*1000)</f>
        <v>0.6949510775337282</v>
      </c>
      <c r="E231" s="130">
        <f>IF(E$35=0,0,E$35/NFM!E$13*1000)</f>
        <v>0.67496607555516608</v>
      </c>
      <c r="F231" s="130">
        <f>IF(F$35=0,0,F$35/NFM!F$13*1000)</f>
        <v>0.63723208359315486</v>
      </c>
      <c r="G231" s="130">
        <f>IF(G$35=0,0,G$35/NFM!G$13*1000)</f>
        <v>0.60079646029713374</v>
      </c>
      <c r="H231" s="130">
        <f>IF(H$35=0,0,H$35/NFM!H$13*1000)</f>
        <v>0.67499175856463778</v>
      </c>
      <c r="I231" s="130">
        <f>IF(I$35=0,0,I$35/NFM!I$13*1000)</f>
        <v>0.7694761530107046</v>
      </c>
      <c r="J231" s="130">
        <f>IF(J$35=0,0,J$35/NFM!J$13*1000)</f>
        <v>0.71179525348090955</v>
      </c>
      <c r="K231" s="130">
        <f>IF(K$35=0,0,K$35/NFM!K$13*1000)</f>
        <v>0.92090487602216153</v>
      </c>
      <c r="L231" s="130">
        <f>IF(L$35=0,0,L$35/NFM!L$13*1000)</f>
        <v>0.78405727780159096</v>
      </c>
      <c r="M231" s="130">
        <f>IF(M$35=0,0,M$35/NFM!M$13*1000)</f>
        <v>0.67104796598084238</v>
      </c>
      <c r="N231" s="130">
        <f>IF(N$35=0,0,N$35/NFM!N$13*1000)</f>
        <v>0.74241234858904948</v>
      </c>
      <c r="O231" s="130">
        <f>IF(O$35=0,0,O$35/NFM!O$13*1000)</f>
        <v>0.75182846683378046</v>
      </c>
      <c r="P231" s="130">
        <f>IF(P$35=0,0,P$35/NFM!P$13*1000)</f>
        <v>0.76929187062816529</v>
      </c>
      <c r="Q231" s="130">
        <f>IF(Q$35=0,0,Q$35/NFM!Q$13*1000)</f>
        <v>0.76651621849571216</v>
      </c>
    </row>
    <row r="232" spans="1:17" x14ac:dyDescent="0.25">
      <c r="A232" s="76" t="s">
        <v>81</v>
      </c>
      <c r="B232" s="130">
        <f>IF(B$36=0,0,B$36/NFM!B$13*1000)</f>
        <v>17.249637905501057</v>
      </c>
      <c r="C232" s="130">
        <f>IF(C$36=0,0,C$36/NFM!C$13*1000)</f>
        <v>18.775066438453198</v>
      </c>
      <c r="D232" s="130">
        <f>IF(D$36=0,0,D$36/NFM!D$13*1000)</f>
        <v>20.415374343378687</v>
      </c>
      <c r="E232" s="130">
        <f>IF(E$36=0,0,E$36/NFM!E$13*1000)</f>
        <v>19.828280791277962</v>
      </c>
      <c r="F232" s="130">
        <f>IF(F$36=0,0,F$36/NFM!F$13*1000)</f>
        <v>18.719780356818074</v>
      </c>
      <c r="G232" s="130">
        <f>IF(G$36=0,0,G$36/NFM!G$13*1000)</f>
        <v>17.649421718534647</v>
      </c>
      <c r="H232" s="130">
        <f>IF(H$36=0,0,H$36/NFM!H$13*1000)</f>
        <v>19.829035273527975</v>
      </c>
      <c r="I232" s="130">
        <f>IF(I$36=0,0,I$36/NFM!I$13*1000)</f>
        <v>22.604675666905575</v>
      </c>
      <c r="J232" s="130">
        <f>IF(J$36=0,0,J$36/NFM!J$13*1000)</f>
        <v>20.910200768697464</v>
      </c>
      <c r="K232" s="130">
        <f>IF(K$36=0,0,K$36/NFM!K$13*1000)</f>
        <v>27.053152928916379</v>
      </c>
      <c r="L232" s="130">
        <f>IF(L$36=0,0,L$36/NFM!L$13*1000)</f>
        <v>23.03302110096099</v>
      </c>
      <c r="M232" s="130">
        <f>IF(M$36=0,0,M$36/NFM!M$13*1000)</f>
        <v>19.713179633420822</v>
      </c>
      <c r="N232" s="130">
        <f>IF(N$36=0,0,N$36/NFM!N$13*1000)</f>
        <v>21.809630207900206</v>
      </c>
      <c r="O232" s="130">
        <f>IF(O$36=0,0,O$36/NFM!O$13*1000)</f>
        <v>22.086244756811919</v>
      </c>
      <c r="P232" s="130">
        <f>IF(P$36=0,0,P$36/NFM!P$13*1000)</f>
        <v>22.599262057306202</v>
      </c>
      <c r="Q232" s="130">
        <f>IF(Q$36=0,0,Q$36/NFM!Q$13*1000)</f>
        <v>22.517722537240804</v>
      </c>
    </row>
    <row r="233" spans="1:17" x14ac:dyDescent="0.25">
      <c r="A233" s="76" t="s">
        <v>80</v>
      </c>
      <c r="B233" s="130">
        <f>IF(B$37=0,0,B$37/NFM!B$13*1000)</f>
        <v>0.42154214168918741</v>
      </c>
      <c r="C233" s="130">
        <f>IF(C$37=0,0,C$37/NFM!C$13*1000)</f>
        <v>0.45882016539595583</v>
      </c>
      <c r="D233" s="130">
        <f>IF(D$37=0,0,D$37/NFM!D$13*1000)</f>
        <v>0.4989055811629432</v>
      </c>
      <c r="E233" s="130">
        <f>IF(E$37=0,0,E$37/NFM!E$13*1000)</f>
        <v>0.48455834241623713</v>
      </c>
      <c r="F233" s="130">
        <f>IF(F$37=0,0,F$37/NFM!F$13*1000)</f>
        <v>0.45746909858598878</v>
      </c>
      <c r="G233" s="130">
        <f>IF(G$37=0,0,G$37/NFM!G$13*1000)</f>
        <v>0.43131195399957245</v>
      </c>
      <c r="H233" s="130">
        <f>IF(H$37=0,0,H$37/NFM!H$13*1000)</f>
        <v>0.48457678025622436</v>
      </c>
      <c r="I233" s="130">
        <f>IF(I$37=0,0,I$37/NFM!I$13*1000)</f>
        <v>0.55240715457441636</v>
      </c>
      <c r="J233" s="130">
        <f>IF(J$37=0,0,J$37/NFM!J$13*1000)</f>
        <v>0.51099801998606531</v>
      </c>
      <c r="K233" s="130">
        <f>IF(K$37=0,0,K$37/NFM!K$13*1000)</f>
        <v>0.66111787897087826</v>
      </c>
      <c r="L233" s="130">
        <f>IF(L$37=0,0,L$37/NFM!L$13*1000)</f>
        <v>0.56287494831267926</v>
      </c>
      <c r="M233" s="130">
        <f>IF(M$37=0,0,M$37/NFM!M$13*1000)</f>
        <v>0.48174553041057017</v>
      </c>
      <c r="N233" s="130">
        <f>IF(N$37=0,0,N$37/NFM!N$13*1000)</f>
        <v>0.53297804149010608</v>
      </c>
      <c r="O233" s="130">
        <f>IF(O$37=0,0,O$37/NFM!O$13*1000)</f>
        <v>0.53973787552311192</v>
      </c>
      <c r="P233" s="130">
        <f>IF(P$37=0,0,P$37/NFM!P$13*1000)</f>
        <v>0.55227485819826694</v>
      </c>
      <c r="Q233" s="130">
        <f>IF(Q$37=0,0,Q$37/NFM!Q$13*1000)</f>
        <v>0.55028221672318334</v>
      </c>
    </row>
    <row r="234" spans="1:17" x14ac:dyDescent="0.25">
      <c r="A234" s="129" t="s">
        <v>79</v>
      </c>
      <c r="B234" s="128">
        <f>IF(B$38=0,0,B$38/NFM!B$13*1000)</f>
        <v>0.84308428337837482</v>
      </c>
      <c r="C234" s="128">
        <f>IF(C$38=0,0,C$38/NFM!C$13*1000)</f>
        <v>0.91764033079191165</v>
      </c>
      <c r="D234" s="128">
        <f>IF(D$38=0,0,D$38/NFM!D$13*1000)</f>
        <v>0.9978111623258864</v>
      </c>
      <c r="E234" s="128">
        <f>IF(E$38=0,0,E$38/NFM!E$13*1000)</f>
        <v>0.96911668483247426</v>
      </c>
      <c r="F234" s="128">
        <f>IF(F$38=0,0,F$38/NFM!F$13*1000)</f>
        <v>0.91493819717197766</v>
      </c>
      <c r="G234" s="128">
        <f>IF(G$38=0,0,G$38/NFM!G$13*1000)</f>
        <v>0.86262390799914501</v>
      </c>
      <c r="H234" s="128">
        <f>IF(H$38=0,0,H$38/NFM!H$13*1000)</f>
        <v>0.96915356051244872</v>
      </c>
      <c r="I234" s="128">
        <f>IF(I$38=0,0,I$38/NFM!I$13*1000)</f>
        <v>1.1048143091488329</v>
      </c>
      <c r="J234" s="128">
        <f>IF(J$38=0,0,J$38/NFM!J$13*1000)</f>
        <v>1.0219960399721306</v>
      </c>
      <c r="K234" s="128">
        <f>IF(K$38=0,0,K$38/NFM!K$13*1000)</f>
        <v>1.3222357579417565</v>
      </c>
      <c r="L234" s="128">
        <f>IF(L$38=0,0,L$38/NFM!L$13*1000)</f>
        <v>1.1257498966253585</v>
      </c>
      <c r="M234" s="128">
        <f>IF(M$38=0,0,M$38/NFM!M$13*1000)</f>
        <v>0.96349106082114033</v>
      </c>
      <c r="N234" s="128">
        <f>IF(N$38=0,0,N$38/NFM!N$13*1000)</f>
        <v>1.0659560829802122</v>
      </c>
      <c r="O234" s="128">
        <f>IF(O$38=0,0,O$38/NFM!O$13*1000)</f>
        <v>1.0794757510462238</v>
      </c>
      <c r="P234" s="128">
        <f>IF(P$38=0,0,P$38/NFM!P$13*1000)</f>
        <v>1.1045497163965339</v>
      </c>
      <c r="Q234" s="128">
        <f>IF(Q$38=0,0,Q$38/NFM!Q$13*1000)</f>
        <v>1.1005644334463667</v>
      </c>
    </row>
    <row r="235" spans="1:17" x14ac:dyDescent="0.25">
      <c r="A235" s="127" t="s">
        <v>150</v>
      </c>
      <c r="B235" s="126">
        <f>IF(B$43=0,0,B$43/NFM!B$13*1000)</f>
        <v>636.21012961720749</v>
      </c>
      <c r="C235" s="126">
        <f>IF(C$43=0,0,C$43/NFM!C$13*1000)</f>
        <v>692.47177928127189</v>
      </c>
      <c r="D235" s="126">
        <f>IF(D$43=0,0,D$43/NFM!D$13*1000)</f>
        <v>775.80152000510691</v>
      </c>
      <c r="E235" s="126">
        <f>IF(E$43=0,0,E$43/NFM!E$13*1000)</f>
        <v>731.31697960351482</v>
      </c>
      <c r="F235" s="126">
        <f>IF(F$43=0,0,F$43/NFM!F$13*1000)</f>
        <v>690.43268922292975</v>
      </c>
      <c r="G235" s="126">
        <f>IF(G$43=0,0,G$43/NFM!G$13*1000)</f>
        <v>650.955164434886</v>
      </c>
      <c r="H235" s="126">
        <f>IF(H$43=0,0,H$43/NFM!H$13*1000)</f>
        <v>731.34480681082823</v>
      </c>
      <c r="I235" s="126">
        <f>IF(I$43=0,0,I$43/NFM!I$13*1000)</f>
        <v>833.71742147761836</v>
      </c>
      <c r="J235" s="126">
        <f>IF(J$43=0,0,J$43/NFM!J$13*1000)</f>
        <v>771.2209157232403</v>
      </c>
      <c r="K235" s="126">
        <f>IF(K$43=0,0,K$43/NFM!K$13*1000)</f>
        <v>997.78847682194714</v>
      </c>
      <c r="L235" s="126">
        <f>IF(L$43=0,0,L$43/NFM!L$13*1000)</f>
        <v>849.51588087799973</v>
      </c>
      <c r="M235" s="126">
        <f>IF(M$43=0,0,M$43/NFM!M$13*1000)</f>
        <v>727.07175874957295</v>
      </c>
      <c r="N235" s="126">
        <f>IF(N$43=0,0,N$43/NFM!N$13*1000)</f>
        <v>804.39414076318269</v>
      </c>
      <c r="O235" s="126">
        <f>IF(O$43=0,0,O$43/NFM!O$13*1000)</f>
        <v>814.5963826294311</v>
      </c>
      <c r="P235" s="126">
        <f>IF(P$43=0,0,P$43/NFM!P$13*1000)</f>
        <v>833.51775390872353</v>
      </c>
      <c r="Q235" s="126">
        <f>IF(Q$43=0,0,Q$43/NFM!Q$13*1000)</f>
        <v>830.51037086022541</v>
      </c>
    </row>
    <row r="236" spans="1:17" x14ac:dyDescent="0.25">
      <c r="A236" s="127" t="s">
        <v>148</v>
      </c>
      <c r="B236" s="126">
        <f>IF(B$44=0,0,B$44/NFM!B$13*1000)</f>
        <v>223.23162442709042</v>
      </c>
      <c r="C236" s="126">
        <f>IF(C$44=0,0,C$44/NFM!C$13*1000)</f>
        <v>242.9725541337796</v>
      </c>
      <c r="D236" s="126">
        <f>IF(D$44=0,0,D$44/NFM!D$13*1000)</f>
        <v>264.2001648339637</v>
      </c>
      <c r="E236" s="126">
        <f>IF(E$44=0,0,E$44/NFM!E$13*1000)</f>
        <v>256.60244898368944</v>
      </c>
      <c r="F236" s="126">
        <f>IF(F$44=0,0,F$44/NFM!F$13*1000)</f>
        <v>242.25708393787011</v>
      </c>
      <c r="G236" s="126">
        <f>IF(G$44=0,0,G$44/NFM!G$13*1000)</f>
        <v>228.405320854346</v>
      </c>
      <c r="H236" s="126">
        <f>IF(H$44=0,0,H$44/NFM!H$13*1000)</f>
        <v>256.61221291608013</v>
      </c>
      <c r="I236" s="126">
        <f>IF(I$44=0,0,I$44/NFM!I$13*1000)</f>
        <v>292.53242858863814</v>
      </c>
      <c r="J236" s="126">
        <f>IF(J$44=0,0,J$44/NFM!J$13*1000)</f>
        <v>270.60383007832996</v>
      </c>
      <c r="K236" s="126">
        <f>IF(K$44=0,0,K$44/NFM!K$13*1000)</f>
        <v>350.10121993752529</v>
      </c>
      <c r="L236" s="126">
        <f>IF(L$44=0,0,L$44/NFM!L$13*1000)</f>
        <v>298.07574767649112</v>
      </c>
      <c r="M236" s="126">
        <f>IF(M$44=0,0,M$44/NFM!M$13*1000)</f>
        <v>255.11289780686781</v>
      </c>
      <c r="N236" s="126">
        <f>IF(N$44=0,0,N$44/NFM!N$13*1000)</f>
        <v>282.2435581625204</v>
      </c>
      <c r="O236" s="126">
        <f>IF(O$44=0,0,O$44/NFM!O$13*1000)</f>
        <v>285.82329215067762</v>
      </c>
      <c r="P236" s="126">
        <f>IF(P$44=0,0,P$44/NFM!P$13*1000)</f>
        <v>292.46236979253462</v>
      </c>
      <c r="Q236" s="126">
        <f>IF(Q$44=0,0,Q$44/NFM!Q$13*1000)</f>
        <v>291.40714767025463</v>
      </c>
    </row>
    <row r="237" spans="1:17" x14ac:dyDescent="0.25">
      <c r="A237" s="72" t="s">
        <v>147</v>
      </c>
      <c r="B237" s="125">
        <f>IF(B$51=0,0,B$51/NFM!B$13*1000)</f>
        <v>236.6651580819256</v>
      </c>
      <c r="C237" s="125">
        <f>IF(C$51=0,0,C$51/NFM!C$13*1000)</f>
        <v>257.59404869815523</v>
      </c>
      <c r="D237" s="125">
        <f>IF(D$51=0,0,D$51/NFM!D$13*1000)</f>
        <v>257.26803490880803</v>
      </c>
      <c r="E237" s="125">
        <f>IF(E$51=0,0,E$51/NFM!E$13*1000)</f>
        <v>272.04415731324281</v>
      </c>
      <c r="F237" s="125">
        <f>IF(F$51=0,0,F$51/NFM!F$13*1000)</f>
        <v>256.83552325422494</v>
      </c>
      <c r="G237" s="125">
        <f>IF(G$51=0,0,G$51/NFM!G$13*1000)</f>
        <v>242.15019491739525</v>
      </c>
      <c r="H237" s="125">
        <f>IF(H$51=0,0,H$51/NFM!H$13*1000)</f>
        <v>272.05450881522518</v>
      </c>
      <c r="I237" s="125">
        <f>IF(I$51=0,0,I$51/NFM!I$13*1000)</f>
        <v>310.13631529000327</v>
      </c>
      <c r="J237" s="125">
        <f>IF(J$51=0,0,J$51/NFM!J$13*1000)</f>
        <v>286.88810730748162</v>
      </c>
      <c r="K237" s="125">
        <f>IF(K$51=0,0,K$51/NFM!K$13*1000)</f>
        <v>371.1694558234571</v>
      </c>
      <c r="L237" s="125">
        <f>IF(L$51=0,0,L$51/NFM!L$13*1000)</f>
        <v>316.01321777455121</v>
      </c>
      <c r="M237" s="125">
        <f>IF(M$51=0,0,M$51/NFM!M$13*1000)</f>
        <v>270.46496858656343</v>
      </c>
      <c r="N237" s="125">
        <f>IF(N$51=0,0,N$51/NFM!N$13*1000)</f>
        <v>299.2282857841887</v>
      </c>
      <c r="O237" s="125">
        <f>IF(O$51=0,0,O$51/NFM!O$13*1000)</f>
        <v>303.02343941608422</v>
      </c>
      <c r="P237" s="125">
        <f>IF(P$51=0,0,P$51/NFM!P$13*1000)</f>
        <v>310.06204052675008</v>
      </c>
      <c r="Q237" s="125">
        <f>IF(Q$51=0,0,Q$51/NFM!Q$13*1000)</f>
        <v>308.94331771576032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0</v>
      </c>
      <c r="C239" s="133">
        <f t="shared" si="56"/>
        <v>0</v>
      </c>
      <c r="D239" s="133">
        <f t="shared" si="56"/>
        <v>0</v>
      </c>
      <c r="E239" s="133">
        <f t="shared" si="56"/>
        <v>0</v>
      </c>
      <c r="F239" s="133">
        <f t="shared" si="56"/>
        <v>0</v>
      </c>
      <c r="G239" s="133">
        <f t="shared" si="56"/>
        <v>0</v>
      </c>
      <c r="H239" s="133">
        <f t="shared" si="56"/>
        <v>152.89058767319642</v>
      </c>
      <c r="I239" s="133">
        <f t="shared" si="56"/>
        <v>174.29199651931918</v>
      </c>
      <c r="J239" s="133">
        <f t="shared" si="56"/>
        <v>161.22684940495711</v>
      </c>
      <c r="K239" s="133">
        <f t="shared" si="56"/>
        <v>208.5917137500241</v>
      </c>
      <c r="L239" s="133">
        <f t="shared" si="56"/>
        <v>177.59472830815673</v>
      </c>
      <c r="M239" s="133">
        <f t="shared" si="56"/>
        <v>151.99728970600353</v>
      </c>
      <c r="N239" s="133">
        <f t="shared" si="56"/>
        <v>168.16184617274558</v>
      </c>
      <c r="O239" s="133">
        <f t="shared" si="56"/>
        <v>170.29466606835226</v>
      </c>
      <c r="P239" s="133">
        <f t="shared" si="56"/>
        <v>174.25025520706342</v>
      </c>
      <c r="Q239" s="133">
        <f t="shared" si="56"/>
        <v>173.62154962611007</v>
      </c>
    </row>
    <row r="240" spans="1:17" x14ac:dyDescent="0.25">
      <c r="A240" s="132" t="s">
        <v>83</v>
      </c>
      <c r="B240" s="131">
        <f>IF(B$71=0,0,B$71/NFM!B$14*1000)</f>
        <v>0</v>
      </c>
      <c r="C240" s="131">
        <f>IF(C$71=0,0,C$71/NFM!C$14*1000)</f>
        <v>0</v>
      </c>
      <c r="D240" s="131">
        <f>IF(D$71=0,0,D$71/NFM!D$14*1000)</f>
        <v>0</v>
      </c>
      <c r="E240" s="131">
        <f>IF(E$71=0,0,E$71/NFM!E$14*1000)</f>
        <v>0</v>
      </c>
      <c r="F240" s="131">
        <f>IF(F$71=0,0,F$71/NFM!F$14*1000)</f>
        <v>0</v>
      </c>
      <c r="G240" s="131">
        <f>IF(G$71=0,0,G$71/NFM!G$14*1000)</f>
        <v>0</v>
      </c>
      <c r="H240" s="131">
        <f>IF(H$71=0,0,H$71/NFM!H$14*1000)</f>
        <v>0.24021934312449764</v>
      </c>
      <c r="I240" s="131">
        <f>IF(I$71=0,0,I$71/NFM!I$14*1000)</f>
        <v>0.27384490800193401</v>
      </c>
      <c r="J240" s="131">
        <f>IF(J$71=0,0,J$71/NFM!J$14*1000)</f>
        <v>0.2533171495218271</v>
      </c>
      <c r="K240" s="131">
        <f>IF(K$71=0,0,K$71/NFM!K$14*1000)</f>
        <v>0.32773609690970235</v>
      </c>
      <c r="L240" s="131">
        <f>IF(L$71=0,0,L$71/NFM!L$14*1000)</f>
        <v>0.27903410946230645</v>
      </c>
      <c r="M240" s="131">
        <f>IF(M$71=0,0,M$71/NFM!M$14*1000)</f>
        <v>0.2388158070784972</v>
      </c>
      <c r="N240" s="131">
        <f>IF(N$71=0,0,N$71/NFM!N$14*1000)</f>
        <v>0.26421330992961856</v>
      </c>
      <c r="O240" s="131">
        <f>IF(O$71=0,0,O$71/NFM!O$14*1000)</f>
        <v>0.26756436379187887</v>
      </c>
      <c r="P240" s="131">
        <f>IF(P$71=0,0,P$71/NFM!P$14*1000)</f>
        <v>0.27377932469321742</v>
      </c>
      <c r="Q240" s="131">
        <f>IF(Q$71=0,0,Q$71/NFM!Q$14*1000)</f>
        <v>0.27279151214063468</v>
      </c>
    </row>
    <row r="241" spans="1:17" x14ac:dyDescent="0.25">
      <c r="A241" s="76" t="s">
        <v>82</v>
      </c>
      <c r="B241" s="130">
        <f>IF(B$72=0,0,B$72/NFM!B$14*1000)</f>
        <v>0</v>
      </c>
      <c r="C241" s="130">
        <f>IF(C$72=0,0,C$72/NFM!C$14*1000)</f>
        <v>0</v>
      </c>
      <c r="D241" s="130">
        <f>IF(D$72=0,0,D$72/NFM!D$14*1000)</f>
        <v>0</v>
      </c>
      <c r="E241" s="130">
        <f>IF(E$72=0,0,E$72/NFM!E$14*1000)</f>
        <v>0</v>
      </c>
      <c r="F241" s="130">
        <f>IF(F$72=0,0,F$72/NFM!F$14*1000)</f>
        <v>0</v>
      </c>
      <c r="G241" s="130">
        <f>IF(G$72=0,0,G$72/NFM!G$14*1000)</f>
        <v>0</v>
      </c>
      <c r="H241" s="130">
        <f>IF(H$72=0,0,H$72/NFM!H$14*1000)</f>
        <v>0.12445215684833696</v>
      </c>
      <c r="I241" s="130">
        <f>IF(I$72=0,0,I$72/NFM!I$14*1000)</f>
        <v>0.14187279425334315</v>
      </c>
      <c r="J241" s="130">
        <f>IF(J$72=0,0,J$72/NFM!J$14*1000)</f>
        <v>0.13123783128623931</v>
      </c>
      <c r="K241" s="130">
        <f>IF(K$72=0,0,K$72/NFM!K$14*1000)</f>
        <v>0.16979258875222747</v>
      </c>
      <c r="L241" s="130">
        <f>IF(L$72=0,0,L$72/NFM!L$14*1000)</f>
        <v>0.14456120104716738</v>
      </c>
      <c r="M241" s="130">
        <f>IF(M$72=0,0,M$72/NFM!M$14*1000)</f>
        <v>0.12372501686923625</v>
      </c>
      <c r="N241" s="130">
        <f>IF(N$72=0,0,N$72/NFM!N$14*1000)</f>
        <v>0.13688288320619363</v>
      </c>
      <c r="O241" s="130">
        <f>IF(O$72=0,0,O$72/NFM!O$14*1000)</f>
        <v>0.13861898769906575</v>
      </c>
      <c r="P241" s="130">
        <f>IF(P$72=0,0,P$72/NFM!P$14*1000)</f>
        <v>0.14183881703853246</v>
      </c>
      <c r="Q241" s="130">
        <f>IF(Q$72=0,0,Q$72/NFM!Q$14*1000)</f>
        <v>0.14132705390933653</v>
      </c>
    </row>
    <row r="242" spans="1:17" x14ac:dyDescent="0.25">
      <c r="A242" s="76" t="s">
        <v>81</v>
      </c>
      <c r="B242" s="130">
        <f>IF(B$73=0,0,B$73/NFM!B$14*1000)</f>
        <v>0</v>
      </c>
      <c r="C242" s="130">
        <f>IF(C$73=0,0,C$73/NFM!C$14*1000)</f>
        <v>0</v>
      </c>
      <c r="D242" s="130">
        <f>IF(D$73=0,0,D$73/NFM!D$14*1000)</f>
        <v>0</v>
      </c>
      <c r="E242" s="130">
        <f>IF(E$73=0,0,E$73/NFM!E$14*1000)</f>
        <v>0</v>
      </c>
      <c r="F242" s="130">
        <f>IF(F$73=0,0,F$73/NFM!F$14*1000)</f>
        <v>0</v>
      </c>
      <c r="G242" s="130">
        <f>IF(G$73=0,0,G$73/NFM!G$14*1000)</f>
        <v>0</v>
      </c>
      <c r="H242" s="130">
        <f>IF(H$73=0,0,H$73/NFM!H$14*1000)</f>
        <v>2.93660726386141</v>
      </c>
      <c r="I242" s="130">
        <f>IF(I$73=0,0,I$73/NFM!I$14*1000)</f>
        <v>3.3476694072598563</v>
      </c>
      <c r="J242" s="130">
        <f>IF(J$73=0,0,J$73/NFM!J$14*1000)</f>
        <v>3.0967239010429295</v>
      </c>
      <c r="K242" s="130">
        <f>IF(K$73=0,0,K$73/NFM!K$14*1000)</f>
        <v>4.0064725442023326</v>
      </c>
      <c r="L242" s="130">
        <f>IF(L$73=0,0,L$73/NFM!L$14*1000)</f>
        <v>3.4111057921236356</v>
      </c>
      <c r="M242" s="130">
        <f>IF(M$73=0,0,M$73/NFM!M$14*1000)</f>
        <v>2.9194494692634954</v>
      </c>
      <c r="N242" s="130">
        <f>IF(N$73=0,0,N$73/NFM!N$14*1000)</f>
        <v>3.2299260961098617</v>
      </c>
      <c r="O242" s="130">
        <f>IF(O$73=0,0,O$73/NFM!O$14*1000)</f>
        <v>3.2708916944064326</v>
      </c>
      <c r="P242" s="130">
        <f>IF(P$73=0,0,P$73/NFM!P$14*1000)</f>
        <v>3.3468676715700481</v>
      </c>
      <c r="Q242" s="130">
        <f>IF(Q$73=0,0,Q$73/NFM!Q$14*1000)</f>
        <v>3.3347919682585774</v>
      </c>
    </row>
    <row r="243" spans="1:17" x14ac:dyDescent="0.25">
      <c r="A243" s="76" t="s">
        <v>80</v>
      </c>
      <c r="B243" s="130">
        <f>IF(B$74=0,0,B$74/NFM!B$14*1000)</f>
        <v>0</v>
      </c>
      <c r="C243" s="130">
        <f>IF(C$74=0,0,C$74/NFM!C$14*1000)</f>
        <v>0</v>
      </c>
      <c r="D243" s="130">
        <f>IF(D$74=0,0,D$74/NFM!D$14*1000)</f>
        <v>0</v>
      </c>
      <c r="E243" s="130">
        <f>IF(E$74=0,0,E$74/NFM!E$14*1000)</f>
        <v>0</v>
      </c>
      <c r="F243" s="130">
        <f>IF(F$74=0,0,F$74/NFM!F$14*1000)</f>
        <v>0</v>
      </c>
      <c r="G243" s="130">
        <f>IF(G$74=0,0,G$74/NFM!G$14*1000)</f>
        <v>0</v>
      </c>
      <c r="H243" s="130">
        <f>IF(H$74=0,0,H$74/NFM!H$14*1000)</f>
        <v>8.0073114374832555E-2</v>
      </c>
      <c r="I243" s="130">
        <f>IF(I$74=0,0,I$74/NFM!I$14*1000)</f>
        <v>9.1281636000644678E-2</v>
      </c>
      <c r="J243" s="130">
        <f>IF(J$74=0,0,J$74/NFM!J$14*1000)</f>
        <v>8.4439049840609029E-2</v>
      </c>
      <c r="K243" s="130">
        <f>IF(K$74=0,0,K$74/NFM!K$14*1000)</f>
        <v>0.10924536563656745</v>
      </c>
      <c r="L243" s="130">
        <f>IF(L$74=0,0,L$74/NFM!L$14*1000)</f>
        <v>9.3011369820768824E-2</v>
      </c>
      <c r="M243" s="130">
        <f>IF(M$74=0,0,M$74/NFM!M$14*1000)</f>
        <v>7.9605269026165729E-2</v>
      </c>
      <c r="N243" s="130">
        <f>IF(N$74=0,0,N$74/NFM!N$14*1000)</f>
        <v>8.8071103309872861E-2</v>
      </c>
      <c r="O243" s="130">
        <f>IF(O$74=0,0,O$74/NFM!O$14*1000)</f>
        <v>8.9188121263959613E-2</v>
      </c>
      <c r="P243" s="130">
        <f>IF(P$74=0,0,P$74/NFM!P$14*1000)</f>
        <v>9.1259774897739149E-2</v>
      </c>
      <c r="Q243" s="130">
        <f>IF(Q$74=0,0,Q$74/NFM!Q$14*1000)</f>
        <v>9.0930504046878233E-2</v>
      </c>
    </row>
    <row r="244" spans="1:17" x14ac:dyDescent="0.25">
      <c r="A244" s="129" t="s">
        <v>79</v>
      </c>
      <c r="B244" s="128">
        <f>IF(B$75=0,0,B$75/NFM!B$14*1000)</f>
        <v>0</v>
      </c>
      <c r="C244" s="128">
        <f>IF(C$75=0,0,C$75/NFM!C$14*1000)</f>
        <v>0</v>
      </c>
      <c r="D244" s="128">
        <f>IF(D$75=0,0,D$75/NFM!D$14*1000)</f>
        <v>0</v>
      </c>
      <c r="E244" s="128">
        <f>IF(E$75=0,0,E$75/NFM!E$14*1000)</f>
        <v>0</v>
      </c>
      <c r="F244" s="128">
        <f>IF(F$75=0,0,F$75/NFM!F$14*1000)</f>
        <v>0</v>
      </c>
      <c r="G244" s="128">
        <f>IF(G$75=0,0,G$75/NFM!G$14*1000)</f>
        <v>0</v>
      </c>
      <c r="H244" s="128">
        <f>IF(H$75=0,0,H$75/NFM!H$14*1000)</f>
        <v>0.16014622874966511</v>
      </c>
      <c r="I244" s="128">
        <f>IF(I$75=0,0,I$75/NFM!I$14*1000)</f>
        <v>0.18256327200128936</v>
      </c>
      <c r="J244" s="128">
        <f>IF(J$75=0,0,J$75/NFM!J$14*1000)</f>
        <v>0.16887809968121806</v>
      </c>
      <c r="K244" s="128">
        <f>IF(K$75=0,0,K$75/NFM!K$14*1000)</f>
        <v>0.2184907312731349</v>
      </c>
      <c r="L244" s="128">
        <f>IF(L$75=0,0,L$75/NFM!L$14*1000)</f>
        <v>0.18602273964153765</v>
      </c>
      <c r="M244" s="128">
        <f>IF(M$75=0,0,M$75/NFM!M$14*1000)</f>
        <v>0.15921053805233146</v>
      </c>
      <c r="N244" s="128">
        <f>IF(N$75=0,0,N$75/NFM!N$14*1000)</f>
        <v>0.17614220661974572</v>
      </c>
      <c r="O244" s="128">
        <f>IF(O$75=0,0,O$75/NFM!O$14*1000)</f>
        <v>0.1783762425279192</v>
      </c>
      <c r="P244" s="128">
        <f>IF(P$75=0,0,P$75/NFM!P$14*1000)</f>
        <v>0.18251954979547827</v>
      </c>
      <c r="Q244" s="128">
        <f>IF(Q$75=0,0,Q$75/NFM!Q$14*1000)</f>
        <v>0.18186100809375647</v>
      </c>
    </row>
    <row r="245" spans="1:17" x14ac:dyDescent="0.25">
      <c r="A245" s="127" t="s">
        <v>149</v>
      </c>
      <c r="B245" s="126">
        <f>IF(B$80=0,0,B$80/NFM!B$14*1000)</f>
        <v>0</v>
      </c>
      <c r="C245" s="126">
        <f>IF(C$80=0,0,C$80/NFM!C$14*1000)</f>
        <v>0</v>
      </c>
      <c r="D245" s="126">
        <f>IF(D$80=0,0,D$80/NFM!D$14*1000)</f>
        <v>0</v>
      </c>
      <c r="E245" s="126">
        <f>IF(E$80=0,0,E$80/NFM!E$14*1000)</f>
        <v>0</v>
      </c>
      <c r="F245" s="126">
        <f>IF(F$80=0,0,F$80/NFM!F$14*1000)</f>
        <v>0</v>
      </c>
      <c r="G245" s="126">
        <f>IF(G$80=0,0,G$80/NFM!G$14*1000)</f>
        <v>0</v>
      </c>
      <c r="H245" s="126">
        <f>IF(H$80=0,0,H$80/NFM!H$14*1000)</f>
        <v>42.903090924136038</v>
      </c>
      <c r="I245" s="126">
        <f>IF(I$80=0,0,I$80/NFM!I$14*1000)</f>
        <v>48.908605086933555</v>
      </c>
      <c r="J245" s="126">
        <f>IF(J$80=0,0,J$80/NFM!J$14*1000)</f>
        <v>45.242354579853064</v>
      </c>
      <c r="K245" s="126">
        <f>IF(K$80=0,0,K$80/NFM!K$14*1000)</f>
        <v>58.533552635480866</v>
      </c>
      <c r="L245" s="126">
        <f>IF(L$80=0,0,L$80/NFM!L$14*1000)</f>
        <v>49.835394658423795</v>
      </c>
      <c r="M245" s="126">
        <f>IF(M$80=0,0,M$80/NFM!M$14*1000)</f>
        <v>42.652419875694903</v>
      </c>
      <c r="N245" s="126">
        <f>IF(N$80=0,0,N$80/NFM!N$14*1000)</f>
        <v>47.188405029492216</v>
      </c>
      <c r="O245" s="126">
        <f>IF(O$80=0,0,O$80/NFM!O$14*1000)</f>
        <v>47.786902080871293</v>
      </c>
      <c r="P245" s="126">
        <f>IF(P$80=0,0,P$80/NFM!P$14*1000)</f>
        <v>48.896891930863887</v>
      </c>
      <c r="Q245" s="126">
        <f>IF(Q$80=0,0,Q$80/NFM!Q$14*1000)</f>
        <v>48.720468953395766</v>
      </c>
    </row>
    <row r="246" spans="1:17" x14ac:dyDescent="0.25">
      <c r="A246" s="127" t="s">
        <v>148</v>
      </c>
      <c r="B246" s="126">
        <f>IF(B$87=0,0,B$87/NFM!B$14*1000)</f>
        <v>0</v>
      </c>
      <c r="C246" s="126">
        <f>IF(C$87=0,0,C$87/NFM!C$14*1000)</f>
        <v>0</v>
      </c>
      <c r="D246" s="126">
        <f>IF(D$87=0,0,D$87/NFM!D$14*1000)</f>
        <v>0</v>
      </c>
      <c r="E246" s="126">
        <f>IF(E$87=0,0,E$87/NFM!E$14*1000)</f>
        <v>0</v>
      </c>
      <c r="F246" s="126">
        <f>IF(F$87=0,0,F$87/NFM!F$14*1000)</f>
        <v>0</v>
      </c>
      <c r="G246" s="126">
        <f>IF(G$87=0,0,G$87/NFM!G$14*1000)</f>
        <v>0</v>
      </c>
      <c r="H246" s="126">
        <f>IF(H$87=0,0,H$87/NFM!H$14*1000)</f>
        <v>71.045070888799387</v>
      </c>
      <c r="I246" s="126">
        <f>IF(I$87=0,0,I$87/NFM!I$14*1000)</f>
        <v>80.98985971937779</v>
      </c>
      <c r="J246" s="126">
        <f>IF(J$87=0,0,J$87/NFM!J$14*1000)</f>
        <v>74.918758044391069</v>
      </c>
      <c r="K246" s="126">
        <f>IF(K$87=0,0,K$87/NFM!K$14*1000)</f>
        <v>96.92822374300178</v>
      </c>
      <c r="L246" s="126">
        <f>IF(L$87=0,0,L$87/NFM!L$14*1000)</f>
        <v>82.52457037511941</v>
      </c>
      <c r="M246" s="126">
        <f>IF(M$87=0,0,M$87/NFM!M$14*1000)</f>
        <v>70.629973933716101</v>
      </c>
      <c r="N246" s="126">
        <f>IF(N$87=0,0,N$87/NFM!N$14*1000)</f>
        <v>78.141306564083251</v>
      </c>
      <c r="O246" s="126">
        <f>IF(O$87=0,0,O$87/NFM!O$14*1000)</f>
        <v>79.132383536069966</v>
      </c>
      <c r="P246" s="126">
        <f>IF(P$87=0,0,P$87/NFM!P$14*1000)</f>
        <v>80.970463401178421</v>
      </c>
      <c r="Q246" s="126">
        <f>IF(Q$87=0,0,Q$87/NFM!Q$14*1000)</f>
        <v>80.678317015669762</v>
      </c>
    </row>
    <row r="247" spans="1:17" x14ac:dyDescent="0.25">
      <c r="A247" s="72" t="s">
        <v>147</v>
      </c>
      <c r="B247" s="125">
        <f>IF(B$94=0,0,B$94/NFM!B$14*1000)</f>
        <v>0</v>
      </c>
      <c r="C247" s="125">
        <f>IF(C$94=0,0,C$94/NFM!C$14*1000)</f>
        <v>0</v>
      </c>
      <c r="D247" s="125">
        <f>IF(D$94=0,0,D$94/NFM!D$14*1000)</f>
        <v>0</v>
      </c>
      <c r="E247" s="125">
        <f>IF(E$94=0,0,E$94/NFM!E$14*1000)</f>
        <v>0</v>
      </c>
      <c r="F247" s="125">
        <f>IF(F$94=0,0,F$94/NFM!F$14*1000)</f>
        <v>0</v>
      </c>
      <c r="G247" s="125">
        <f>IF(G$94=0,0,G$94/NFM!G$14*1000)</f>
        <v>0</v>
      </c>
      <c r="H247" s="125">
        <f>IF(H$94=0,0,H$94/NFM!H$14*1000)</f>
        <v>35.400927753302241</v>
      </c>
      <c r="I247" s="125">
        <f>IF(I$94=0,0,I$94/NFM!I$14*1000)</f>
        <v>40.35629969549079</v>
      </c>
      <c r="J247" s="125">
        <f>IF(J$94=0,0,J$94/NFM!J$14*1000)</f>
        <v>37.33114074934015</v>
      </c>
      <c r="K247" s="125">
        <f>IF(K$94=0,0,K$94/NFM!K$14*1000)</f>
        <v>48.298200044767505</v>
      </c>
      <c r="L247" s="125">
        <f>IF(L$94=0,0,L$94/NFM!L$14*1000)</f>
        <v>41.121028062518107</v>
      </c>
      <c r="M247" s="125">
        <f>IF(M$94=0,0,M$94/NFM!M$14*1000)</f>
        <v>35.194089796302791</v>
      </c>
      <c r="N247" s="125">
        <f>IF(N$94=0,0,N$94/NFM!N$14*1000)</f>
        <v>38.936898979994822</v>
      </c>
      <c r="O247" s="125">
        <f>IF(O$94=0,0,O$94/NFM!O$14*1000)</f>
        <v>39.430741041721745</v>
      </c>
      <c r="P247" s="125">
        <f>IF(P$94=0,0,P$94/NFM!P$14*1000)</f>
        <v>40.346634737026115</v>
      </c>
      <c r="Q247" s="125">
        <f>IF(Q$94=0,0,Q$94/NFM!Q$14*1000)</f>
        <v>40.201061610595353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279.11824761784072</v>
      </c>
      <c r="C249" s="133">
        <f t="shared" si="57"/>
        <v>303.80137089940655</v>
      </c>
      <c r="D249" s="133">
        <f t="shared" si="57"/>
        <v>330.34336966394233</v>
      </c>
      <c r="E249" s="133">
        <f t="shared" si="57"/>
        <v>356.84783029076482</v>
      </c>
      <c r="F249" s="133">
        <f t="shared" si="57"/>
        <v>347.35795777725491</v>
      </c>
      <c r="G249" s="133">
        <f t="shared" si="57"/>
        <v>322.10769571858577</v>
      </c>
      <c r="H249" s="133">
        <f t="shared" si="57"/>
        <v>327.91066696367113</v>
      </c>
      <c r="I249" s="133">
        <f t="shared" si="57"/>
        <v>412.54269446610891</v>
      </c>
      <c r="J249" s="133">
        <f t="shared" si="57"/>
        <v>361.71075606041597</v>
      </c>
      <c r="K249" s="133">
        <f t="shared" si="57"/>
        <v>467.97333550164456</v>
      </c>
      <c r="L249" s="133">
        <f t="shared" si="57"/>
        <v>373.24811880347897</v>
      </c>
      <c r="M249" s="133">
        <f t="shared" si="57"/>
        <v>319.4503743802149</v>
      </c>
      <c r="N249" s="133">
        <f t="shared" si="57"/>
        <v>353.42317498066495</v>
      </c>
      <c r="O249" s="133">
        <f t="shared" si="57"/>
        <v>357.90568986928577</v>
      </c>
      <c r="P249" s="133">
        <f t="shared" si="57"/>
        <v>366.21909094176317</v>
      </c>
      <c r="Q249" s="133">
        <f t="shared" si="57"/>
        <v>364.89775005733685</v>
      </c>
    </row>
    <row r="250" spans="1:17" x14ac:dyDescent="0.25">
      <c r="A250" s="132" t="s">
        <v>83</v>
      </c>
      <c r="B250" s="131">
        <f>IF(B$113=0,0,B$113/NFM!B$15*1000)</f>
        <v>0.39456754534213578</v>
      </c>
      <c r="C250" s="131">
        <f>IF(C$113=0,0,C$113/NFM!C$15*1000)</f>
        <v>0.42946013816866885</v>
      </c>
      <c r="D250" s="131">
        <f>IF(D$113=0,0,D$113/NFM!D$15*1000)</f>
        <v>0.46698047727360481</v>
      </c>
      <c r="E250" s="131">
        <f>IF(E$113=0,0,E$113/NFM!E$15*1000)</f>
        <v>0.50444775166141609</v>
      </c>
      <c r="F250" s="131">
        <f>IF(F$113=0,0,F$113/NFM!F$15*1000)</f>
        <v>0.49103266420216785</v>
      </c>
      <c r="G250" s="131">
        <f>IF(G$113=0,0,G$113/NFM!G$15*1000)</f>
        <v>0.45533835182823923</v>
      </c>
      <c r="H250" s="131">
        <f>IF(H$113=0,0,H$113/NFM!H$15*1000)</f>
        <v>0.46354155652519363</v>
      </c>
      <c r="I250" s="131">
        <f>IF(I$113=0,0,I$113/NFM!I$15*1000)</f>
        <v>0.58317920699756842</v>
      </c>
      <c r="J250" s="131">
        <f>IF(J$113=0,0,J$113/NFM!J$15*1000)</f>
        <v>0.51132208789879219</v>
      </c>
      <c r="K250" s="131">
        <f>IF(K$113=0,0,K$113/NFM!K$15*1000)</f>
        <v>0.66153715083246079</v>
      </c>
      <c r="L250" s="131">
        <f>IF(L$113=0,0,L$113/NFM!L$15*1000)</f>
        <v>0.52763155149031271</v>
      </c>
      <c r="M250" s="131">
        <f>IF(M$113=0,0,M$113/NFM!M$15*1000)</f>
        <v>0.45158190535218579</v>
      </c>
      <c r="N250" s="131">
        <f>IF(N$113=0,0,N$113/NFM!N$15*1000)</f>
        <v>0.49960658541420189</v>
      </c>
      <c r="O250" s="131">
        <f>IF(O$113=0,0,O$113/NFM!O$15*1000)</f>
        <v>0.5059431646656749</v>
      </c>
      <c r="P250" s="131">
        <f>IF(P$113=0,0,P$113/NFM!P$15*1000)</f>
        <v>0.5176951668461387</v>
      </c>
      <c r="Q250" s="131">
        <f>IF(Q$113=0,0,Q$113/NFM!Q$15*1000)</f>
        <v>0.51582729101294655</v>
      </c>
    </row>
    <row r="251" spans="1:17" x14ac:dyDescent="0.25">
      <c r="A251" s="76" t="s">
        <v>82</v>
      </c>
      <c r="B251" s="130">
        <f>IF(B$114=0,0,B$114/NFM!B$15*1000)</f>
        <v>0.19667986854671482</v>
      </c>
      <c r="C251" s="130">
        <f>IF(C$114=0,0,C$114/NFM!C$15*1000)</f>
        <v>0.21407276021099461</v>
      </c>
      <c r="D251" s="130">
        <f>IF(D$114=0,0,D$114/NFM!D$15*1000)</f>
        <v>0.23277550312561543</v>
      </c>
      <c r="E251" s="130">
        <f>IF(E$114=0,0,E$114/NFM!E$15*1000)</f>
        <v>0.25145179489971098</v>
      </c>
      <c r="F251" s="130">
        <f>IF(F$114=0,0,F$114/NFM!F$15*1000)</f>
        <v>0.2447647835903046</v>
      </c>
      <c r="G251" s="130">
        <f>IF(G$114=0,0,G$114/NFM!G$15*1000)</f>
        <v>0.22697225922167663</v>
      </c>
      <c r="H251" s="130">
        <f>IF(H$114=0,0,H$114/NFM!H$15*1000)</f>
        <v>0.23106130618082216</v>
      </c>
      <c r="I251" s="130">
        <f>IF(I$114=0,0,I$114/NFM!I$15*1000)</f>
        <v>0.29069702038468798</v>
      </c>
      <c r="J251" s="130">
        <f>IF(J$114=0,0,J$114/NFM!J$15*1000)</f>
        <v>0.25487844152453842</v>
      </c>
      <c r="K251" s="130">
        <f>IF(K$114=0,0,K$114/NFM!K$15*1000)</f>
        <v>0.32975606179589684</v>
      </c>
      <c r="L251" s="130">
        <f>IF(L$114=0,0,L$114/NFM!L$15*1000)</f>
        <v>0.26300821092173043</v>
      </c>
      <c r="M251" s="130">
        <f>IF(M$114=0,0,M$114/NFM!M$15*1000)</f>
        <v>0.225099785401073</v>
      </c>
      <c r="N251" s="130">
        <f>IF(N$114=0,0,N$114/NFM!N$15*1000)</f>
        <v>0.24903862140798544</v>
      </c>
      <c r="O251" s="130">
        <f>IF(O$114=0,0,O$114/NFM!O$15*1000)</f>
        <v>0.25219721260213673</v>
      </c>
      <c r="P251" s="130">
        <f>IF(P$114=0,0,P$114/NFM!P$15*1000)</f>
        <v>0.25805522670213088</v>
      </c>
      <c r="Q251" s="130">
        <f>IF(Q$114=0,0,Q$114/NFM!Q$15*1000)</f>
        <v>0.25712414765705827</v>
      </c>
    </row>
    <row r="252" spans="1:17" x14ac:dyDescent="0.25">
      <c r="A252" s="76" t="s">
        <v>81</v>
      </c>
      <c r="B252" s="130">
        <f>IF(B$115=0,0,B$115/NFM!B$15*1000)</f>
        <v>5.0132014539937124</v>
      </c>
      <c r="C252" s="130">
        <f>IF(C$115=0,0,C$115/NFM!C$15*1000)</f>
        <v>5.4565313709028862</v>
      </c>
      <c r="D252" s="130">
        <f>IF(D$115=0,0,D$115/NFM!D$15*1000)</f>
        <v>5.9332482747022102</v>
      </c>
      <c r="E252" s="130">
        <f>IF(E$115=0,0,E$115/NFM!E$15*1000)</f>
        <v>6.4092909615767351</v>
      </c>
      <c r="F252" s="130">
        <f>IF(F$115=0,0,F$115/NFM!F$15*1000)</f>
        <v>6.238844768649642</v>
      </c>
      <c r="G252" s="130">
        <f>IF(G$115=0,0,G$115/NFM!G$15*1000)</f>
        <v>5.7853285562680066</v>
      </c>
      <c r="H252" s="130">
        <f>IF(H$115=0,0,H$115/NFM!H$15*1000)</f>
        <v>5.8895548622570617</v>
      </c>
      <c r="I252" s="130">
        <f>IF(I$115=0,0,I$115/NFM!I$15*1000)</f>
        <v>7.4096181578340774</v>
      </c>
      <c r="J252" s="130">
        <f>IF(J$115=0,0,J$115/NFM!J$15*1000)</f>
        <v>6.4966332501843125</v>
      </c>
      <c r="K252" s="130">
        <f>IF(K$115=0,0,K$115/NFM!K$15*1000)</f>
        <v>8.4051996814599388</v>
      </c>
      <c r="L252" s="130">
        <f>IF(L$115=0,0,L$115/NFM!L$15*1000)</f>
        <v>6.7038541114945609</v>
      </c>
      <c r="M252" s="130">
        <f>IF(M$115=0,0,M$115/NFM!M$15*1000)</f>
        <v>5.7376008017734703</v>
      </c>
      <c r="N252" s="130">
        <f>IF(N$115=0,0,N$115/NFM!N$15*1000)</f>
        <v>6.3477812354067478</v>
      </c>
      <c r="O252" s="130">
        <f>IF(O$115=0,0,O$115/NFM!O$15*1000)</f>
        <v>6.4282910205926687</v>
      </c>
      <c r="P252" s="130">
        <f>IF(P$115=0,0,P$115/NFM!P$15*1000)</f>
        <v>6.5776067844306487</v>
      </c>
      <c r="Q252" s="130">
        <f>IF(Q$115=0,0,Q$115/NFM!Q$15*1000)</f>
        <v>6.5538743767519598</v>
      </c>
    </row>
    <row r="253" spans="1:17" x14ac:dyDescent="0.25">
      <c r="A253" s="76" t="s">
        <v>80</v>
      </c>
      <c r="B253" s="130">
        <f>IF(B$116=0,0,B$116/NFM!B$15*1000)</f>
        <v>0.13152251511404525</v>
      </c>
      <c r="C253" s="130">
        <f>IF(C$116=0,0,C$116/NFM!C$15*1000)</f>
        <v>0.14315337938955625</v>
      </c>
      <c r="D253" s="130">
        <f>IF(D$116=0,0,D$116/NFM!D$15*1000)</f>
        <v>0.15566015909120157</v>
      </c>
      <c r="E253" s="130">
        <f>IF(E$116=0,0,E$116/NFM!E$15*1000)</f>
        <v>0.16814925055380528</v>
      </c>
      <c r="F253" s="130">
        <f>IF(F$116=0,0,F$116/NFM!F$15*1000)</f>
        <v>0.16367755473405593</v>
      </c>
      <c r="G253" s="130">
        <f>IF(G$116=0,0,G$116/NFM!G$15*1000)</f>
        <v>0.15177945060941309</v>
      </c>
      <c r="H253" s="130">
        <f>IF(H$116=0,0,H$116/NFM!H$15*1000)</f>
        <v>0.15451385217506453</v>
      </c>
      <c r="I253" s="130">
        <f>IF(I$116=0,0,I$116/NFM!I$15*1000)</f>
        <v>0.19439306899918946</v>
      </c>
      <c r="J253" s="130">
        <f>IF(J$116=0,0,J$116/NFM!J$15*1000)</f>
        <v>0.17044069596626407</v>
      </c>
      <c r="K253" s="130">
        <f>IF(K$116=0,0,K$116/NFM!K$15*1000)</f>
        <v>0.22051238361082023</v>
      </c>
      <c r="L253" s="130">
        <f>IF(L$116=0,0,L$116/NFM!L$15*1000)</f>
        <v>0.1758771838301042</v>
      </c>
      <c r="M253" s="130">
        <f>IF(M$116=0,0,M$116/NFM!M$15*1000)</f>
        <v>0.1505273017840619</v>
      </c>
      <c r="N253" s="130">
        <f>IF(N$116=0,0,N$116/NFM!N$15*1000)</f>
        <v>0.1665355284714006</v>
      </c>
      <c r="O253" s="130">
        <f>IF(O$116=0,0,O$116/NFM!O$15*1000)</f>
        <v>0.16864772155522495</v>
      </c>
      <c r="P253" s="130">
        <f>IF(P$116=0,0,P$116/NFM!P$15*1000)</f>
        <v>0.17256505561537952</v>
      </c>
      <c r="Q253" s="130">
        <f>IF(Q$116=0,0,Q$116/NFM!Q$15*1000)</f>
        <v>0.17194243033764881</v>
      </c>
    </row>
    <row r="254" spans="1:17" x14ac:dyDescent="0.25">
      <c r="A254" s="129" t="s">
        <v>79</v>
      </c>
      <c r="B254" s="128">
        <f>IF(B$117=0,0,B$117/NFM!B$15*1000)</f>
        <v>0.2630450302280905</v>
      </c>
      <c r="C254" s="128">
        <f>IF(C$117=0,0,C$117/NFM!C$15*1000)</f>
        <v>0.28630675877911249</v>
      </c>
      <c r="D254" s="128">
        <f>IF(D$117=0,0,D$117/NFM!D$15*1000)</f>
        <v>0.31132031818240313</v>
      </c>
      <c r="E254" s="128">
        <f>IF(E$117=0,0,E$117/NFM!E$15*1000)</f>
        <v>0.33629850110761056</v>
      </c>
      <c r="F254" s="128">
        <f>IF(F$117=0,0,F$117/NFM!F$15*1000)</f>
        <v>0.32735510946811192</v>
      </c>
      <c r="G254" s="128">
        <f>IF(G$117=0,0,G$117/NFM!G$15*1000)</f>
        <v>0.30355890121882612</v>
      </c>
      <c r="H254" s="128">
        <f>IF(H$117=0,0,H$117/NFM!H$15*1000)</f>
        <v>0.30902770435012905</v>
      </c>
      <c r="I254" s="128">
        <f>IF(I$117=0,0,I$117/NFM!I$15*1000)</f>
        <v>0.38878613799837891</v>
      </c>
      <c r="J254" s="128">
        <f>IF(J$117=0,0,J$117/NFM!J$15*1000)</f>
        <v>0.34088139193252809</v>
      </c>
      <c r="K254" s="128">
        <f>IF(K$117=0,0,K$117/NFM!K$15*1000)</f>
        <v>0.44102476722164047</v>
      </c>
      <c r="L254" s="128">
        <f>IF(L$117=0,0,L$117/NFM!L$15*1000)</f>
        <v>0.3517543676602084</v>
      </c>
      <c r="M254" s="128">
        <f>IF(M$117=0,0,M$117/NFM!M$15*1000)</f>
        <v>0.3010546035681238</v>
      </c>
      <c r="N254" s="128">
        <f>IF(N$117=0,0,N$117/NFM!N$15*1000)</f>
        <v>0.3330710569428012</v>
      </c>
      <c r="O254" s="128">
        <f>IF(O$117=0,0,O$117/NFM!O$15*1000)</f>
        <v>0.33729544311044996</v>
      </c>
      <c r="P254" s="128">
        <f>IF(P$117=0,0,P$117/NFM!P$15*1000)</f>
        <v>0.34513011123075904</v>
      </c>
      <c r="Q254" s="128">
        <f>IF(Q$117=0,0,Q$117/NFM!Q$15*1000)</f>
        <v>0.34388486067529761</v>
      </c>
    </row>
    <row r="255" spans="1:17" x14ac:dyDescent="0.25">
      <c r="A255" s="127" t="s">
        <v>146</v>
      </c>
      <c r="B255" s="126">
        <f>IF(B$122=0,0,B$122/NFM!B$15*1000)</f>
        <v>157.23268137594323</v>
      </c>
      <c r="C255" s="126">
        <f>IF(C$122=0,0,C$122/NFM!C$15*1000)</f>
        <v>171.13715982339784</v>
      </c>
      <c r="D255" s="126">
        <f>IF(D$122=0,0,D$122/NFM!D$15*1000)</f>
        <v>186.08877861020974</v>
      </c>
      <c r="E255" s="126">
        <f>IF(E$122=0,0,E$122/NFM!E$15*1000)</f>
        <v>201.01925144151039</v>
      </c>
      <c r="F255" s="126">
        <f>IF(F$122=0,0,F$122/NFM!F$15*1000)</f>
        <v>195.6734235927415</v>
      </c>
      <c r="G255" s="126">
        <f>IF(G$122=0,0,G$122/NFM!G$15*1000)</f>
        <v>181.44946495580709</v>
      </c>
      <c r="H255" s="126">
        <f>IF(H$122=0,0,H$122/NFM!H$15*1000)</f>
        <v>184.71839035426945</v>
      </c>
      <c r="I255" s="126">
        <f>IF(I$122=0,0,I$122/NFM!I$15*1000)</f>
        <v>232.39324045117266</v>
      </c>
      <c r="J255" s="126">
        <f>IF(J$122=0,0,J$122/NFM!J$15*1000)</f>
        <v>203.75863112958191</v>
      </c>
      <c r="K255" s="126">
        <f>IF(K$122=0,0,K$122/NFM!K$15*1000)</f>
        <v>263.61838748039031</v>
      </c>
      <c r="L255" s="126">
        <f>IF(L$122=0,0,L$122/NFM!L$15*1000)</f>
        <v>210.2578496349318</v>
      </c>
      <c r="M255" s="126">
        <f>IF(M$122=0,0,M$122/NFM!M$15*1000)</f>
        <v>179.95254469754568</v>
      </c>
      <c r="N255" s="126">
        <f>IF(N$122=0,0,N$122/NFM!N$15*1000)</f>
        <v>199.09007718726164</v>
      </c>
      <c r="O255" s="126">
        <f>IF(O$122=0,0,O$122/NFM!O$15*1000)</f>
        <v>201.61516410386639</v>
      </c>
      <c r="P255" s="126">
        <f>IF(P$122=0,0,P$122/NFM!P$15*1000)</f>
        <v>206.29826294507492</v>
      </c>
      <c r="Q255" s="126">
        <f>IF(Q$122=0,0,Q$122/NFM!Q$15*1000)</f>
        <v>205.55392619159088</v>
      </c>
    </row>
    <row r="256" spans="1:17" x14ac:dyDescent="0.25">
      <c r="A256" s="127" t="s">
        <v>145</v>
      </c>
      <c r="B256" s="126">
        <f>IF(B$130=0,0,B$130/NFM!B$15*1000)</f>
        <v>75.571629359434013</v>
      </c>
      <c r="C256" s="126">
        <f>IF(C$130=0,0,C$130/NFM!C$15*1000)</f>
        <v>82.254617161154769</v>
      </c>
      <c r="D256" s="126">
        <f>IF(D$130=0,0,D$130/NFM!D$15*1000)</f>
        <v>89.440897922842396</v>
      </c>
      <c r="E256" s="126">
        <f>IF(E$130=0,0,E$130/NFM!E$15*1000)</f>
        <v>96.617015184815031</v>
      </c>
      <c r="F256" s="126">
        <f>IF(F$130=0,0,F$130/NFM!F$15*1000)</f>
        <v>94.047619832200311</v>
      </c>
      <c r="G256" s="126">
        <f>IF(G$130=0,0,G$130/NFM!G$15*1000)</f>
        <v>87.211078467341295</v>
      </c>
      <c r="H256" s="126">
        <f>IF(H$130=0,0,H$130/NFM!H$15*1000)</f>
        <v>88.782240495835694</v>
      </c>
      <c r="I256" s="126">
        <f>IF(I$130=0,0,I$130/NFM!I$15*1000)</f>
        <v>111.69647225580481</v>
      </c>
      <c r="J256" s="126">
        <f>IF(J$130=0,0,J$130/NFM!J$15*1000)</f>
        <v>97.933658675532598</v>
      </c>
      <c r="K256" s="126">
        <f>IF(K$130=0,0,K$130/NFM!K$15*1000)</f>
        <v>126.70439056728955</v>
      </c>
      <c r="L256" s="126">
        <f>IF(L$130=0,0,L$130/NFM!L$15*1000)</f>
        <v>101.05741467660161</v>
      </c>
      <c r="M256" s="126">
        <f>IF(M$130=0,0,M$130/NFM!M$15*1000)</f>
        <v>86.491605251289769</v>
      </c>
      <c r="N256" s="126">
        <f>IF(N$130=0,0,N$130/NFM!N$15*1000)</f>
        <v>95.689785295735803</v>
      </c>
      <c r="O256" s="126">
        <f>IF(O$130=0,0,O$130/NFM!O$15*1000)</f>
        <v>96.903432044567523</v>
      </c>
      <c r="P256" s="126">
        <f>IF(P$130=0,0,P$130/NFM!P$15*1000)</f>
        <v>99.154296221050089</v>
      </c>
      <c r="Q256" s="126">
        <f>IF(Q$130=0,0,Q$130/NFM!Q$15*1000)</f>
        <v>98.796541454288786</v>
      </c>
    </row>
    <row r="257" spans="1:17" x14ac:dyDescent="0.25">
      <c r="A257" s="72" t="s">
        <v>144</v>
      </c>
      <c r="B257" s="125">
        <f>IF(B$137=0,0,B$137/NFM!B$15*1000)</f>
        <v>40.314920469238793</v>
      </c>
      <c r="C257" s="125">
        <f>IF(C$137=0,0,C$137/NFM!C$15*1000)</f>
        <v>43.880069507402716</v>
      </c>
      <c r="D257" s="125">
        <f>IF(D$137=0,0,D$137/NFM!D$15*1000)</f>
        <v>47.713708398515109</v>
      </c>
      <c r="E257" s="125">
        <f>IF(E$137=0,0,E$137/NFM!E$15*1000)</f>
        <v>51.541925404640075</v>
      </c>
      <c r="F257" s="125">
        <f>IF(F$137=0,0,F$137/NFM!F$15*1000)</f>
        <v>50.171239471668812</v>
      </c>
      <c r="G257" s="125">
        <f>IF(G$137=0,0,G$137/NFM!G$15*1000)</f>
        <v>46.524174776291183</v>
      </c>
      <c r="H257" s="125">
        <f>IF(H$137=0,0,H$137/NFM!H$15*1000)</f>
        <v>47.362336832077752</v>
      </c>
      <c r="I257" s="125">
        <f>IF(I$137=0,0,I$137/NFM!I$15*1000)</f>
        <v>59.586308166917568</v>
      </c>
      <c r="J257" s="125">
        <f>IF(J$137=0,0,J$137/NFM!J$15*1000)</f>
        <v>52.244310387795068</v>
      </c>
      <c r="K257" s="125">
        <f>IF(K$137=0,0,K$137/NFM!K$15*1000)</f>
        <v>67.592527409043925</v>
      </c>
      <c r="L257" s="125">
        <f>IF(L$137=0,0,L$137/NFM!L$15*1000)</f>
        <v>53.910729066548626</v>
      </c>
      <c r="M257" s="125">
        <f>IF(M$137=0,0,M$137/NFM!M$15*1000)</f>
        <v>46.140360033500542</v>
      </c>
      <c r="N257" s="125">
        <f>IF(N$137=0,0,N$137/NFM!N$15*1000)</f>
        <v>51.047279470024357</v>
      </c>
      <c r="O257" s="125">
        <f>IF(O$137=0,0,O$137/NFM!O$15*1000)</f>
        <v>51.694719158325697</v>
      </c>
      <c r="P257" s="125">
        <f>IF(P$137=0,0,P$137/NFM!P$15*1000)</f>
        <v>52.895479430813133</v>
      </c>
      <c r="Q257" s="125">
        <f>IF(Q$137=0,0,Q$137/NFM!Q$15*1000)</f>
        <v>52.704629305022273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38.046285935174367</v>
      </c>
      <c r="C33" s="96">
        <v>37.761481740368289</v>
      </c>
      <c r="D33" s="96">
        <v>47.28611849540615</v>
      </c>
      <c r="E33" s="96">
        <v>58.382720981198155</v>
      </c>
      <c r="F33" s="96">
        <v>60.808742715907165</v>
      </c>
      <c r="G33" s="96">
        <v>66.293816313553307</v>
      </c>
      <c r="H33" s="96">
        <v>63.168436161808856</v>
      </c>
      <c r="I33" s="96">
        <v>67.363181538769695</v>
      </c>
      <c r="J33" s="96">
        <v>45.931776334624509</v>
      </c>
      <c r="K33" s="96">
        <v>24.339385144517923</v>
      </c>
      <c r="L33" s="96">
        <v>24.025315181362718</v>
      </c>
      <c r="M33" s="96">
        <v>43.782357575803509</v>
      </c>
      <c r="N33" s="96">
        <v>47.898441054328778</v>
      </c>
      <c r="O33" s="96">
        <v>49.678623560409704</v>
      </c>
      <c r="P33" s="96">
        <v>50.801894887198415</v>
      </c>
      <c r="Q33" s="96">
        <v>54.058979586535798</v>
      </c>
    </row>
    <row r="34" spans="1:17" x14ac:dyDescent="0.25">
      <c r="A34" s="132" t="s">
        <v>83</v>
      </c>
      <c r="B34" s="160">
        <v>3.6578758023486202E-2</v>
      </c>
      <c r="C34" s="160">
        <v>3.6407981066574148E-2</v>
      </c>
      <c r="D34" s="160">
        <v>4.5254983175930227E-2</v>
      </c>
      <c r="E34" s="160">
        <v>5.5847198195792661E-2</v>
      </c>
      <c r="F34" s="160">
        <v>5.8220870203811323E-2</v>
      </c>
      <c r="G34" s="160">
        <v>6.3313425615247915E-2</v>
      </c>
      <c r="H34" s="160">
        <v>6.0655060626074349E-2</v>
      </c>
      <c r="I34" s="160">
        <v>6.4997913209171407E-2</v>
      </c>
      <c r="J34" s="160">
        <v>4.5129936154928871E-2</v>
      </c>
      <c r="K34" s="160">
        <v>2.4628278924031646E-2</v>
      </c>
      <c r="L34" s="160">
        <v>2.3968671799684777E-2</v>
      </c>
      <c r="M34" s="160">
        <v>4.288955336012832E-2</v>
      </c>
      <c r="N34" s="160">
        <v>4.6885867140151888E-2</v>
      </c>
      <c r="O34" s="160">
        <v>4.8624636147565632E-2</v>
      </c>
      <c r="P34" s="160">
        <v>4.9754084808875387E-2</v>
      </c>
      <c r="Q34" s="160">
        <v>5.3073950370149392E-2</v>
      </c>
    </row>
    <row r="35" spans="1:17" x14ac:dyDescent="0.25">
      <c r="A35" s="76" t="s">
        <v>82</v>
      </c>
      <c r="B35" s="159">
        <v>4.4270064939463004E-3</v>
      </c>
      <c r="C35" s="159">
        <v>4.4063379218537025E-3</v>
      </c>
      <c r="D35" s="159">
        <v>5.4770614211296694E-3</v>
      </c>
      <c r="E35" s="159">
        <v>6.7590022854996006E-3</v>
      </c>
      <c r="F35" s="159">
        <v>7.0462799833167378E-3</v>
      </c>
      <c r="G35" s="159">
        <v>7.6626151760735778E-3</v>
      </c>
      <c r="H35" s="159">
        <v>7.3408820252980761E-3</v>
      </c>
      <c r="I35" s="159">
        <v>7.8664831562954094E-3</v>
      </c>
      <c r="J35" s="159">
        <v>5.4619273924219084E-3</v>
      </c>
      <c r="K35" s="159">
        <v>2.9806794058290344E-3</v>
      </c>
      <c r="L35" s="159">
        <v>2.900849330104158E-3</v>
      </c>
      <c r="M35" s="159">
        <v>5.1907812486643931E-3</v>
      </c>
      <c r="N35" s="159">
        <v>5.674441930764427E-3</v>
      </c>
      <c r="O35" s="159">
        <v>5.8848794115107872E-3</v>
      </c>
      <c r="P35" s="159">
        <v>6.0215728595219755E-3</v>
      </c>
      <c r="Q35" s="159">
        <v>6.4233652437618175E-3</v>
      </c>
    </row>
    <row r="36" spans="1:17" x14ac:dyDescent="0.25">
      <c r="A36" s="76" t="s">
        <v>81</v>
      </c>
      <c r="B36" s="159">
        <v>0.7139912977653331</v>
      </c>
      <c r="C36" s="159">
        <v>0.71065785322859498</v>
      </c>
      <c r="D36" s="159">
        <v>0.88334503176363466</v>
      </c>
      <c r="E36" s="159">
        <v>1.0900975230151202</v>
      </c>
      <c r="F36" s="159">
        <v>1.1364299095982382</v>
      </c>
      <c r="G36" s="159">
        <v>1.2358329632726925</v>
      </c>
      <c r="H36" s="159">
        <v>1.1839435725138465</v>
      </c>
      <c r="I36" s="159">
        <v>1.268712961070398</v>
      </c>
      <c r="J36" s="159">
        <v>0.8809042029976849</v>
      </c>
      <c r="K36" s="159">
        <v>0.48072645931295732</v>
      </c>
      <c r="L36" s="159">
        <v>0.46785139815245291</v>
      </c>
      <c r="M36" s="159">
        <v>0.83717352690081737</v>
      </c>
      <c r="N36" s="159">
        <v>0.91517872489700058</v>
      </c>
      <c r="O36" s="159">
        <v>0.94911825721574028</v>
      </c>
      <c r="P36" s="159">
        <v>0.97116429046077535</v>
      </c>
      <c r="Q36" s="159">
        <v>1.0359657011313761</v>
      </c>
    </row>
    <row r="37" spans="1:17" x14ac:dyDescent="0.25">
      <c r="A37" s="76" t="s">
        <v>80</v>
      </c>
      <c r="B37" s="159">
        <v>1.2141520635946998E-2</v>
      </c>
      <c r="C37" s="159">
        <v>1.2084834951179877E-2</v>
      </c>
      <c r="D37" s="159">
        <v>1.5021404273955808E-2</v>
      </c>
      <c r="E37" s="159">
        <v>1.8537258944622135E-2</v>
      </c>
      <c r="F37" s="159">
        <v>1.9325147577960205E-2</v>
      </c>
      <c r="G37" s="159">
        <v>2.1015510235379044E-2</v>
      </c>
      <c r="H37" s="159">
        <v>2.0133123978491759E-2</v>
      </c>
      <c r="I37" s="159">
        <v>2.1574639139358968E-2</v>
      </c>
      <c r="J37" s="159">
        <v>1.4979897643660244E-2</v>
      </c>
      <c r="K37" s="159">
        <v>8.1748198392081334E-3</v>
      </c>
      <c r="L37" s="159">
        <v>7.9558776458528227E-3</v>
      </c>
      <c r="M37" s="159">
        <v>1.4236251456492653E-2</v>
      </c>
      <c r="N37" s="159">
        <v>1.5562740622601609E-2</v>
      </c>
      <c r="O37" s="159">
        <v>1.6139887057456066E-2</v>
      </c>
      <c r="P37" s="159">
        <v>1.6514782897815935E-2</v>
      </c>
      <c r="Q37" s="159">
        <v>1.7616739836728332E-2</v>
      </c>
    </row>
    <row r="38" spans="1:17" x14ac:dyDescent="0.25">
      <c r="A38" s="129" t="s">
        <v>79</v>
      </c>
      <c r="B38" s="158">
        <v>3.8220279153509534E-2</v>
      </c>
      <c r="C38" s="158">
        <v>3.8041838350189344E-2</v>
      </c>
      <c r="D38" s="158">
        <v>4.7285861618397901E-2</v>
      </c>
      <c r="E38" s="158">
        <v>5.8353416581669308E-2</v>
      </c>
      <c r="F38" s="158">
        <v>6.0833610324362679E-2</v>
      </c>
      <c r="G38" s="158">
        <v>6.6154701032386437E-2</v>
      </c>
      <c r="H38" s="158">
        <v>6.3377038326810353E-2</v>
      </c>
      <c r="I38" s="158">
        <v>6.7914782280334804E-2</v>
      </c>
      <c r="J38" s="158">
        <v>4.7155202943575808E-2</v>
      </c>
      <c r="K38" s="158">
        <v>2.7341212113123327E-2</v>
      </c>
      <c r="L38" s="158">
        <v>2.5044298292867362E-2</v>
      </c>
      <c r="M38" s="158">
        <v>4.481427994742003E-2</v>
      </c>
      <c r="N38" s="158">
        <v>4.8989933701422475E-2</v>
      </c>
      <c r="O38" s="158">
        <v>5.3980893059351609E-2</v>
      </c>
      <c r="P38" s="158">
        <v>5.5234756372943568E-2</v>
      </c>
      <c r="Q38" s="158">
        <v>5.8920322415858394E-2</v>
      </c>
    </row>
    <row r="39" spans="1:17" x14ac:dyDescent="0.25">
      <c r="A39" s="92" t="s">
        <v>125</v>
      </c>
      <c r="B39" s="91">
        <v>6.2451468630387733E-3</v>
      </c>
      <c r="C39" s="91">
        <v>6.2159898540431711E-3</v>
      </c>
      <c r="D39" s="91">
        <v>7.7264519488761223E-3</v>
      </c>
      <c r="E39" s="91">
        <v>9.5348768921574931E-3</v>
      </c>
      <c r="F39" s="91">
        <v>9.9401375159666096E-3</v>
      </c>
      <c r="G39" s="91">
        <v>1.0809597228955333E-2</v>
      </c>
      <c r="H39" s="91">
        <v>1.0355730540472098E-2</v>
      </c>
      <c r="I39" s="91">
        <v>1.1097192351957171E-2</v>
      </c>
      <c r="J39" s="91">
        <v>7.705102481230513E-3</v>
      </c>
      <c r="K39" s="91">
        <v>0</v>
      </c>
      <c r="L39" s="91">
        <v>4.0922077071314676E-3</v>
      </c>
      <c r="M39" s="91">
        <v>7.3225985270511237E-3</v>
      </c>
      <c r="N39" s="91">
        <v>8.0048952428392346E-3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1.0392716206093174E-2</v>
      </c>
      <c r="C40" s="91">
        <v>1.0344195246289463E-2</v>
      </c>
      <c r="D40" s="91">
        <v>1.285779568450583E-2</v>
      </c>
      <c r="E40" s="91">
        <v>1.5867244081432468E-2</v>
      </c>
      <c r="F40" s="91">
        <v>1.6541649142693599E-2</v>
      </c>
      <c r="G40" s="91">
        <v>1.7988540344436491E-2</v>
      </c>
      <c r="H40" s="91">
        <v>1.7233248628764904E-2</v>
      </c>
      <c r="I40" s="91">
        <v>1.8467135093473384E-2</v>
      </c>
      <c r="J40" s="91">
        <v>1.2822267463431458E-2</v>
      </c>
      <c r="K40" s="91">
        <v>6.997359323616871E-3</v>
      </c>
      <c r="L40" s="91">
        <v>6.8099524781889114E-3</v>
      </c>
      <c r="M40" s="91">
        <v>1.2185732385766267E-2</v>
      </c>
      <c r="N40" s="91">
        <v>1.3321160629656268E-2</v>
      </c>
      <c r="O40" s="91">
        <v>1.3815177753758699E-2</v>
      </c>
      <c r="P40" s="91">
        <v>1.413607545615766E-2</v>
      </c>
      <c r="Q40" s="91">
        <v>1.5079311981535311E-2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2.1582416084377592E-2</v>
      </c>
      <c r="C42" s="157">
        <v>2.1481653249856705E-2</v>
      </c>
      <c r="D42" s="157">
        <v>2.670161398501595E-2</v>
      </c>
      <c r="E42" s="157">
        <v>3.2951295608079349E-2</v>
      </c>
      <c r="F42" s="157">
        <v>3.4351823665702469E-2</v>
      </c>
      <c r="G42" s="157">
        <v>3.7356563458994609E-2</v>
      </c>
      <c r="H42" s="157">
        <v>3.5788059157573347E-2</v>
      </c>
      <c r="I42" s="157">
        <v>3.8350454834904249E-2</v>
      </c>
      <c r="J42" s="157">
        <v>2.6627832998913841E-2</v>
      </c>
      <c r="K42" s="157">
        <v>2.0343852789506456E-2</v>
      </c>
      <c r="L42" s="157">
        <v>1.4142138107546982E-2</v>
      </c>
      <c r="M42" s="157">
        <v>2.5305949034602638E-2</v>
      </c>
      <c r="N42" s="157">
        <v>2.7663877828926976E-2</v>
      </c>
      <c r="O42" s="157">
        <v>4.016571530559291E-2</v>
      </c>
      <c r="P42" s="157">
        <v>4.109868091678591E-2</v>
      </c>
      <c r="Q42" s="157">
        <v>4.3841010434323084E-2</v>
      </c>
    </row>
    <row r="43" spans="1:17" x14ac:dyDescent="0.25">
      <c r="A43" s="156" t="s">
        <v>150</v>
      </c>
      <c r="B43" s="204">
        <v>22.371446889381076</v>
      </c>
      <c r="C43" s="204">
        <v>22.267000269869413</v>
      </c>
      <c r="D43" s="204">
        <v>28.517024413954729</v>
      </c>
      <c r="E43" s="204">
        <v>34.155960887346701</v>
      </c>
      <c r="F43" s="204">
        <v>35.60769080190817</v>
      </c>
      <c r="G43" s="204">
        <v>38.722280773635305</v>
      </c>
      <c r="H43" s="204">
        <v>37.096433577574096</v>
      </c>
      <c r="I43" s="204">
        <v>39.752507790066112</v>
      </c>
      <c r="J43" s="204">
        <v>27.601319026821514</v>
      </c>
      <c r="K43" s="204">
        <v>15.062573572675008</v>
      </c>
      <c r="L43" s="204">
        <v>14.659160046696114</v>
      </c>
      <c r="M43" s="204">
        <v>26.231108352266009</v>
      </c>
      <c r="N43" s="204">
        <v>28.675240584030007</v>
      </c>
      <c r="O43" s="204">
        <v>29.738665932623931</v>
      </c>
      <c r="P43" s="204">
        <v>30.429432981755301</v>
      </c>
      <c r="Q43" s="204">
        <v>32.459851730151286</v>
      </c>
    </row>
    <row r="44" spans="1:17" x14ac:dyDescent="0.25">
      <c r="A44" s="156" t="s">
        <v>148</v>
      </c>
      <c r="B44" s="206">
        <v>7.2166832534348959</v>
      </c>
      <c r="C44" s="206">
        <v>7.1839996383173297</v>
      </c>
      <c r="D44" s="206">
        <v>8.9723578031406657</v>
      </c>
      <c r="E44" s="206">
        <v>11.033347806560792</v>
      </c>
      <c r="F44" s="206">
        <v>11.543004602344961</v>
      </c>
      <c r="G44" s="206">
        <v>12.55266643574128</v>
      </c>
      <c r="H44" s="206">
        <v>12.025612834561436</v>
      </c>
      <c r="I44" s="206">
        <v>12.849113249846448</v>
      </c>
      <c r="J44" s="206">
        <v>8.4738760254039427</v>
      </c>
      <c r="K44" s="206">
        <v>3.9546906188264641</v>
      </c>
      <c r="L44" s="206">
        <v>4.1704050783110587</v>
      </c>
      <c r="M44" s="206">
        <v>8.1055319446083516</v>
      </c>
      <c r="N44" s="206">
        <v>8.8744209477021041</v>
      </c>
      <c r="O44" s="206">
        <v>9.1878277335515417</v>
      </c>
      <c r="P44" s="206">
        <v>9.3816937031343137</v>
      </c>
      <c r="Q44" s="206">
        <v>9.8405343067296478</v>
      </c>
    </row>
    <row r="45" spans="1:17" x14ac:dyDescent="0.25">
      <c r="A45" s="152" t="s">
        <v>164</v>
      </c>
      <c r="B45" s="151">
        <v>0.12459338461526118</v>
      </c>
      <c r="C45" s="151">
        <v>0.1204701517859563</v>
      </c>
      <c r="D45" s="151">
        <v>0</v>
      </c>
      <c r="E45" s="151">
        <v>0.13701913414141081</v>
      </c>
      <c r="F45" s="151">
        <v>0</v>
      </c>
      <c r="G45" s="151">
        <v>0</v>
      </c>
      <c r="H45" s="151">
        <v>0</v>
      </c>
      <c r="I45" s="151">
        <v>0.13167310810313201</v>
      </c>
      <c r="J45" s="151">
        <v>1.839244691453751</v>
      </c>
      <c r="K45" s="151">
        <v>3.7622882401368427</v>
      </c>
      <c r="L45" s="151">
        <v>2.2871139929719311</v>
      </c>
      <c r="M45" s="151">
        <v>1.4815053515137748</v>
      </c>
      <c r="N45" s="151">
        <v>1.5744053326470453</v>
      </c>
      <c r="O45" s="151">
        <v>1.7027472681383149</v>
      </c>
      <c r="P45" s="151">
        <v>1.8471869966500076</v>
      </c>
      <c r="Q45" s="151">
        <v>2.637606450471722</v>
      </c>
    </row>
    <row r="46" spans="1:17" x14ac:dyDescent="0.25">
      <c r="A46" s="154" t="s">
        <v>30</v>
      </c>
      <c r="B46" s="205">
        <v>0.12459338461526118</v>
      </c>
      <c r="C46" s="205">
        <v>0.1204701517859563</v>
      </c>
      <c r="D46" s="205">
        <v>0</v>
      </c>
      <c r="E46" s="205">
        <v>0.13701913414141081</v>
      </c>
      <c r="F46" s="205">
        <v>0</v>
      </c>
      <c r="G46" s="205">
        <v>0</v>
      </c>
      <c r="H46" s="205">
        <v>0</v>
      </c>
      <c r="I46" s="205">
        <v>0.13167310810313201</v>
      </c>
      <c r="J46" s="205">
        <v>0.47762736498807695</v>
      </c>
      <c r="K46" s="205">
        <v>0.45945560119748119</v>
      </c>
      <c r="L46" s="205">
        <v>0.51089992821845076</v>
      </c>
      <c r="M46" s="205">
        <v>0.86509788121218612</v>
      </c>
      <c r="N46" s="205">
        <v>0.88706333370119761</v>
      </c>
      <c r="O46" s="205">
        <v>0.95415205775095968</v>
      </c>
      <c r="P46" s="205">
        <v>0.84396736094195124</v>
      </c>
      <c r="Q46" s="205">
        <v>1.0406071968992616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8.6642816533413006E-2</v>
      </c>
      <c r="K47" s="205">
        <v>0</v>
      </c>
      <c r="L47" s="205">
        <v>7.1404522912673005E-2</v>
      </c>
      <c r="M47" s="205">
        <v>2.4604617610146436E-2</v>
      </c>
      <c r="N47" s="205">
        <v>2.5068230375809353E-2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1.2749745099322609</v>
      </c>
      <c r="K49" s="205">
        <v>3.3028326389393614</v>
      </c>
      <c r="L49" s="205">
        <v>1.7048095418408074</v>
      </c>
      <c r="M49" s="205">
        <v>0.59180285269144239</v>
      </c>
      <c r="N49" s="205">
        <v>0.66227376857003839</v>
      </c>
      <c r="O49" s="205">
        <v>0.74859521038735521</v>
      </c>
      <c r="P49" s="205">
        <v>1.0032196357080563</v>
      </c>
      <c r="Q49" s="205">
        <v>1.5969992535724602</v>
      </c>
    </row>
    <row r="50" spans="1:17" x14ac:dyDescent="0.25">
      <c r="A50" s="152" t="s">
        <v>163</v>
      </c>
      <c r="B50" s="151">
        <v>7.0920898688196345</v>
      </c>
      <c r="C50" s="151">
        <v>7.0635294865313734</v>
      </c>
      <c r="D50" s="151">
        <v>8.9723578031406657</v>
      </c>
      <c r="E50" s="151">
        <v>10.896328672419381</v>
      </c>
      <c r="F50" s="151">
        <v>11.543004602344961</v>
      </c>
      <c r="G50" s="151">
        <v>12.55266643574128</v>
      </c>
      <c r="H50" s="151">
        <v>12.025612834561436</v>
      </c>
      <c r="I50" s="151">
        <v>12.717440141743316</v>
      </c>
      <c r="J50" s="151">
        <v>6.6346313339501926</v>
      </c>
      <c r="K50" s="151">
        <v>0.19240237868962151</v>
      </c>
      <c r="L50" s="151">
        <v>1.8832910853391278</v>
      </c>
      <c r="M50" s="151">
        <v>6.6240265930945759</v>
      </c>
      <c r="N50" s="151">
        <v>7.3000156150550586</v>
      </c>
      <c r="O50" s="151">
        <v>7.485080465413227</v>
      </c>
      <c r="P50" s="151">
        <v>7.5345067064843061</v>
      </c>
      <c r="Q50" s="151">
        <v>7.2029278562579258</v>
      </c>
    </row>
    <row r="51" spans="1:17" x14ac:dyDescent="0.25">
      <c r="A51" s="156" t="s">
        <v>147</v>
      </c>
      <c r="B51" s="206">
        <v>7.6527969302861791</v>
      </c>
      <c r="C51" s="206">
        <v>7.5088829866631537</v>
      </c>
      <c r="D51" s="206">
        <v>8.8003519360577229</v>
      </c>
      <c r="E51" s="206">
        <v>11.963817888267954</v>
      </c>
      <c r="F51" s="206">
        <v>12.376191493966338</v>
      </c>
      <c r="G51" s="206">
        <v>13.62488988884493</v>
      </c>
      <c r="H51" s="206">
        <v>12.710940072202806</v>
      </c>
      <c r="I51" s="206">
        <v>13.330493720001558</v>
      </c>
      <c r="J51" s="206">
        <v>8.8629501152667771</v>
      </c>
      <c r="K51" s="206">
        <v>4.7782695034212992</v>
      </c>
      <c r="L51" s="206">
        <v>4.6680289611345813</v>
      </c>
      <c r="M51" s="206">
        <v>8.5014128860156113</v>
      </c>
      <c r="N51" s="206">
        <v>9.3164878143047254</v>
      </c>
      <c r="O51" s="206">
        <v>9.6783813413426145</v>
      </c>
      <c r="P51" s="206">
        <v>9.8920787149088625</v>
      </c>
      <c r="Q51" s="206">
        <v>10.586593470656995</v>
      </c>
    </row>
    <row r="52" spans="1:17" x14ac:dyDescent="0.25">
      <c r="A52" s="152" t="s">
        <v>162</v>
      </c>
      <c r="B52" s="151">
        <v>0.6850503931670624</v>
      </c>
      <c r="C52" s="151">
        <v>1.1277705832802676</v>
      </c>
      <c r="D52" s="151">
        <v>0.56319402048950851</v>
      </c>
      <c r="E52" s="151">
        <v>0.21546593680002019</v>
      </c>
      <c r="F52" s="151">
        <v>0.56895853373256799</v>
      </c>
      <c r="G52" s="151">
        <v>0.19118547347209081</v>
      </c>
      <c r="H52" s="151">
        <v>1.1714112302025201</v>
      </c>
      <c r="I52" s="151">
        <v>2.6640302433049827</v>
      </c>
      <c r="J52" s="151">
        <v>3.0218853020014773</v>
      </c>
      <c r="K52" s="151">
        <v>1.8392242007823703</v>
      </c>
      <c r="L52" s="151">
        <v>1.6840296866459832</v>
      </c>
      <c r="M52" s="151">
        <v>2.8567834673814674</v>
      </c>
      <c r="N52" s="151">
        <v>3.1238311419434761</v>
      </c>
      <c r="O52" s="151">
        <v>3.2590613262193631</v>
      </c>
      <c r="P52" s="151">
        <v>3.3462269516591538</v>
      </c>
      <c r="Q52" s="151">
        <v>3.6157088245234572</v>
      </c>
    </row>
    <row r="53" spans="1:17" x14ac:dyDescent="0.25">
      <c r="A53" s="154" t="s">
        <v>30</v>
      </c>
      <c r="B53" s="153">
        <v>5.8867694194081485E-2</v>
      </c>
      <c r="C53" s="153">
        <v>5.6919555374062701E-2</v>
      </c>
      <c r="D53" s="153">
        <v>0</v>
      </c>
      <c r="E53" s="153">
        <v>6.4738593564031083E-2</v>
      </c>
      <c r="F53" s="153">
        <v>0</v>
      </c>
      <c r="G53" s="153">
        <v>0</v>
      </c>
      <c r="H53" s="153">
        <v>0</v>
      </c>
      <c r="I53" s="153">
        <v>6.2212711255377202E-2</v>
      </c>
      <c r="J53" s="153">
        <v>0.22566865606602271</v>
      </c>
      <c r="K53" s="153">
        <v>0.21708288855440747</v>
      </c>
      <c r="L53" s="153">
        <v>0.24138922649074629</v>
      </c>
      <c r="M53" s="153">
        <v>0.40874014038871326</v>
      </c>
      <c r="N53" s="153">
        <v>0.41911834420708283</v>
      </c>
      <c r="O53" s="153">
        <v>0.45081632322441206</v>
      </c>
      <c r="P53" s="153">
        <v>0.39875642408410239</v>
      </c>
      <c r="Q53" s="153">
        <v>0.49166451679909368</v>
      </c>
    </row>
    <row r="54" spans="1:17" x14ac:dyDescent="0.25">
      <c r="A54" s="154" t="s">
        <v>125</v>
      </c>
      <c r="B54" s="153">
        <v>4.6310837598100937E-2</v>
      </c>
      <c r="C54" s="153">
        <v>6.706067232558352E-2</v>
      </c>
      <c r="D54" s="153">
        <v>3.7431041448948724E-2</v>
      </c>
      <c r="E54" s="153">
        <v>7.6089658912492251E-3</v>
      </c>
      <c r="F54" s="153">
        <v>5.8505410133854789E-2</v>
      </c>
      <c r="G54" s="153">
        <v>2.3900352846913567E-2</v>
      </c>
      <c r="H54" s="153">
        <v>0.10357542027811899</v>
      </c>
      <c r="I54" s="153">
        <v>0.25345211446393667</v>
      </c>
      <c r="J54" s="153">
        <v>0.17792964376439194</v>
      </c>
      <c r="K54" s="153">
        <v>0</v>
      </c>
      <c r="L54" s="153">
        <v>5.799472925928037E-2</v>
      </c>
      <c r="M54" s="153">
        <v>9.7716482774384897E-2</v>
      </c>
      <c r="N54" s="153">
        <v>9.8644290059449038E-2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0.57987186137488</v>
      </c>
      <c r="C55" s="153">
        <v>1.0037903555806214</v>
      </c>
      <c r="D55" s="153">
        <v>0.5257629790405598</v>
      </c>
      <c r="E55" s="153">
        <v>0.14311837734473987</v>
      </c>
      <c r="F55" s="153">
        <v>0.5104531235987132</v>
      </c>
      <c r="G55" s="153">
        <v>0.16728512062517725</v>
      </c>
      <c r="H55" s="153">
        <v>1.0678358099244012</v>
      </c>
      <c r="I55" s="153">
        <v>2.348365417585669</v>
      </c>
      <c r="J55" s="153">
        <v>2.6182870021710629</v>
      </c>
      <c r="K55" s="153">
        <v>1.6221413122279629</v>
      </c>
      <c r="L55" s="153">
        <v>1.3846457308959566</v>
      </c>
      <c r="M55" s="153">
        <v>2.3503268442183693</v>
      </c>
      <c r="N55" s="153">
        <v>2.6060685076769441</v>
      </c>
      <c r="O55" s="153">
        <v>2.8082450029949508</v>
      </c>
      <c r="P55" s="153">
        <v>2.9474705275750512</v>
      </c>
      <c r="Q55" s="153">
        <v>3.1240443077243634</v>
      </c>
    </row>
    <row r="56" spans="1:17" x14ac:dyDescent="0.25">
      <c r="A56" s="152" t="s">
        <v>161</v>
      </c>
      <c r="B56" s="151">
        <v>4.3989800206376426</v>
      </c>
      <c r="C56" s="151">
        <v>4.3799762717685118</v>
      </c>
      <c r="D56" s="151">
        <v>4.7008991010958994</v>
      </c>
      <c r="E56" s="151">
        <v>6.7879634368750619</v>
      </c>
      <c r="F56" s="151">
        <v>7.0657223098357669</v>
      </c>
      <c r="G56" s="151">
        <v>7.7426314179759297</v>
      </c>
      <c r="H56" s="151">
        <v>7.3225040214063792</v>
      </c>
      <c r="I56" s="151">
        <v>7.9136569910606225</v>
      </c>
      <c r="J56" s="151">
        <v>5.3929770154747469</v>
      </c>
      <c r="K56" s="151">
        <v>2.9246379954290158</v>
      </c>
      <c r="L56" s="151">
        <v>2.8457497107799985</v>
      </c>
      <c r="M56" s="151">
        <v>5.2011859067484236</v>
      </c>
      <c r="N56" s="151">
        <v>5.7069150800948751</v>
      </c>
      <c r="O56" s="151">
        <v>5.9298079243240123</v>
      </c>
      <c r="P56" s="151">
        <v>6.0564749258045429</v>
      </c>
      <c r="Q56" s="151">
        <v>6.5091001172211378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0.37545374537144699</v>
      </c>
      <c r="K57" s="87">
        <v>0.29320622905218874</v>
      </c>
      <c r="L57" s="87">
        <v>0.28555467064059337</v>
      </c>
      <c r="M57" s="87">
        <v>0.3316889992739786</v>
      </c>
      <c r="N57" s="87">
        <v>0.33467957580113611</v>
      </c>
      <c r="O57" s="87">
        <v>0.35328483024880974</v>
      </c>
      <c r="P57" s="87">
        <v>0.34409611177686211</v>
      </c>
      <c r="Q57" s="87">
        <v>0.345779531409736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4.8819904176314386E-16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0.25822583345960631</v>
      </c>
      <c r="C60" s="87">
        <v>0.22198356929736437</v>
      </c>
      <c r="D60" s="87">
        <v>0.25648817991959461</v>
      </c>
      <c r="E60" s="87">
        <v>0.30564836849417282</v>
      </c>
      <c r="F60" s="87">
        <v>0.57668869695347036</v>
      </c>
      <c r="G60" s="87">
        <v>0.6496618407693121</v>
      </c>
      <c r="H60" s="87">
        <v>0.5242398089614998</v>
      </c>
      <c r="I60" s="87">
        <v>0.65872570277718323</v>
      </c>
      <c r="J60" s="87">
        <v>0.26038642437316667</v>
      </c>
      <c r="K60" s="87">
        <v>0</v>
      </c>
      <c r="L60" s="87">
        <v>8.1208551321715824E-2</v>
      </c>
      <c r="M60" s="87">
        <v>0.15722454863674998</v>
      </c>
      <c r="N60" s="87">
        <v>0.15796117376957497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0.80393498666296725</v>
      </c>
      <c r="C61" s="87">
        <v>0.80348452649776136</v>
      </c>
      <c r="D61" s="87">
        <v>0.80003052849167833</v>
      </c>
      <c r="E61" s="87">
        <v>0.84347483997066508</v>
      </c>
      <c r="F61" s="87">
        <v>0.85183040260654808</v>
      </c>
      <c r="G61" s="87">
        <v>0.57822744389261316</v>
      </c>
      <c r="H61" s="87">
        <v>1.1373359039823201</v>
      </c>
      <c r="I61" s="87">
        <v>0.8176382001990411</v>
      </c>
      <c r="J61" s="87">
        <v>0.80204908534821828</v>
      </c>
      <c r="K61" s="87">
        <v>0.43877400271561567</v>
      </c>
      <c r="L61" s="87">
        <v>0.46228770241753242</v>
      </c>
      <c r="M61" s="87">
        <v>0.53717272495707158</v>
      </c>
      <c r="N61" s="87">
        <v>0.5420980475498145</v>
      </c>
      <c r="O61" s="87">
        <v>0.55544274947517269</v>
      </c>
      <c r="P61" s="87">
        <v>0.56079428695303035</v>
      </c>
      <c r="Q61" s="87">
        <v>0.28521123567443685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0.18886572372925253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3.3368192005150688</v>
      </c>
      <c r="C63" s="87">
        <v>3.3545081759733861</v>
      </c>
      <c r="D63" s="87">
        <v>3.6443803926846265</v>
      </c>
      <c r="E63" s="87">
        <v>5.6388402284102241</v>
      </c>
      <c r="F63" s="87">
        <v>5.6372032102757483</v>
      </c>
      <c r="G63" s="87">
        <v>6.5147421333140043</v>
      </c>
      <c r="H63" s="87">
        <v>5.6609283084625597</v>
      </c>
      <c r="I63" s="87">
        <v>6.298411873814814</v>
      </c>
      <c r="J63" s="87">
        <v>3.8490952829656129</v>
      </c>
      <c r="K63" s="87">
        <v>1.6786160872380265</v>
      </c>
      <c r="L63" s="87">
        <v>1.9284561446212938</v>
      </c>
      <c r="M63" s="87">
        <v>3.7391747635677448</v>
      </c>
      <c r="N63" s="87">
        <v>4.1117162817966664</v>
      </c>
      <c r="O63" s="87">
        <v>4.4201818062831126</v>
      </c>
      <c r="P63" s="87">
        <v>4.7412543388327784</v>
      </c>
      <c r="Q63" s="87">
        <v>5.5695494430871051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2.8538347366987082E-2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0.11034286690259731</v>
      </c>
      <c r="J66" s="87">
        <v>0.10599247741630245</v>
      </c>
      <c r="K66" s="87">
        <v>0.3251759526939324</v>
      </c>
      <c r="L66" s="87">
        <v>8.8242641778862624E-2</v>
      </c>
      <c r="M66" s="87">
        <v>0.4359248703128783</v>
      </c>
      <c r="N66" s="87">
        <v>0.56046000117768235</v>
      </c>
      <c r="O66" s="87">
        <v>0.60089853831691731</v>
      </c>
      <c r="P66" s="87">
        <v>0.41033018824187217</v>
      </c>
      <c r="Q66" s="87">
        <v>0.30855990704985975</v>
      </c>
    </row>
    <row r="67" spans="1:17" x14ac:dyDescent="0.25">
      <c r="A67" s="149" t="s">
        <v>160</v>
      </c>
      <c r="B67" s="148">
        <v>2.5687665164814746</v>
      </c>
      <c r="C67" s="148">
        <v>2.0011361316143743</v>
      </c>
      <c r="D67" s="148">
        <v>3.536258814472315</v>
      </c>
      <c r="E67" s="148">
        <v>4.9603885145928732</v>
      </c>
      <c r="F67" s="148">
        <v>4.7415106503980038</v>
      </c>
      <c r="G67" s="148">
        <v>5.6910729973969092</v>
      </c>
      <c r="H67" s="148">
        <v>4.2170248205939069</v>
      </c>
      <c r="I67" s="148">
        <v>2.7528064856359529</v>
      </c>
      <c r="J67" s="148">
        <v>0.44808779779055291</v>
      </c>
      <c r="K67" s="148">
        <v>1.4407307209913211E-2</v>
      </c>
      <c r="L67" s="148">
        <v>0.13824956370860012</v>
      </c>
      <c r="M67" s="148">
        <v>0.44344351188571979</v>
      </c>
      <c r="N67" s="148">
        <v>0.48574159226637365</v>
      </c>
      <c r="O67" s="148">
        <v>0.48951209079923957</v>
      </c>
      <c r="P67" s="148">
        <v>0.4893768374451653</v>
      </c>
      <c r="Q67" s="148">
        <v>0.46178452891240013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1.4031483370308082</v>
      </c>
      <c r="I70" s="96">
        <v>1.5880811576404572</v>
      </c>
      <c r="J70" s="96">
        <v>1.4157093188109773</v>
      </c>
      <c r="K70" s="96">
        <v>0.83222052686850834</v>
      </c>
      <c r="L70" s="96">
        <v>1.2576762826357073</v>
      </c>
      <c r="M70" s="96">
        <v>1.2640214079876897</v>
      </c>
      <c r="N70" s="96">
        <v>1.3563039169655757</v>
      </c>
      <c r="O70" s="96">
        <v>1.3504814066618156</v>
      </c>
      <c r="P70" s="96">
        <v>1.4197290942726937</v>
      </c>
      <c r="Q70" s="96">
        <v>1.4412105079978612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1.8494768862445138E-3</v>
      </c>
      <c r="I71" s="160">
        <v>2.108364052526969E-3</v>
      </c>
      <c r="J71" s="160">
        <v>1.9503184332960006E-3</v>
      </c>
      <c r="K71" s="160">
        <v>1.2376681700646517E-3</v>
      </c>
      <c r="L71" s="160">
        <v>1.8045857112838472E-3</v>
      </c>
      <c r="M71" s="160">
        <v>1.7375439983024446E-3</v>
      </c>
      <c r="N71" s="160">
        <v>1.8613014635222613E-3</v>
      </c>
      <c r="O71" s="160">
        <v>1.8540084656854584E-3</v>
      </c>
      <c r="P71" s="160">
        <v>1.9497696850233059E-3</v>
      </c>
      <c r="Q71" s="160">
        <v>1.9952411425752715E-3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2.4901797975068545E-4</v>
      </c>
      <c r="I72" s="159">
        <v>2.8387516537463906E-4</v>
      </c>
      <c r="J72" s="159">
        <v>2.6259552619555362E-4</v>
      </c>
      <c r="K72" s="159">
        <v>1.6664259478097691E-4</v>
      </c>
      <c r="L72" s="159">
        <v>2.4297372486949104E-4</v>
      </c>
      <c r="M72" s="159">
        <v>2.3394706871075757E-4</v>
      </c>
      <c r="N72" s="159">
        <v>2.5061006904199295E-4</v>
      </c>
      <c r="O72" s="159">
        <v>2.4962812241635304E-4</v>
      </c>
      <c r="P72" s="159">
        <v>2.6252164141912066E-4</v>
      </c>
      <c r="Q72" s="159">
        <v>2.6864402693262774E-4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3.2365343812327224E-2</v>
      </c>
      <c r="I73" s="159">
        <v>3.6895798995438392E-2</v>
      </c>
      <c r="J73" s="159">
        <v>3.4130043531022086E-2</v>
      </c>
      <c r="K73" s="159">
        <v>2.1658857241009303E-2</v>
      </c>
      <c r="L73" s="159">
        <v>3.157976042788626E-2</v>
      </c>
      <c r="M73" s="159">
        <v>3.0406548636731381E-2</v>
      </c>
      <c r="N73" s="159">
        <v>3.2572270707102773E-2</v>
      </c>
      <c r="O73" s="159">
        <v>3.2444645223288278E-2</v>
      </c>
      <c r="P73" s="159">
        <v>3.4120440585105709E-2</v>
      </c>
      <c r="Q73" s="159">
        <v>3.4916178757484498E-2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6.1156937609923093E-4</v>
      </c>
      <c r="I74" s="159">
        <v>6.9717599489020881E-4</v>
      </c>
      <c r="J74" s="159">
        <v>6.4491480608207718E-4</v>
      </c>
      <c r="K74" s="159">
        <v>4.0926164377284667E-4</v>
      </c>
      <c r="L74" s="159">
        <v>5.9672514199863441E-4</v>
      </c>
      <c r="M74" s="159">
        <v>5.745563553078664E-4</v>
      </c>
      <c r="N74" s="159">
        <v>6.1547942731542832E-4</v>
      </c>
      <c r="O74" s="159">
        <v>6.1306784046613095E-4</v>
      </c>
      <c r="P74" s="159">
        <v>6.4473335064391341E-4</v>
      </c>
      <c r="Q74" s="159">
        <v>6.5976946768447084E-4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1.9330613679407484E-3</v>
      </c>
      <c r="I75" s="158">
        <v>2.2036485720947044E-3</v>
      </c>
      <c r="J75" s="158">
        <v>2.0384603055205704E-3</v>
      </c>
      <c r="K75" s="158">
        <v>1.3744209203680243E-3</v>
      </c>
      <c r="L75" s="158">
        <v>1.8861414000712717E-3</v>
      </c>
      <c r="M75" s="158">
        <v>1.8160698320680213E-3</v>
      </c>
      <c r="N75" s="158">
        <v>1.9454203401981732E-3</v>
      </c>
      <c r="O75" s="158">
        <v>2.0588620467183925E-3</v>
      </c>
      <c r="P75" s="158">
        <v>2.1652041393739815E-3</v>
      </c>
      <c r="Q75" s="158">
        <v>2.2156998409284491E-3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3.1585986302112298E-4</v>
      </c>
      <c r="I76" s="91">
        <v>3.6007348120044855E-4</v>
      </c>
      <c r="J76" s="91">
        <v>3.3308192049879063E-4</v>
      </c>
      <c r="K76" s="91">
        <v>0</v>
      </c>
      <c r="L76" s="91">
        <v>3.0819319766326315E-4</v>
      </c>
      <c r="M76" s="91">
        <v>2.9674358916233933E-4</v>
      </c>
      <c r="N76" s="91">
        <v>3.1787930397062089E-4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5.2563086013268255E-4</v>
      </c>
      <c r="I77" s="91">
        <v>5.9920792665481542E-4</v>
      </c>
      <c r="J77" s="91">
        <v>5.5429054737073981E-4</v>
      </c>
      <c r="K77" s="91">
        <v>3.5175167077157942E-4</v>
      </c>
      <c r="L77" s="91">
        <v>5.1287255691600652E-4</v>
      </c>
      <c r="M77" s="91">
        <v>4.9381895666759305E-4</v>
      </c>
      <c r="N77" s="91">
        <v>5.2899146591880227E-4</v>
      </c>
      <c r="O77" s="91">
        <v>5.2691875835786134E-4</v>
      </c>
      <c r="P77" s="91">
        <v>5.5413459028432345E-4</v>
      </c>
      <c r="Q77" s="91">
        <v>5.6705781280323774E-4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1.0915706447869428E-3</v>
      </c>
      <c r="I79" s="157">
        <v>1.2443671642394403E-3</v>
      </c>
      <c r="J79" s="157">
        <v>1.15108783765104E-3</v>
      </c>
      <c r="K79" s="157">
        <v>1.0226692495964448E-3</v>
      </c>
      <c r="L79" s="157">
        <v>1.065075645492002E-3</v>
      </c>
      <c r="M79" s="157">
        <v>1.0255072862380889E-3</v>
      </c>
      <c r="N79" s="157">
        <v>1.09854957030875E-3</v>
      </c>
      <c r="O79" s="157">
        <v>1.5319432883605312E-3</v>
      </c>
      <c r="P79" s="157">
        <v>1.6110695490896582E-3</v>
      </c>
      <c r="Q79" s="157">
        <v>1.6486420281252114E-3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0.37069945703523799</v>
      </c>
      <c r="I80" s="204">
        <v>0.42155630660452437</v>
      </c>
      <c r="J80" s="204">
        <v>0.38648893543977775</v>
      </c>
      <c r="K80" s="204">
        <v>0.24331982100257371</v>
      </c>
      <c r="L80" s="204">
        <v>0.35342288589405269</v>
      </c>
      <c r="M80" s="204">
        <v>0.34074197221793712</v>
      </c>
      <c r="N80" s="204">
        <v>0.36555867969587341</v>
      </c>
      <c r="O80" s="204">
        <v>0.36408439180637742</v>
      </c>
      <c r="P80" s="204">
        <v>0.38406127026519715</v>
      </c>
      <c r="Q80" s="204">
        <v>0.39182646686664763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9.4619985313122212E-2</v>
      </c>
      <c r="I81" s="151">
        <v>0.11096383682798555</v>
      </c>
      <c r="J81" s="151">
        <v>0.11532602925831259</v>
      </c>
      <c r="K81" s="151">
        <v>8.0906178462782627E-2</v>
      </c>
      <c r="L81" s="151">
        <v>0.12125876246914258</v>
      </c>
      <c r="M81" s="151">
        <v>0.11527821171869349</v>
      </c>
      <c r="N81" s="151">
        <v>0.12178387510442329</v>
      </c>
      <c r="O81" s="151">
        <v>0.12252605018194611</v>
      </c>
      <c r="P81" s="151">
        <v>0.1250084520634307</v>
      </c>
      <c r="Q81" s="151">
        <v>0.13183593063191928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4.5939923435947098E-3</v>
      </c>
      <c r="J82" s="153">
        <v>2.2201228064145252E-2</v>
      </c>
      <c r="K82" s="153">
        <v>2.4834801871664262E-2</v>
      </c>
      <c r="L82" s="153">
        <v>4.1372939484996103E-2</v>
      </c>
      <c r="M82" s="153">
        <v>3.7696109131050273E-2</v>
      </c>
      <c r="N82" s="153">
        <v>3.7877070756979075E-2</v>
      </c>
      <c r="O82" s="153">
        <v>3.9130908430654351E-2</v>
      </c>
      <c r="P82" s="153">
        <v>3.5573550541392267E-2</v>
      </c>
      <c r="Q82" s="153">
        <v>4.2077293122310636E-2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8.3662376566269979E-3</v>
      </c>
      <c r="I83" s="153">
        <v>1.0361857304624763E-2</v>
      </c>
      <c r="J83" s="153">
        <v>5.9257435314225291E-3</v>
      </c>
      <c r="K83" s="153">
        <v>0</v>
      </c>
      <c r="L83" s="153">
        <v>3.2114423541967111E-3</v>
      </c>
      <c r="M83" s="153">
        <v>3.0967794186954932E-3</v>
      </c>
      <c r="N83" s="153">
        <v>3.0601870752923538E-3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8.6253747656495211E-2</v>
      </c>
      <c r="I85" s="153">
        <v>9.600798717976608E-2</v>
      </c>
      <c r="J85" s="153">
        <v>8.7199057662744814E-2</v>
      </c>
      <c r="K85" s="153">
        <v>5.6071376591118362E-2</v>
      </c>
      <c r="L85" s="153">
        <v>7.6674380629949759E-2</v>
      </c>
      <c r="M85" s="153">
        <v>7.4485323168947709E-2</v>
      </c>
      <c r="N85" s="153">
        <v>8.0846617272151866E-2</v>
      </c>
      <c r="O85" s="153">
        <v>8.3395141751291757E-2</v>
      </c>
      <c r="P85" s="153">
        <v>8.9434901522038437E-2</v>
      </c>
      <c r="Q85" s="153">
        <v>8.9758637509608635E-2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0.27607947172211578</v>
      </c>
      <c r="I86" s="151">
        <v>0.31059246977653882</v>
      </c>
      <c r="J86" s="151">
        <v>0.27116290618146516</v>
      </c>
      <c r="K86" s="151">
        <v>0.16241364253979107</v>
      </c>
      <c r="L86" s="151">
        <v>0.23216412342491013</v>
      </c>
      <c r="M86" s="151">
        <v>0.22546376049924363</v>
      </c>
      <c r="N86" s="151">
        <v>0.24377480459145009</v>
      </c>
      <c r="O86" s="151">
        <v>0.24155834162443129</v>
      </c>
      <c r="P86" s="151">
        <v>0.25905281820176645</v>
      </c>
      <c r="Q86" s="151">
        <v>0.25999053623472834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0.67231155066230497</v>
      </c>
      <c r="I87" s="206">
        <v>0.76418909216558129</v>
      </c>
      <c r="J87" s="206">
        <v>0.67143565610578371</v>
      </c>
      <c r="K87" s="206">
        <v>0.36438807889103925</v>
      </c>
      <c r="L87" s="206">
        <v>0.57569608297394392</v>
      </c>
      <c r="M87" s="206">
        <v>0.60207042868845595</v>
      </c>
      <c r="N87" s="206">
        <v>0.64594609865077324</v>
      </c>
      <c r="O87" s="206">
        <v>0.64231739015457234</v>
      </c>
      <c r="P87" s="206">
        <v>0.67408910767337549</v>
      </c>
      <c r="Q87" s="206">
        <v>0.67828801826049656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7.8311359692588445E-3</v>
      </c>
      <c r="J88" s="151">
        <v>0.14573430888569799</v>
      </c>
      <c r="K88" s="151">
        <v>0.34665998334520309</v>
      </c>
      <c r="L88" s="151">
        <v>0.31572054568907015</v>
      </c>
      <c r="M88" s="151">
        <v>0.1100446668011052</v>
      </c>
      <c r="N88" s="151">
        <v>0.1145968833698004</v>
      </c>
      <c r="O88" s="151">
        <v>0.11903838568604297</v>
      </c>
      <c r="P88" s="151">
        <v>0.132723223937877</v>
      </c>
      <c r="Q88" s="151">
        <v>0.18180484885033979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7.8311359692588445E-3</v>
      </c>
      <c r="J89" s="205">
        <v>3.7845260211906248E-2</v>
      </c>
      <c r="K89" s="205">
        <v>4.2334574305020807E-2</v>
      </c>
      <c r="L89" s="205">
        <v>7.0526263502955919E-2</v>
      </c>
      <c r="M89" s="205">
        <v>6.4258565108161178E-2</v>
      </c>
      <c r="N89" s="205">
        <v>6.4567040828596906E-2</v>
      </c>
      <c r="O89" s="205">
        <v>6.6704391649309677E-2</v>
      </c>
      <c r="P89" s="205">
        <v>6.0640351651295943E-2</v>
      </c>
      <c r="Q89" s="205">
        <v>7.1726937925485776E-2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6.8652262779820457E-3</v>
      </c>
      <c r="K90" s="205">
        <v>0</v>
      </c>
      <c r="L90" s="205">
        <v>9.8569091912042335E-3</v>
      </c>
      <c r="M90" s="205">
        <v>1.8276052421346881E-3</v>
      </c>
      <c r="N90" s="205">
        <v>1.8246515132376853E-3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0.10102382239580969</v>
      </c>
      <c r="K92" s="205">
        <v>0.30432540904018229</v>
      </c>
      <c r="L92" s="205">
        <v>0.23533737299491003</v>
      </c>
      <c r="M92" s="205">
        <v>4.3958496450809334E-2</v>
      </c>
      <c r="N92" s="205">
        <v>4.8205191027965812E-2</v>
      </c>
      <c r="O92" s="205">
        <v>5.2333994036733292E-2</v>
      </c>
      <c r="P92" s="205">
        <v>7.2082872286581071E-2</v>
      </c>
      <c r="Q92" s="205">
        <v>0.11007791092485401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0.67231155066230497</v>
      </c>
      <c r="I93" s="151">
        <v>0.7563579561963224</v>
      </c>
      <c r="J93" s="151">
        <v>0.52570134722008577</v>
      </c>
      <c r="K93" s="151">
        <v>1.7728095545836143E-2</v>
      </c>
      <c r="L93" s="151">
        <v>0.25997553728487371</v>
      </c>
      <c r="M93" s="151">
        <v>0.4920257618873507</v>
      </c>
      <c r="N93" s="151">
        <v>0.53134921528097279</v>
      </c>
      <c r="O93" s="151">
        <v>0.52327900446852937</v>
      </c>
      <c r="P93" s="151">
        <v>0.54136588373549854</v>
      </c>
      <c r="Q93" s="151">
        <v>0.4964831694101568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0.32312885991090295</v>
      </c>
      <c r="I94" s="206">
        <v>0.36014689609002681</v>
      </c>
      <c r="J94" s="206">
        <v>0.31875839466329942</v>
      </c>
      <c r="K94" s="206">
        <v>0.1996657764048998</v>
      </c>
      <c r="L94" s="206">
        <v>0.29244712736160161</v>
      </c>
      <c r="M94" s="206">
        <v>0.28644034119017631</v>
      </c>
      <c r="N94" s="206">
        <v>0.30755405661174873</v>
      </c>
      <c r="O94" s="206">
        <v>0.3068594130022913</v>
      </c>
      <c r="P94" s="206">
        <v>0.32243604693255484</v>
      </c>
      <c r="Q94" s="206">
        <v>0.33104048963511196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3.0642966975382158E-2</v>
      </c>
      <c r="I95" s="151">
        <v>7.4135275029139247E-2</v>
      </c>
      <c r="J95" s="151">
        <v>0.11203619366543879</v>
      </c>
      <c r="K95" s="151">
        <v>7.9294742712541222E-2</v>
      </c>
      <c r="L95" s="151">
        <v>0.1087734370388858</v>
      </c>
      <c r="M95" s="151">
        <v>9.9289008491177527E-2</v>
      </c>
      <c r="N95" s="151">
        <v>0.10639026222811813</v>
      </c>
      <c r="O95" s="151">
        <v>0.10660742265252927</v>
      </c>
      <c r="P95" s="151">
        <v>0.11249922415547112</v>
      </c>
      <c r="Q95" s="151">
        <v>0.11661300575800687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1.7312703077664757E-3</v>
      </c>
      <c r="J96" s="153">
        <v>8.3666501963150491E-3</v>
      </c>
      <c r="K96" s="153">
        <v>9.35912641204629E-3</v>
      </c>
      <c r="L96" s="153">
        <v>1.5591611025486764E-2</v>
      </c>
      <c r="M96" s="153">
        <v>1.4205978063482306E-2</v>
      </c>
      <c r="N96" s="153">
        <v>1.4274174409140666E-2</v>
      </c>
      <c r="O96" s="153">
        <v>1.4746689766772819E-2</v>
      </c>
      <c r="P96" s="153">
        <v>1.3406080634856158E-2</v>
      </c>
      <c r="Q96" s="153">
        <v>1.5857050418338636E-2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2.709431240893101E-3</v>
      </c>
      <c r="I97" s="153">
        <v>7.0531264649572323E-3</v>
      </c>
      <c r="J97" s="153">
        <v>6.5967295364939066E-3</v>
      </c>
      <c r="K97" s="153">
        <v>0</v>
      </c>
      <c r="L97" s="153">
        <v>3.7459470469523208E-3</v>
      </c>
      <c r="M97" s="153">
        <v>3.3961876350421952E-3</v>
      </c>
      <c r="N97" s="153">
        <v>3.3595900065846881E-3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2.7933535734489055E-2</v>
      </c>
      <c r="I98" s="153">
        <v>6.5350878256415543E-2</v>
      </c>
      <c r="J98" s="153">
        <v>9.7072813932629842E-2</v>
      </c>
      <c r="K98" s="153">
        <v>6.9935616300494927E-2</v>
      </c>
      <c r="L98" s="153">
        <v>8.9435878966446711E-2</v>
      </c>
      <c r="M98" s="153">
        <v>8.1686842792653022E-2</v>
      </c>
      <c r="N98" s="153">
        <v>8.8756497812392782E-2</v>
      </c>
      <c r="O98" s="153">
        <v>9.1860732885756455E-2</v>
      </c>
      <c r="P98" s="153">
        <v>9.9093143520614962E-2</v>
      </c>
      <c r="Q98" s="153">
        <v>0.10075595533966823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0.18217266647833091</v>
      </c>
      <c r="I99" s="151">
        <v>0.20940585938551001</v>
      </c>
      <c r="J99" s="151">
        <v>0.19010937613017551</v>
      </c>
      <c r="K99" s="151">
        <v>0.1197498893436138</v>
      </c>
      <c r="L99" s="151">
        <v>0.17474399013217984</v>
      </c>
      <c r="M99" s="151">
        <v>0.1717392207487235</v>
      </c>
      <c r="N99" s="151">
        <v>0.1846205905329347</v>
      </c>
      <c r="O99" s="151">
        <v>0.1842395201524322</v>
      </c>
      <c r="P99" s="151">
        <v>0.19348410892127615</v>
      </c>
      <c r="Q99" s="151">
        <v>0.19953411592563086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1.3238506004416017E-2</v>
      </c>
      <c r="K100" s="87">
        <v>1.2022231331731656E-2</v>
      </c>
      <c r="L100" s="87">
        <v>1.7541411755082115E-2</v>
      </c>
      <c r="M100" s="87">
        <v>1.0963698510653838E-2</v>
      </c>
      <c r="N100" s="87">
        <v>1.084040993314566E-2</v>
      </c>
      <c r="O100" s="87">
        <v>1.099061683249665E-2</v>
      </c>
      <c r="P100" s="87">
        <v>1.1002112113116221E-2</v>
      </c>
      <c r="Q100" s="87">
        <v>1.0606082190958776E-2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2.9989705266569904E-17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1.3042282202019846E-2</v>
      </c>
      <c r="I103" s="87">
        <v>1.743381881369406E-2</v>
      </c>
      <c r="J103" s="87">
        <v>9.181230138275074E-3</v>
      </c>
      <c r="K103" s="87">
        <v>0</v>
      </c>
      <c r="L103" s="87">
        <v>4.9885811132848335E-3</v>
      </c>
      <c r="M103" s="87">
        <v>5.1969240870213826E-3</v>
      </c>
      <c r="N103" s="87">
        <v>5.1164277744887568E-3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2.8295172485300786E-2</v>
      </c>
      <c r="I104" s="87">
        <v>2.1639593198394837E-2</v>
      </c>
      <c r="J104" s="87">
        <v>2.8280265580289104E-2</v>
      </c>
      <c r="K104" s="87">
        <v>1.7990895282303378E-2</v>
      </c>
      <c r="L104" s="87">
        <v>2.8397990896892843E-2</v>
      </c>
      <c r="M104" s="87">
        <v>1.7755788758345294E-2</v>
      </c>
      <c r="N104" s="87">
        <v>1.755878005202709E-2</v>
      </c>
      <c r="O104" s="87">
        <v>1.7279707219726062E-2</v>
      </c>
      <c r="P104" s="87">
        <v>1.7930808882412917E-2</v>
      </c>
      <c r="Q104" s="87">
        <v>8.7482731988652879E-3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7.7439944869105957E-3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0.14083521179101027</v>
      </c>
      <c r="I106" s="87">
        <v>0.16669361914855921</v>
      </c>
      <c r="J106" s="87">
        <v>0.13571917085205037</v>
      </c>
      <c r="K106" s="87">
        <v>6.8827701864238949E-2</v>
      </c>
      <c r="L106" s="87">
        <v>0.11846363152993887</v>
      </c>
      <c r="M106" s="87">
        <v>0.12359524999663811</v>
      </c>
      <c r="N106" s="87">
        <v>0.13318019158106637</v>
      </c>
      <c r="O106" s="87">
        <v>0.13751092717062482</v>
      </c>
      <c r="P106" s="87">
        <v>0.15159663247361505</v>
      </c>
      <c r="Q106" s="87">
        <v>0.17083457461799101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7.5529522400708308E-4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2.8835330008548364E-3</v>
      </c>
      <c r="J109" s="87">
        <v>3.6902035551449239E-3</v>
      </c>
      <c r="K109" s="87">
        <v>1.3165066378429223E-2</v>
      </c>
      <c r="L109" s="87">
        <v>5.3523748369811424E-3</v>
      </c>
      <c r="M109" s="87">
        <v>1.4227559396064883E-2</v>
      </c>
      <c r="N109" s="87">
        <v>1.7924781192206845E-2</v>
      </c>
      <c r="O109" s="87">
        <v>1.8458268929584649E-2</v>
      </c>
      <c r="P109" s="87">
        <v>1.2954555452131981E-2</v>
      </c>
      <c r="Q109" s="87">
        <v>9.3451859178157876E-3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0.11031322645718987</v>
      </c>
      <c r="I110" s="148">
        <v>7.6605761675377554E-2</v>
      </c>
      <c r="J110" s="148">
        <v>1.6612824867685137E-2</v>
      </c>
      <c r="K110" s="148">
        <v>6.2114434874478252E-4</v>
      </c>
      <c r="L110" s="148">
        <v>8.929700190535959E-3</v>
      </c>
      <c r="M110" s="148">
        <v>1.5412111950275292E-2</v>
      </c>
      <c r="N110" s="148">
        <v>1.6543203850695923E-2</v>
      </c>
      <c r="O110" s="148">
        <v>1.6012470197329841E-2</v>
      </c>
      <c r="P110" s="148">
        <v>1.6452713855807544E-2</v>
      </c>
      <c r="Q110" s="148">
        <v>1.4893367951474222E-2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8.6878738226468748</v>
      </c>
      <c r="C112" s="96">
        <v>9.2484494009577016</v>
      </c>
      <c r="D112" s="96">
        <v>10.136590006789012</v>
      </c>
      <c r="E112" s="96">
        <v>10.946630217737155</v>
      </c>
      <c r="F112" s="96">
        <v>10.670983504042983</v>
      </c>
      <c r="G112" s="96">
        <v>10.015596530497012</v>
      </c>
      <c r="H112" s="96">
        <v>10.149028554162635</v>
      </c>
      <c r="I112" s="96">
        <v>12.689536319713737</v>
      </c>
      <c r="J112" s="96">
        <v>10.969191255600149</v>
      </c>
      <c r="K112" s="96">
        <v>12.515218734322392</v>
      </c>
      <c r="L112" s="96">
        <v>10.414871194871804</v>
      </c>
      <c r="M112" s="96">
        <v>9.8288802163768096</v>
      </c>
      <c r="N112" s="96">
        <v>10.167371961896311</v>
      </c>
      <c r="O112" s="96">
        <v>8.8195303736435342</v>
      </c>
      <c r="P112" s="96">
        <v>8.2815623695503078</v>
      </c>
      <c r="Q112" s="96">
        <v>7.5140926145117639</v>
      </c>
    </row>
    <row r="113" spans="1:17" x14ac:dyDescent="0.25">
      <c r="A113" s="132" t="s">
        <v>83</v>
      </c>
      <c r="B113" s="160">
        <v>1.2643025152008366E-2</v>
      </c>
      <c r="C113" s="160">
        <v>1.3491254334933213E-2</v>
      </c>
      <c r="D113" s="160">
        <v>1.4669935177714536E-2</v>
      </c>
      <c r="E113" s="160">
        <v>1.5846949021556235E-2</v>
      </c>
      <c r="F113" s="160">
        <v>1.5425521418030878E-2</v>
      </c>
      <c r="G113" s="160">
        <v>1.4447262985523627E-2</v>
      </c>
      <c r="H113" s="160">
        <v>1.4707539448301547E-2</v>
      </c>
      <c r="I113" s="160">
        <v>1.8503478429511167E-2</v>
      </c>
      <c r="J113" s="160">
        <v>1.6473317706384071E-2</v>
      </c>
      <c r="K113" s="160">
        <v>1.9891958102873607E-2</v>
      </c>
      <c r="L113" s="160">
        <v>1.6153652879786724E-2</v>
      </c>
      <c r="M113" s="160">
        <v>1.4812888149304319E-2</v>
      </c>
      <c r="N113" s="160">
        <v>1.5295657233615426E-2</v>
      </c>
      <c r="O113" s="160">
        <v>1.3276846426789937E-2</v>
      </c>
      <c r="P113" s="160">
        <v>1.2453136499555257E-2</v>
      </c>
      <c r="Q113" s="160">
        <v>1.1374187752780549E-2</v>
      </c>
    </row>
    <row r="114" spans="1:17" x14ac:dyDescent="0.25">
      <c r="A114" s="76" t="s">
        <v>82</v>
      </c>
      <c r="B114" s="159">
        <v>1.6397997548783147E-3</v>
      </c>
      <c r="C114" s="159">
        <v>1.7498150391570021E-3</v>
      </c>
      <c r="D114" s="159">
        <v>1.9026898878450596E-3</v>
      </c>
      <c r="E114" s="159">
        <v>2.0553485268507252E-3</v>
      </c>
      <c r="F114" s="159">
        <v>2.0006893869177434E-3</v>
      </c>
      <c r="G114" s="159">
        <v>1.8738093152144755E-3</v>
      </c>
      <c r="H114" s="159">
        <v>1.9075671599337856E-3</v>
      </c>
      <c r="I114" s="159">
        <v>2.3999002634498999E-3</v>
      </c>
      <c r="J114" s="159">
        <v>2.1365885151838162E-3</v>
      </c>
      <c r="K114" s="159">
        <v>2.5799860103861518E-3</v>
      </c>
      <c r="L114" s="159">
        <v>2.0951280025299844E-3</v>
      </c>
      <c r="M114" s="159">
        <v>1.9212308813931747E-3</v>
      </c>
      <c r="N114" s="159">
        <v>1.983846008437388E-3</v>
      </c>
      <c r="O114" s="159">
        <v>1.7220063437704029E-3</v>
      </c>
      <c r="P114" s="159">
        <v>1.6151712057768902E-3</v>
      </c>
      <c r="Q114" s="159">
        <v>1.4752316051500271E-3</v>
      </c>
    </row>
    <row r="115" spans="1:17" x14ac:dyDescent="0.25">
      <c r="A115" s="76" t="s">
        <v>81</v>
      </c>
      <c r="B115" s="159">
        <v>0.22994035121604622</v>
      </c>
      <c r="C115" s="159">
        <v>0.24536720625180136</v>
      </c>
      <c r="D115" s="159">
        <v>0.26680402882410398</v>
      </c>
      <c r="E115" s="159">
        <v>0.2882105334687709</v>
      </c>
      <c r="F115" s="159">
        <v>0.28054597455176494</v>
      </c>
      <c r="G115" s="159">
        <v>0.26275426055560597</v>
      </c>
      <c r="H115" s="159">
        <v>0.26748794260913877</v>
      </c>
      <c r="I115" s="159">
        <v>0.33652518108962765</v>
      </c>
      <c r="J115" s="159">
        <v>0.29960238262262362</v>
      </c>
      <c r="K115" s="159">
        <v>0.36177764241994326</v>
      </c>
      <c r="L115" s="159">
        <v>0.2937885966326832</v>
      </c>
      <c r="M115" s="159">
        <v>0.26940393320612682</v>
      </c>
      <c r="N115" s="159">
        <v>0.27818411765313095</v>
      </c>
      <c r="O115" s="159">
        <v>0.2414677415976374</v>
      </c>
      <c r="P115" s="159">
        <v>0.22648682147043198</v>
      </c>
      <c r="Q115" s="159">
        <v>0.20686383956581403</v>
      </c>
    </row>
    <row r="116" spans="1:17" x14ac:dyDescent="0.25">
      <c r="A116" s="76" t="s">
        <v>80</v>
      </c>
      <c r="B116" s="159">
        <v>4.1870689889624071E-3</v>
      </c>
      <c r="C116" s="159">
        <v>4.4679823039844354E-3</v>
      </c>
      <c r="D116" s="159">
        <v>4.8583333430243115E-3</v>
      </c>
      <c r="E116" s="159">
        <v>5.248132311694886E-3</v>
      </c>
      <c r="F116" s="159">
        <v>5.108565520630372E-3</v>
      </c>
      <c r="G116" s="159">
        <v>4.7845896132272751E-3</v>
      </c>
      <c r="H116" s="159">
        <v>4.870786982349897E-3</v>
      </c>
      <c r="I116" s="159">
        <v>6.1279116183545626E-3</v>
      </c>
      <c r="J116" s="159">
        <v>5.4555707106830574E-3</v>
      </c>
      <c r="K116" s="159">
        <v>6.5877430362503804E-3</v>
      </c>
      <c r="L116" s="159">
        <v>5.3497053290821059E-3</v>
      </c>
      <c r="M116" s="159">
        <v>4.9056759645114238E-3</v>
      </c>
      <c r="N116" s="159">
        <v>5.0655575939035592E-3</v>
      </c>
      <c r="O116" s="159">
        <v>4.3969755083495777E-3</v>
      </c>
      <c r="P116" s="159">
        <v>4.1241823871813474E-3</v>
      </c>
      <c r="Q116" s="159">
        <v>3.7668602444200787E-3</v>
      </c>
    </row>
    <row r="117" spans="1:17" x14ac:dyDescent="0.25">
      <c r="A117" s="129" t="s">
        <v>79</v>
      </c>
      <c r="B117" s="158">
        <v>1.3212829517524619E-2</v>
      </c>
      <c r="C117" s="158">
        <v>1.4099287264070734E-2</v>
      </c>
      <c r="D117" s="158">
        <v>1.5331089688253053E-2</v>
      </c>
      <c r="E117" s="158">
        <v>1.6561149984065739E-2</v>
      </c>
      <c r="F117" s="158">
        <v>1.6120729197710272E-2</v>
      </c>
      <c r="G117" s="158">
        <v>1.5098381955860014E-2</v>
      </c>
      <c r="H117" s="158">
        <v>1.5370388733412198E-2</v>
      </c>
      <c r="I117" s="158">
        <v>1.9337405647056601E-2</v>
      </c>
      <c r="J117" s="158">
        <v>1.7215748274288362E-2</v>
      </c>
      <c r="K117" s="158">
        <v>2.2087225586557277E-2</v>
      </c>
      <c r="L117" s="158">
        <v>1.6881676578171481E-2</v>
      </c>
      <c r="M117" s="158">
        <v>1.5480485360564851E-2</v>
      </c>
      <c r="N117" s="158">
        <v>1.5985012206841114E-2</v>
      </c>
      <c r="O117" s="158">
        <v>1.4742073183042917E-2</v>
      </c>
      <c r="P117" s="158">
        <v>1.3827459001441016E-2</v>
      </c>
      <c r="Q117" s="158">
        <v>1.2629437959816983E-2</v>
      </c>
    </row>
    <row r="118" spans="1:17" x14ac:dyDescent="0.25">
      <c r="A118" s="92" t="s">
        <v>125</v>
      </c>
      <c r="B118" s="91">
        <v>2.1589601813690063E-3</v>
      </c>
      <c r="C118" s="91">
        <v>2.3038062928488205E-3</v>
      </c>
      <c r="D118" s="91">
        <v>2.5050813022324029E-3</v>
      </c>
      <c r="E118" s="91">
        <v>2.7060716499713406E-3</v>
      </c>
      <c r="F118" s="91">
        <v>2.6341074321989447E-3</v>
      </c>
      <c r="G118" s="91">
        <v>2.4670571434050382E-3</v>
      </c>
      <c r="H118" s="91">
        <v>2.5115027181412276E-3</v>
      </c>
      <c r="I118" s="91">
        <v>3.1597084294172312E-3</v>
      </c>
      <c r="J118" s="91">
        <v>2.8130322098959526E-3</v>
      </c>
      <c r="K118" s="91">
        <v>0</v>
      </c>
      <c r="L118" s="91">
        <v>2.7584453033834499E-3</v>
      </c>
      <c r="M118" s="91">
        <v>2.5294923723489307E-3</v>
      </c>
      <c r="N118" s="91">
        <v>2.6119314418985239E-3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3.5927834776820402E-3</v>
      </c>
      <c r="C119" s="91">
        <v>3.8338257723116629E-3</v>
      </c>
      <c r="D119" s="91">
        <v>4.1687729077076879E-3</v>
      </c>
      <c r="E119" s="91">
        <v>4.5032463300346002E-3</v>
      </c>
      <c r="F119" s="91">
        <v>4.3834887472740764E-3</v>
      </c>
      <c r="G119" s="91">
        <v>4.1054958863125605E-3</v>
      </c>
      <c r="H119" s="91">
        <v>4.1794589579552286E-3</v>
      </c>
      <c r="I119" s="91">
        <v>5.2581554479177364E-3</v>
      </c>
      <c r="J119" s="91">
        <v>4.6812422633440726E-3</v>
      </c>
      <c r="K119" s="91">
        <v>5.6527213662463478E-3</v>
      </c>
      <c r="L119" s="91">
        <v>4.5904027297999517E-3</v>
      </c>
      <c r="M119" s="91">
        <v>4.2093960234761254E-3</v>
      </c>
      <c r="N119" s="91">
        <v>4.3465850877067794E-3</v>
      </c>
      <c r="O119" s="91">
        <v>3.7728972223325338E-3</v>
      </c>
      <c r="P119" s="91">
        <v>3.5388225937218864E-3</v>
      </c>
      <c r="Q119" s="91">
        <v>3.2322164465323311E-3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7.4610858584735736E-3</v>
      </c>
      <c r="C121" s="157">
        <v>7.9616551989102509E-3</v>
      </c>
      <c r="D121" s="157">
        <v>8.6572354783129614E-3</v>
      </c>
      <c r="E121" s="157">
        <v>9.3518320040597985E-3</v>
      </c>
      <c r="F121" s="157">
        <v>9.1031330182372531E-3</v>
      </c>
      <c r="G121" s="157">
        <v>8.5258289261424154E-3</v>
      </c>
      <c r="H121" s="157">
        <v>8.6794270573157424E-3</v>
      </c>
      <c r="I121" s="157">
        <v>1.0919541769721633E-2</v>
      </c>
      <c r="J121" s="157">
        <v>9.7214738010483366E-3</v>
      </c>
      <c r="K121" s="157">
        <v>1.6434504220310928E-2</v>
      </c>
      <c r="L121" s="157">
        <v>9.5328285449880808E-3</v>
      </c>
      <c r="M121" s="157">
        <v>8.741596964739794E-3</v>
      </c>
      <c r="N121" s="157">
        <v>9.0264956772358081E-3</v>
      </c>
      <c r="O121" s="157">
        <v>1.0969175960710384E-2</v>
      </c>
      <c r="P121" s="157">
        <v>1.028863640771913E-2</v>
      </c>
      <c r="Q121" s="157">
        <v>9.3972215132846516E-3</v>
      </c>
    </row>
    <row r="122" spans="1:17" x14ac:dyDescent="0.25">
      <c r="A122" s="156" t="s">
        <v>146</v>
      </c>
      <c r="B122" s="206">
        <v>4.2462836437909637</v>
      </c>
      <c r="C122" s="206">
        <v>4.5318063656584471</v>
      </c>
      <c r="D122" s="206">
        <v>4.9512822208448659</v>
      </c>
      <c r="E122" s="206">
        <v>5.32967700362315</v>
      </c>
      <c r="F122" s="206">
        <v>5.2063018015500706</v>
      </c>
      <c r="G122" s="206">
        <v>4.8761276374799518</v>
      </c>
      <c r="H122" s="206">
        <v>4.9639741212609021</v>
      </c>
      <c r="I122" s="206">
        <v>6.2269651026124375</v>
      </c>
      <c r="J122" s="206">
        <v>5.475366896429561</v>
      </c>
      <c r="K122" s="206">
        <v>6.4964875844421517</v>
      </c>
      <c r="L122" s="206">
        <v>5.285015504483173</v>
      </c>
      <c r="M122" s="206">
        <v>4.8545832796631077</v>
      </c>
      <c r="N122" s="206">
        <v>5.0220806177384452</v>
      </c>
      <c r="O122" s="206">
        <v>4.3547077163856791</v>
      </c>
      <c r="P122" s="206">
        <v>4.1006071969228319</v>
      </c>
      <c r="Q122" s="206">
        <v>3.7307383776348435</v>
      </c>
    </row>
    <row r="123" spans="1:17" x14ac:dyDescent="0.25">
      <c r="A123" s="152" t="s">
        <v>159</v>
      </c>
      <c r="B123" s="151">
        <v>7.3310526821933952E-2</v>
      </c>
      <c r="C123" s="151">
        <v>7.599490927359101E-2</v>
      </c>
      <c r="D123" s="151">
        <v>0</v>
      </c>
      <c r="E123" s="151">
        <v>6.6187320575137779E-2</v>
      </c>
      <c r="F123" s="151">
        <v>0</v>
      </c>
      <c r="G123" s="151">
        <v>0</v>
      </c>
      <c r="H123" s="151">
        <v>0</v>
      </c>
      <c r="I123" s="151">
        <v>6.381170693787111E-2</v>
      </c>
      <c r="J123" s="151">
        <v>0.29679382897707007</v>
      </c>
      <c r="K123" s="151">
        <v>0.78610653579914092</v>
      </c>
      <c r="L123" s="151">
        <v>0.58615426527256775</v>
      </c>
      <c r="M123" s="151">
        <v>0.50863094450001511</v>
      </c>
      <c r="N123" s="151">
        <v>0.49264051871709696</v>
      </c>
      <c r="O123" s="151">
        <v>0.44351209589903817</v>
      </c>
      <c r="P123" s="151">
        <v>0.35960437602614814</v>
      </c>
      <c r="Q123" s="151">
        <v>0.37964275329352259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7.3310526821933952E-2</v>
      </c>
      <c r="C125" s="153">
        <v>7.599490927359101E-2</v>
      </c>
      <c r="D125" s="153">
        <v>0</v>
      </c>
      <c r="E125" s="153">
        <v>6.6187320575137779E-2</v>
      </c>
      <c r="F125" s="153">
        <v>0</v>
      </c>
      <c r="G125" s="153">
        <v>0</v>
      </c>
      <c r="H125" s="153">
        <v>0</v>
      </c>
      <c r="I125" s="153">
        <v>6.381170693787111E-2</v>
      </c>
      <c r="J125" s="153">
        <v>0.29679382897707007</v>
      </c>
      <c r="K125" s="153">
        <v>0.6317370281766761</v>
      </c>
      <c r="L125" s="153">
        <v>0.58615426527256775</v>
      </c>
      <c r="M125" s="153">
        <v>0.50863094450001511</v>
      </c>
      <c r="N125" s="153">
        <v>0.49264051871709696</v>
      </c>
      <c r="O125" s="153">
        <v>0.44351209589903817</v>
      </c>
      <c r="P125" s="153">
        <v>0.35960437602614814</v>
      </c>
      <c r="Q125" s="153">
        <v>0.37964275329352259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0.15436950762246479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4.1729731169690298</v>
      </c>
      <c r="C129" s="151">
        <v>4.4558114563848559</v>
      </c>
      <c r="D129" s="151">
        <v>4.9512822208448659</v>
      </c>
      <c r="E129" s="151">
        <v>5.2634896830480118</v>
      </c>
      <c r="F129" s="151">
        <v>5.2063018015500706</v>
      </c>
      <c r="G129" s="151">
        <v>4.8761276374799518</v>
      </c>
      <c r="H129" s="151">
        <v>4.9639741212609021</v>
      </c>
      <c r="I129" s="151">
        <v>6.1631533956745663</v>
      </c>
      <c r="J129" s="151">
        <v>5.1785730674524908</v>
      </c>
      <c r="K129" s="151">
        <v>5.7103810486430104</v>
      </c>
      <c r="L129" s="151">
        <v>4.6988612392106051</v>
      </c>
      <c r="M129" s="151">
        <v>4.3459523351630924</v>
      </c>
      <c r="N129" s="151">
        <v>4.5294400990213486</v>
      </c>
      <c r="O129" s="151">
        <v>3.9111956204866414</v>
      </c>
      <c r="P129" s="151">
        <v>3.7410028208966835</v>
      </c>
      <c r="Q129" s="151">
        <v>3.3510956243413208</v>
      </c>
    </row>
    <row r="130" spans="1:17" x14ac:dyDescent="0.25">
      <c r="A130" s="156" t="s">
        <v>145</v>
      </c>
      <c r="B130" s="206">
        <v>2.7212203033569029</v>
      </c>
      <c r="C130" s="206">
        <v>2.9041968289480811</v>
      </c>
      <c r="D130" s="206">
        <v>3.1730168865931692</v>
      </c>
      <c r="E130" s="206">
        <v>3.4155102412437079</v>
      </c>
      <c r="F130" s="206">
        <v>3.3364455500983272</v>
      </c>
      <c r="G130" s="206">
        <v>3.1248542589170887</v>
      </c>
      <c r="H130" s="206">
        <v>3.1811504593823554</v>
      </c>
      <c r="I130" s="206">
        <v>3.9905350859689359</v>
      </c>
      <c r="J130" s="206">
        <v>3.3744459267931615</v>
      </c>
      <c r="K130" s="206">
        <v>3.4846566940608859</v>
      </c>
      <c r="L130" s="206">
        <v>3.0662603731370339</v>
      </c>
      <c r="M130" s="206">
        <v>3.0540331988205431</v>
      </c>
      <c r="N130" s="206">
        <v>3.1584225190043793</v>
      </c>
      <c r="O130" s="206">
        <v>2.7368779029846664</v>
      </c>
      <c r="P130" s="206">
        <v>2.5617412902731158</v>
      </c>
      <c r="Q130" s="206">
        <v>2.3007088905573125</v>
      </c>
    </row>
    <row r="131" spans="1:17" x14ac:dyDescent="0.25">
      <c r="A131" s="152" t="s">
        <v>157</v>
      </c>
      <c r="B131" s="151">
        <v>4.6980868630700959E-2</v>
      </c>
      <c r="C131" s="151">
        <v>4.8701148442932878E-2</v>
      </c>
      <c r="D131" s="151">
        <v>0</v>
      </c>
      <c r="E131" s="151">
        <v>4.2415979638387891E-2</v>
      </c>
      <c r="F131" s="151">
        <v>0</v>
      </c>
      <c r="G131" s="151">
        <v>0</v>
      </c>
      <c r="H131" s="151">
        <v>0</v>
      </c>
      <c r="I131" s="151">
        <v>4.089357355227672E-2</v>
      </c>
      <c r="J131" s="151">
        <v>0.73241946646914746</v>
      </c>
      <c r="K131" s="151">
        <v>3.3151222597710599</v>
      </c>
      <c r="L131" s="151">
        <v>1.6815841324308818</v>
      </c>
      <c r="M131" s="151">
        <v>0.55820722917056986</v>
      </c>
      <c r="N131" s="151">
        <v>0.560333714839231</v>
      </c>
      <c r="O131" s="151">
        <v>0.50721579764903402</v>
      </c>
      <c r="P131" s="151">
        <v>0.50438815739560994</v>
      </c>
      <c r="Q131" s="151">
        <v>0.61667023570474555</v>
      </c>
    </row>
    <row r="132" spans="1:17" x14ac:dyDescent="0.25">
      <c r="A132" s="154" t="s">
        <v>30</v>
      </c>
      <c r="B132" s="205">
        <v>4.6980868630700959E-2</v>
      </c>
      <c r="C132" s="205">
        <v>4.8701148442932878E-2</v>
      </c>
      <c r="D132" s="205">
        <v>0</v>
      </c>
      <c r="E132" s="205">
        <v>4.2415979638387891E-2</v>
      </c>
      <c r="F132" s="205">
        <v>0</v>
      </c>
      <c r="G132" s="205">
        <v>0</v>
      </c>
      <c r="H132" s="205">
        <v>0</v>
      </c>
      <c r="I132" s="205">
        <v>4.089357355227672E-2</v>
      </c>
      <c r="J132" s="205">
        <v>0.19019958652653732</v>
      </c>
      <c r="K132" s="205">
        <v>0.40484710199951734</v>
      </c>
      <c r="L132" s="205">
        <v>0.37563550185614514</v>
      </c>
      <c r="M132" s="205">
        <v>0.3259548747085948</v>
      </c>
      <c r="N132" s="205">
        <v>0.31570745014866819</v>
      </c>
      <c r="O132" s="205">
        <v>0.28422362267522827</v>
      </c>
      <c r="P132" s="205">
        <v>0.23045156925614868</v>
      </c>
      <c r="Q132" s="205">
        <v>0.24329311344880719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3.4502687844447863E-2</v>
      </c>
      <c r="K133" s="205">
        <v>0</v>
      </c>
      <c r="L133" s="205">
        <v>5.2499662492870705E-2</v>
      </c>
      <c r="M133" s="205">
        <v>9.2706215383748774E-3</v>
      </c>
      <c r="N133" s="205">
        <v>8.9218286801064275E-3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0.50771719209816235</v>
      </c>
      <c r="K135" s="205">
        <v>2.9102751577715424</v>
      </c>
      <c r="L135" s="205">
        <v>1.2534489680818659</v>
      </c>
      <c r="M135" s="205">
        <v>0.22298173292360016</v>
      </c>
      <c r="N135" s="205">
        <v>0.23570443601045638</v>
      </c>
      <c r="O135" s="205">
        <v>0.22299217497380575</v>
      </c>
      <c r="P135" s="205">
        <v>0.2739365881394612</v>
      </c>
      <c r="Q135" s="205">
        <v>0.37337712225593833</v>
      </c>
    </row>
    <row r="136" spans="1:17" x14ac:dyDescent="0.25">
      <c r="A136" s="152" t="s">
        <v>156</v>
      </c>
      <c r="B136" s="151">
        <v>2.6742394347262017</v>
      </c>
      <c r="C136" s="151">
        <v>2.8554956805051481</v>
      </c>
      <c r="D136" s="151">
        <v>3.1730168865931692</v>
      </c>
      <c r="E136" s="151">
        <v>3.3730942616053201</v>
      </c>
      <c r="F136" s="151">
        <v>3.3364455500983272</v>
      </c>
      <c r="G136" s="151">
        <v>3.1248542589170887</v>
      </c>
      <c r="H136" s="151">
        <v>3.1811504593823554</v>
      </c>
      <c r="I136" s="151">
        <v>3.9496415124166591</v>
      </c>
      <c r="J136" s="151">
        <v>2.642026460324014</v>
      </c>
      <c r="K136" s="151">
        <v>0.16953443428982615</v>
      </c>
      <c r="L136" s="151">
        <v>1.3846762407061519</v>
      </c>
      <c r="M136" s="151">
        <v>2.4958259696499732</v>
      </c>
      <c r="N136" s="151">
        <v>2.5980888041651484</v>
      </c>
      <c r="O136" s="151">
        <v>2.2296621053356325</v>
      </c>
      <c r="P136" s="151">
        <v>2.0573531328775059</v>
      </c>
      <c r="Q136" s="151">
        <v>1.684038654852567</v>
      </c>
    </row>
    <row r="137" spans="1:17" x14ac:dyDescent="0.25">
      <c r="A137" s="156" t="s">
        <v>144</v>
      </c>
      <c r="B137" s="204">
        <v>1.4587468008695885</v>
      </c>
      <c r="C137" s="204">
        <v>1.5332706611572264</v>
      </c>
      <c r="D137" s="204">
        <v>1.708724822430038</v>
      </c>
      <c r="E137" s="204">
        <v>1.8735208595573598</v>
      </c>
      <c r="F137" s="204">
        <v>1.8090346723195321</v>
      </c>
      <c r="G137" s="204">
        <v>1.7156563296745411</v>
      </c>
      <c r="H137" s="204">
        <v>1.6995597485862408</v>
      </c>
      <c r="I137" s="204">
        <v>2.0891422540843627</v>
      </c>
      <c r="J137" s="204">
        <v>1.778494824548263</v>
      </c>
      <c r="K137" s="204">
        <v>2.1211499006633461</v>
      </c>
      <c r="L137" s="204">
        <v>1.7293265578293442</v>
      </c>
      <c r="M137" s="204">
        <v>1.6137395243312573</v>
      </c>
      <c r="N137" s="204">
        <v>1.6703546344575555</v>
      </c>
      <c r="O137" s="204">
        <v>1.4523391112135953</v>
      </c>
      <c r="P137" s="204">
        <v>1.3607071117899749</v>
      </c>
      <c r="Q137" s="204">
        <v>1.2465357891916271</v>
      </c>
    </row>
    <row r="138" spans="1:17" x14ac:dyDescent="0.25">
      <c r="A138" s="152" t="s">
        <v>155</v>
      </c>
      <c r="B138" s="151">
        <v>0.137705670931623</v>
      </c>
      <c r="C138" s="151">
        <v>0.24304335662892948</v>
      </c>
      <c r="D138" s="151">
        <v>0.10617617639454496</v>
      </c>
      <c r="E138" s="151">
        <v>3.555741268119033E-2</v>
      </c>
      <c r="F138" s="151">
        <v>8.7669602157238818E-2</v>
      </c>
      <c r="G138" s="151">
        <v>2.5371837233443113E-2</v>
      </c>
      <c r="H138" s="151">
        <v>0.16519223279742043</v>
      </c>
      <c r="I138" s="151">
        <v>0.44106274362792386</v>
      </c>
      <c r="J138" s="151">
        <v>0.64150728239164478</v>
      </c>
      <c r="K138" s="151">
        <v>0.8639436251891992</v>
      </c>
      <c r="L138" s="151">
        <v>0.66006055456113089</v>
      </c>
      <c r="M138" s="151">
        <v>0.57381619727515032</v>
      </c>
      <c r="N138" s="151">
        <v>0.5926809926951021</v>
      </c>
      <c r="O138" s="151">
        <v>0.51753337161686319</v>
      </c>
      <c r="P138" s="151">
        <v>0.48709386370715796</v>
      </c>
      <c r="Q138" s="151">
        <v>0.45065032365250268</v>
      </c>
    </row>
    <row r="139" spans="1:17" x14ac:dyDescent="0.25">
      <c r="A139" s="154" t="s">
        <v>30</v>
      </c>
      <c r="B139" s="153">
        <v>1.1833312419129867E-2</v>
      </c>
      <c r="C139" s="153">
        <v>1.226660812139705E-2</v>
      </c>
      <c r="D139" s="153">
        <v>0</v>
      </c>
      <c r="E139" s="153">
        <v>1.0683530408301133E-2</v>
      </c>
      <c r="F139" s="153">
        <v>0</v>
      </c>
      <c r="G139" s="153">
        <v>0</v>
      </c>
      <c r="H139" s="153">
        <v>0</v>
      </c>
      <c r="I139" s="153">
        <v>1.0300074176630565E-2</v>
      </c>
      <c r="J139" s="153">
        <v>4.7906545684578125E-2</v>
      </c>
      <c r="K139" s="153">
        <v>0.10197091666391664</v>
      </c>
      <c r="L139" s="153">
        <v>9.4613241064591222E-2</v>
      </c>
      <c r="M139" s="153">
        <v>8.2099926616609795E-2</v>
      </c>
      <c r="N139" s="153">
        <v>7.9518855217903514E-2</v>
      </c>
      <c r="O139" s="153">
        <v>7.1588862063206096E-2</v>
      </c>
      <c r="P139" s="153">
        <v>5.8045019088998097E-2</v>
      </c>
      <c r="Q139" s="153">
        <v>6.1279484708828907E-2</v>
      </c>
    </row>
    <row r="140" spans="1:17" x14ac:dyDescent="0.25">
      <c r="A140" s="154" t="s">
        <v>125</v>
      </c>
      <c r="B140" s="153">
        <v>9.3091910120204919E-3</v>
      </c>
      <c r="C140" s="153">
        <v>1.4452097919060655E-2</v>
      </c>
      <c r="D140" s="153">
        <v>7.0566886631019191E-3</v>
      </c>
      <c r="E140" s="153">
        <v>1.2556747683201528E-3</v>
      </c>
      <c r="F140" s="153">
        <v>9.0149733704355181E-3</v>
      </c>
      <c r="G140" s="153">
        <v>3.1717674530448632E-3</v>
      </c>
      <c r="H140" s="153">
        <v>1.4606189950659468E-2</v>
      </c>
      <c r="I140" s="153">
        <v>4.1962093059828981E-2</v>
      </c>
      <c r="J140" s="153">
        <v>3.7772168967699866E-2</v>
      </c>
      <c r="K140" s="153">
        <v>0</v>
      </c>
      <c r="L140" s="153">
        <v>2.2731210417521866E-2</v>
      </c>
      <c r="M140" s="153">
        <v>1.9627424058182238E-2</v>
      </c>
      <c r="N140" s="153">
        <v>1.8715670950051552E-2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0.11656316750047263</v>
      </c>
      <c r="C141" s="153">
        <v>0.21632465058847178</v>
      </c>
      <c r="D141" s="153">
        <v>9.9119487731443051E-2</v>
      </c>
      <c r="E141" s="153">
        <v>2.3618207504569045E-2</v>
      </c>
      <c r="F141" s="153">
        <v>7.8654628786803307E-2</v>
      </c>
      <c r="G141" s="153">
        <v>2.2200069780398249E-2</v>
      </c>
      <c r="H141" s="153">
        <v>0.15058604284676097</v>
      </c>
      <c r="I141" s="153">
        <v>0.38880057639146431</v>
      </c>
      <c r="J141" s="153">
        <v>0.55582856773936673</v>
      </c>
      <c r="K141" s="153">
        <v>0.76197270852528254</v>
      </c>
      <c r="L141" s="153">
        <v>0.54271610307901785</v>
      </c>
      <c r="M141" s="153">
        <v>0.47208884660035827</v>
      </c>
      <c r="N141" s="153">
        <v>0.49444646652714708</v>
      </c>
      <c r="O141" s="153">
        <v>0.44594450955365711</v>
      </c>
      <c r="P141" s="153">
        <v>0.42904884461815984</v>
      </c>
      <c r="Q141" s="153">
        <v>0.3893708389436738</v>
      </c>
    </row>
    <row r="142" spans="1:17" x14ac:dyDescent="0.25">
      <c r="A142" s="152" t="s">
        <v>154</v>
      </c>
      <c r="B142" s="151">
        <v>0.80467953063514641</v>
      </c>
      <c r="C142" s="151">
        <v>0.85896686050754689</v>
      </c>
      <c r="D142" s="151">
        <v>0.93587530434085875</v>
      </c>
      <c r="E142" s="151">
        <v>1.0193719604821168</v>
      </c>
      <c r="F142" s="151">
        <v>0.99075584699508756</v>
      </c>
      <c r="G142" s="151">
        <v>0.9350337134394392</v>
      </c>
      <c r="H142" s="151">
        <v>0.93968331956883611</v>
      </c>
      <c r="I142" s="151">
        <v>1.1923187756514708</v>
      </c>
      <c r="J142" s="151">
        <v>1.0418642807796601</v>
      </c>
      <c r="K142" s="151">
        <v>1.2504386931343474</v>
      </c>
      <c r="L142" s="151">
        <v>1.0150786665407485</v>
      </c>
      <c r="M142" s="151">
        <v>0.9508528488060225</v>
      </c>
      <c r="N142" s="151">
        <v>0.98551443212008327</v>
      </c>
      <c r="O142" s="151">
        <v>0.85707205574107015</v>
      </c>
      <c r="P142" s="151">
        <v>0.80237705938325377</v>
      </c>
      <c r="Q142" s="151">
        <v>0.73833012645854479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7.2530674189501473E-2</v>
      </c>
      <c r="K143" s="87">
        <v>0.12533304263821779</v>
      </c>
      <c r="L143" s="87">
        <v>0.10185092173922562</v>
      </c>
      <c r="M143" s="87">
        <v>6.0627296983314684E-2</v>
      </c>
      <c r="N143" s="87">
        <v>5.7783563094994349E-2</v>
      </c>
      <c r="O143" s="87">
        <v>5.105196642103195E-2</v>
      </c>
      <c r="P143" s="87">
        <v>4.5580458513779031E-2</v>
      </c>
      <c r="Q143" s="87">
        <v>3.9218156780897712E-2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1.7412960637007494E-16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4.7235732258685263E-2</v>
      </c>
      <c r="C146" s="87">
        <v>4.3533690087007422E-2</v>
      </c>
      <c r="D146" s="87">
        <v>5.1062775073416049E-2</v>
      </c>
      <c r="E146" s="87">
        <v>4.5900273256849006E-2</v>
      </c>
      <c r="F146" s="87">
        <v>8.0863310691856122E-2</v>
      </c>
      <c r="G146" s="87">
        <v>7.8455978421510836E-2</v>
      </c>
      <c r="H146" s="87">
        <v>6.7274719480517345E-2</v>
      </c>
      <c r="I146" s="87">
        <v>9.9244738583592479E-2</v>
      </c>
      <c r="J146" s="87">
        <v>5.0301809856484345E-2</v>
      </c>
      <c r="K146" s="87">
        <v>0</v>
      </c>
      <c r="L146" s="87">
        <v>2.8965261841695712E-2</v>
      </c>
      <c r="M146" s="87">
        <v>2.8738063137855912E-2</v>
      </c>
      <c r="N146" s="87">
        <v>2.7272532030747889E-2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0.14705909658470284</v>
      </c>
      <c r="C147" s="87">
        <v>0.15757313244838764</v>
      </c>
      <c r="D147" s="87">
        <v>0.15927353432444016</v>
      </c>
      <c r="E147" s="87">
        <v>0.1266675357394183</v>
      </c>
      <c r="F147" s="87">
        <v>0.11944369096642771</v>
      </c>
      <c r="G147" s="87">
        <v>6.9829251179419349E-2</v>
      </c>
      <c r="H147" s="87">
        <v>0.14595220085842511</v>
      </c>
      <c r="I147" s="87">
        <v>0.12318676665052029</v>
      </c>
      <c r="J147" s="87">
        <v>0.15494095240900291</v>
      </c>
      <c r="K147" s="87">
        <v>0.18755700030202765</v>
      </c>
      <c r="L147" s="87">
        <v>0.16488761502064947</v>
      </c>
      <c r="M147" s="87">
        <v>9.8186344432869888E-2</v>
      </c>
      <c r="N147" s="87">
        <v>9.35950652479631E-2</v>
      </c>
      <c r="O147" s="87">
        <v>8.0265106698867994E-2</v>
      </c>
      <c r="P147" s="87">
        <v>7.428523559662524E-2</v>
      </c>
      <c r="Q147" s="87">
        <v>3.2348528297064742E-2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8.0731967671952051E-2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0.6103847017917583</v>
      </c>
      <c r="C149" s="87">
        <v>0.65786003797215187</v>
      </c>
      <c r="D149" s="87">
        <v>0.72553899494300256</v>
      </c>
      <c r="E149" s="87">
        <v>0.84680415148584942</v>
      </c>
      <c r="F149" s="87">
        <v>0.79044884533680371</v>
      </c>
      <c r="G149" s="87">
        <v>0.78674848383850904</v>
      </c>
      <c r="H149" s="87">
        <v>0.72645639922989358</v>
      </c>
      <c r="I149" s="87">
        <v>0.94892948198801885</v>
      </c>
      <c r="J149" s="87">
        <v>0.7435735542255083</v>
      </c>
      <c r="K149" s="87">
        <v>0.71753612573338177</v>
      </c>
      <c r="L149" s="87">
        <v>0.68783688749593386</v>
      </c>
      <c r="M149" s="87">
        <v>0.6834596847032719</v>
      </c>
      <c r="N149" s="87">
        <v>0.70990175193447436</v>
      </c>
      <c r="O149" s="87">
        <v>0.63874515356432315</v>
      </c>
      <c r="P149" s="87">
        <v>0.6280470464443475</v>
      </c>
      <c r="Q149" s="87">
        <v>0.63169575818275703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4.2996361188025788E-3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1.6658152310536647E-2</v>
      </c>
      <c r="J152" s="87">
        <v>2.0517290099163053E-2</v>
      </c>
      <c r="K152" s="87">
        <v>0.139280556788768</v>
      </c>
      <c r="L152" s="87">
        <v>3.1537980443243678E-2</v>
      </c>
      <c r="M152" s="87">
        <v>7.984145954871015E-2</v>
      </c>
      <c r="N152" s="87">
        <v>9.696151981190354E-2</v>
      </c>
      <c r="O152" s="87">
        <v>8.7009829056847107E-2</v>
      </c>
      <c r="P152" s="87">
        <v>5.4464318828501994E-2</v>
      </c>
      <c r="Q152" s="87">
        <v>3.5067683197825258E-2</v>
      </c>
    </row>
    <row r="153" spans="1:17" x14ac:dyDescent="0.25">
      <c r="A153" s="149" t="s">
        <v>153</v>
      </c>
      <c r="B153" s="148">
        <v>0.51636159930281922</v>
      </c>
      <c r="C153" s="148">
        <v>0.4312604440207502</v>
      </c>
      <c r="D153" s="148">
        <v>0.66667334169463421</v>
      </c>
      <c r="E153" s="148">
        <v>0.81859148639405266</v>
      </c>
      <c r="F153" s="148">
        <v>0.73060922316720567</v>
      </c>
      <c r="G153" s="148">
        <v>0.75525077900165882</v>
      </c>
      <c r="H153" s="148">
        <v>0.59468419621998425</v>
      </c>
      <c r="I153" s="148">
        <v>0.45576073480496804</v>
      </c>
      <c r="J153" s="148">
        <v>9.5123261376958076E-2</v>
      </c>
      <c r="K153" s="148">
        <v>6.7675823397996566E-3</v>
      </c>
      <c r="L153" s="148">
        <v>5.4187336727464855E-2</v>
      </c>
      <c r="M153" s="148">
        <v>8.9070478250084364E-2</v>
      </c>
      <c r="N153" s="148">
        <v>9.2159209642370329E-2</v>
      </c>
      <c r="O153" s="148">
        <v>7.7733683855662025E-2</v>
      </c>
      <c r="P153" s="148">
        <v>7.1236188699563108E-2</v>
      </c>
      <c r="Q153" s="148">
        <v>5.7555339080579644E-2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1.0000000000000002</v>
      </c>
      <c r="C167" s="77">
        <f t="shared" si="8"/>
        <v>0.99999999999999989</v>
      </c>
      <c r="D167" s="77">
        <f t="shared" si="8"/>
        <v>1.0000000000000004</v>
      </c>
      <c r="E167" s="77">
        <f t="shared" si="8"/>
        <v>1</v>
      </c>
      <c r="F167" s="77">
        <f t="shared" si="8"/>
        <v>1</v>
      </c>
      <c r="G167" s="77">
        <f t="shared" si="8"/>
        <v>0.99999999999999978</v>
      </c>
      <c r="H167" s="77">
        <f t="shared" si="8"/>
        <v>1</v>
      </c>
      <c r="I167" s="77">
        <f t="shared" si="8"/>
        <v>0.99999999999999978</v>
      </c>
      <c r="J167" s="77">
        <f t="shared" si="8"/>
        <v>0.99999999999999989</v>
      </c>
      <c r="K167" s="77">
        <f t="shared" si="8"/>
        <v>1</v>
      </c>
      <c r="L167" s="77">
        <f t="shared" si="8"/>
        <v>1</v>
      </c>
      <c r="M167" s="77">
        <f t="shared" si="8"/>
        <v>0.99999999999999967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9.6142782729992013E-4</v>
      </c>
      <c r="C168" s="203">
        <f t="shared" si="9"/>
        <v>9.6415657936570838E-4</v>
      </c>
      <c r="D168" s="203">
        <f t="shared" si="9"/>
        <v>9.570458438098858E-4</v>
      </c>
      <c r="E168" s="203">
        <f t="shared" si="9"/>
        <v>9.5657066435423516E-4</v>
      </c>
      <c r="F168" s="203">
        <f t="shared" si="9"/>
        <v>9.5744242691900175E-4</v>
      </c>
      <c r="G168" s="203">
        <f t="shared" si="9"/>
        <v>9.5504270437217129E-4</v>
      </c>
      <c r="H168" s="203">
        <f t="shared" si="9"/>
        <v>9.6021152828136536E-4</v>
      </c>
      <c r="I168" s="203">
        <f t="shared" si="9"/>
        <v>9.6488781741644735E-4</v>
      </c>
      <c r="J168" s="203">
        <f t="shared" si="9"/>
        <v>9.8254280056895627E-4</v>
      </c>
      <c r="K168" s="203">
        <f t="shared" si="9"/>
        <v>1.0118693951305007E-3</v>
      </c>
      <c r="L168" s="203">
        <f t="shared" si="9"/>
        <v>9.9764234594841529E-4</v>
      </c>
      <c r="M168" s="203">
        <f t="shared" si="9"/>
        <v>9.7960812836244793E-4</v>
      </c>
      <c r="N168" s="203">
        <f t="shared" si="9"/>
        <v>9.7885998183054905E-4</v>
      </c>
      <c r="O168" s="203">
        <f t="shared" si="9"/>
        <v>9.7878388455021476E-4</v>
      </c>
      <c r="P168" s="203">
        <f t="shared" si="9"/>
        <v>9.7937458670292504E-4</v>
      </c>
      <c r="Q168" s="203">
        <f t="shared" si="9"/>
        <v>9.8177861987184568E-4</v>
      </c>
    </row>
    <row r="169" spans="1:17" x14ac:dyDescent="0.25">
      <c r="A169" s="76" t="s">
        <v>82</v>
      </c>
      <c r="B169" s="202">
        <f t="shared" ref="B169:Q169" si="10">IF(B$35=0,0,B$35/B$33)</f>
        <v>1.1635844038730377E-4</v>
      </c>
      <c r="C169" s="202">
        <f t="shared" si="10"/>
        <v>1.1668869225391597E-4</v>
      </c>
      <c r="D169" s="202">
        <f t="shared" si="10"/>
        <v>1.1582810337164313E-4</v>
      </c>
      <c r="E169" s="202">
        <f t="shared" si="10"/>
        <v>1.1577059396865558E-4</v>
      </c>
      <c r="F169" s="202">
        <f t="shared" si="10"/>
        <v>1.1587610051791907E-4</v>
      </c>
      <c r="G169" s="202">
        <f t="shared" si="10"/>
        <v>1.1558567000927068E-4</v>
      </c>
      <c r="H169" s="202">
        <f t="shared" si="10"/>
        <v>1.1621123572687582E-4</v>
      </c>
      <c r="I169" s="202">
        <f t="shared" si="10"/>
        <v>1.1677719158451554E-4</v>
      </c>
      <c r="J169" s="202">
        <f t="shared" si="10"/>
        <v>1.189139159920661E-4</v>
      </c>
      <c r="K169" s="202">
        <f t="shared" si="10"/>
        <v>1.2246321705050906E-4</v>
      </c>
      <c r="L169" s="202">
        <f t="shared" si="10"/>
        <v>1.2074136419048724E-4</v>
      </c>
      <c r="M169" s="202">
        <f t="shared" si="10"/>
        <v>1.1855874228968196E-4</v>
      </c>
      <c r="N169" s="202">
        <f t="shared" si="10"/>
        <v>1.1846819658135E-4</v>
      </c>
      <c r="O169" s="202">
        <f t="shared" si="10"/>
        <v>1.1845898677838194E-4</v>
      </c>
      <c r="P169" s="202">
        <f t="shared" si="10"/>
        <v>1.1853047751254951E-4</v>
      </c>
      <c r="Q169" s="202">
        <f t="shared" si="10"/>
        <v>1.1882142972157864E-4</v>
      </c>
    </row>
    <row r="170" spans="1:17" x14ac:dyDescent="0.25">
      <c r="A170" s="76" t="s">
        <v>81</v>
      </c>
      <c r="B170" s="202">
        <f t="shared" ref="B170:Q170" si="11">IF(B$36=0,0,B$36/B$33)</f>
        <v>1.8766386263875428E-2</v>
      </c>
      <c r="C170" s="202">
        <f t="shared" si="11"/>
        <v>1.8819649560225755E-2</v>
      </c>
      <c r="D170" s="202">
        <f t="shared" si="11"/>
        <v>1.8680853067892467E-2</v>
      </c>
      <c r="E170" s="202">
        <f t="shared" si="11"/>
        <v>1.867157790343791E-2</v>
      </c>
      <c r="F170" s="202">
        <f t="shared" si="11"/>
        <v>1.8688594087655025E-2</v>
      </c>
      <c r="G170" s="202">
        <f t="shared" si="11"/>
        <v>1.8641753213112806E-2</v>
      </c>
      <c r="H170" s="202">
        <f t="shared" si="11"/>
        <v>1.874264497352951E-2</v>
      </c>
      <c r="I170" s="202">
        <f t="shared" si="11"/>
        <v>1.883392280603927E-2</v>
      </c>
      <c r="J170" s="202">
        <f t="shared" si="11"/>
        <v>1.917853549969583E-2</v>
      </c>
      <c r="K170" s="202">
        <f t="shared" si="11"/>
        <v>1.9750969733154235E-2</v>
      </c>
      <c r="L170" s="202">
        <f t="shared" si="11"/>
        <v>1.9473267868526517E-2</v>
      </c>
      <c r="M170" s="202">
        <f t="shared" si="11"/>
        <v>1.9121252788896974E-2</v>
      </c>
      <c r="N170" s="202">
        <f t="shared" si="11"/>
        <v>1.9106649501576881E-2</v>
      </c>
      <c r="O170" s="202">
        <f t="shared" si="11"/>
        <v>1.9105164136876757E-2</v>
      </c>
      <c r="P170" s="202">
        <f t="shared" si="11"/>
        <v>1.9116694222079091E-2</v>
      </c>
      <c r="Q170" s="202">
        <f t="shared" si="11"/>
        <v>1.9163619236893605E-2</v>
      </c>
    </row>
    <row r="171" spans="1:17" x14ac:dyDescent="0.25">
      <c r="A171" s="76" t="s">
        <v>80</v>
      </c>
      <c r="B171" s="202">
        <f t="shared" ref="B171:Q171" si="12">IF(B$37=0,0,B$37/B$33)</f>
        <v>3.1912499045595348E-4</v>
      </c>
      <c r="C171" s="202">
        <f t="shared" si="12"/>
        <v>3.2003074016718954E-4</v>
      </c>
      <c r="D171" s="202">
        <f t="shared" si="12"/>
        <v>3.1767048664430215E-4</v>
      </c>
      <c r="E171" s="202">
        <f t="shared" si="12"/>
        <v>3.1751276119165397E-4</v>
      </c>
      <c r="F171" s="202">
        <f t="shared" si="12"/>
        <v>3.1780212375456454E-4</v>
      </c>
      <c r="G171" s="202">
        <f t="shared" si="12"/>
        <v>3.1700558821324892E-4</v>
      </c>
      <c r="H171" s="202">
        <f t="shared" si="12"/>
        <v>3.1872126653444192E-4</v>
      </c>
      <c r="I171" s="202">
        <f t="shared" si="12"/>
        <v>3.2027345868368857E-4</v>
      </c>
      <c r="J171" s="202">
        <f t="shared" si="12"/>
        <v>3.2613364513769147E-4</v>
      </c>
      <c r="K171" s="202">
        <f t="shared" si="12"/>
        <v>3.3586796834304534E-4</v>
      </c>
      <c r="L171" s="202">
        <f t="shared" si="12"/>
        <v>3.3114560977849216E-4</v>
      </c>
      <c r="M171" s="202">
        <f t="shared" si="12"/>
        <v>3.2515954472859117E-4</v>
      </c>
      <c r="N171" s="202">
        <f t="shared" si="12"/>
        <v>3.2491121381068708E-4</v>
      </c>
      <c r="O171" s="202">
        <f t="shared" si="12"/>
        <v>3.2488595497880092E-4</v>
      </c>
      <c r="P171" s="202">
        <f t="shared" si="12"/>
        <v>3.2508202567021766E-4</v>
      </c>
      <c r="Q171" s="202">
        <f t="shared" si="12"/>
        <v>3.2587999202848524E-4</v>
      </c>
    </row>
    <row r="172" spans="1:17" x14ac:dyDescent="0.25">
      <c r="A172" s="129" t="s">
        <v>79</v>
      </c>
      <c r="B172" s="201">
        <f t="shared" ref="B172:Q172" si="13">IF(B$38=0,0,B$38/B$33)</f>
        <v>1.0045731985148729E-3</v>
      </c>
      <c r="C172" s="201">
        <f t="shared" si="13"/>
        <v>1.0074244070121152E-3</v>
      </c>
      <c r="D172" s="201">
        <f t="shared" si="13"/>
        <v>9.9999456760215422E-4</v>
      </c>
      <c r="E172" s="201">
        <f t="shared" si="13"/>
        <v>9.9949806382716765E-4</v>
      </c>
      <c r="F172" s="201">
        <f t="shared" si="13"/>
        <v>1.0004089479134883E-3</v>
      </c>
      <c r="G172" s="201">
        <f t="shared" si="13"/>
        <v>9.9790153457889811E-4</v>
      </c>
      <c r="H172" s="201">
        <f t="shared" si="13"/>
        <v>1.0033023164364423E-3</v>
      </c>
      <c r="I172" s="201">
        <f t="shared" si="13"/>
        <v>1.0081884603572004E-3</v>
      </c>
      <c r="J172" s="201">
        <f t="shared" si="13"/>
        <v>1.0266357347044088E-3</v>
      </c>
      <c r="K172" s="201">
        <f t="shared" si="13"/>
        <v>1.1233320788829179E-3</v>
      </c>
      <c r="L172" s="201">
        <f t="shared" si="13"/>
        <v>1.0424128925598905E-3</v>
      </c>
      <c r="M172" s="201">
        <f t="shared" si="13"/>
        <v>1.0235693651222386E-3</v>
      </c>
      <c r="N172" s="201">
        <f t="shared" si="13"/>
        <v>1.0227876445050826E-3</v>
      </c>
      <c r="O172" s="201">
        <f t="shared" si="13"/>
        <v>1.0866020270008147E-3</v>
      </c>
      <c r="P172" s="201">
        <f t="shared" si="13"/>
        <v>1.0872577980720595E-3</v>
      </c>
      <c r="Q172" s="201">
        <f t="shared" si="13"/>
        <v>1.0899266480148913E-3</v>
      </c>
    </row>
    <row r="173" spans="1:17" x14ac:dyDescent="0.25">
      <c r="A173" s="127" t="s">
        <v>150</v>
      </c>
      <c r="B173" s="200">
        <f t="shared" ref="B173:Q173" si="14">IF(B$43=0,0,B$43/B$33)</f>
        <v>0.58800606523062304</v>
      </c>
      <c r="C173" s="200">
        <f t="shared" si="14"/>
        <v>0.58967496092890981</v>
      </c>
      <c r="D173" s="200">
        <f t="shared" si="14"/>
        <v>0.60307391093487961</v>
      </c>
      <c r="E173" s="200">
        <f t="shared" si="14"/>
        <v>0.58503544050895551</v>
      </c>
      <c r="F173" s="200">
        <f t="shared" si="14"/>
        <v>0.58556860759749652</v>
      </c>
      <c r="G173" s="200">
        <f t="shared" si="14"/>
        <v>0.58410094525993983</v>
      </c>
      <c r="H173" s="200">
        <f t="shared" si="14"/>
        <v>0.58726218079152492</v>
      </c>
      <c r="I173" s="200">
        <f t="shared" si="14"/>
        <v>0.59012218369150593</v>
      </c>
      <c r="J173" s="200">
        <f t="shared" si="14"/>
        <v>0.60091991273620649</v>
      </c>
      <c r="K173" s="200">
        <f t="shared" si="14"/>
        <v>0.61885596054457537</v>
      </c>
      <c r="L173" s="200">
        <f t="shared" si="14"/>
        <v>0.6101547445282941</v>
      </c>
      <c r="M173" s="200">
        <f t="shared" si="14"/>
        <v>0.5991250769639398</v>
      </c>
      <c r="N173" s="200">
        <f t="shared" si="14"/>
        <v>0.5986675130304373</v>
      </c>
      <c r="O173" s="200">
        <f t="shared" si="14"/>
        <v>0.59862097218658672</v>
      </c>
      <c r="P173" s="200">
        <f t="shared" si="14"/>
        <v>0.59898224366082109</v>
      </c>
      <c r="Q173" s="200">
        <f t="shared" si="14"/>
        <v>0.6004525423605277</v>
      </c>
    </row>
    <row r="174" spans="1:17" x14ac:dyDescent="0.25">
      <c r="A174" s="127" t="s">
        <v>148</v>
      </c>
      <c r="B174" s="200">
        <f t="shared" ref="B174:Q174" si="15">IF(B$44=0,0,B$44/B$33)</f>
        <v>0.18968167525553298</v>
      </c>
      <c r="C174" s="200">
        <f t="shared" si="15"/>
        <v>0.19024676223542875</v>
      </c>
      <c r="D174" s="200">
        <f t="shared" si="15"/>
        <v>0.1897461261070166</v>
      </c>
      <c r="E174" s="200">
        <f t="shared" si="15"/>
        <v>0.18898310358152071</v>
      </c>
      <c r="F174" s="200">
        <f t="shared" si="15"/>
        <v>0.189824753592963</v>
      </c>
      <c r="G174" s="200">
        <f t="shared" si="15"/>
        <v>0.1893489790415788</v>
      </c>
      <c r="H174" s="200">
        <f t="shared" si="15"/>
        <v>0.19037376204402584</v>
      </c>
      <c r="I174" s="200">
        <f t="shared" si="15"/>
        <v>0.19074385972181804</v>
      </c>
      <c r="J174" s="200">
        <f t="shared" si="15"/>
        <v>0.18448831509736593</v>
      </c>
      <c r="K174" s="200">
        <f t="shared" si="15"/>
        <v>0.16248112248296454</v>
      </c>
      <c r="L174" s="200">
        <f t="shared" si="15"/>
        <v>0.17358378222426771</v>
      </c>
      <c r="M174" s="200">
        <f t="shared" si="15"/>
        <v>0.18513237736397972</v>
      </c>
      <c r="N174" s="200">
        <f t="shared" si="15"/>
        <v>0.18527577834185247</v>
      </c>
      <c r="O174" s="200">
        <f t="shared" si="15"/>
        <v>0.18494529588524231</v>
      </c>
      <c r="P174" s="200">
        <f t="shared" si="15"/>
        <v>0.18467212146250886</v>
      </c>
      <c r="Q174" s="200">
        <f t="shared" si="15"/>
        <v>0.1820332973724976</v>
      </c>
    </row>
    <row r="175" spans="1:17" x14ac:dyDescent="0.25">
      <c r="A175" s="142" t="s">
        <v>164</v>
      </c>
      <c r="B175" s="199">
        <f t="shared" ref="B175:Q175" si="16">IF(B$45=0,0,B$45/B$33)</f>
        <v>3.2747844251486504E-3</v>
      </c>
      <c r="C175" s="199">
        <f t="shared" si="16"/>
        <v>3.1902919650838189E-3</v>
      </c>
      <c r="D175" s="199">
        <f t="shared" si="16"/>
        <v>0</v>
      </c>
      <c r="E175" s="199">
        <f t="shared" si="16"/>
        <v>2.346912439821657E-3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1.9546747213438822E-3</v>
      </c>
      <c r="J175" s="199">
        <f t="shared" si="16"/>
        <v>4.0042968903584136E-2</v>
      </c>
      <c r="K175" s="199">
        <f t="shared" si="16"/>
        <v>0.15457614141843845</v>
      </c>
      <c r="L175" s="199">
        <f t="shared" si="16"/>
        <v>9.5196003703049273E-2</v>
      </c>
      <c r="M175" s="199">
        <f t="shared" si="16"/>
        <v>3.3837952854611344E-2</v>
      </c>
      <c r="N175" s="199">
        <f t="shared" si="16"/>
        <v>3.2869657090953693E-2</v>
      </c>
      <c r="O175" s="199">
        <f t="shared" si="16"/>
        <v>3.4275250522345029E-2</v>
      </c>
      <c r="P175" s="199">
        <f t="shared" si="16"/>
        <v>3.6360592469071085E-2</v>
      </c>
      <c r="Q175" s="199">
        <f t="shared" si="16"/>
        <v>4.8791273358194456E-2</v>
      </c>
    </row>
    <row r="176" spans="1:17" x14ac:dyDescent="0.25">
      <c r="A176" s="142" t="s">
        <v>163</v>
      </c>
      <c r="B176" s="199">
        <f t="shared" ref="B176:Q176" si="17">IF(B$50=0,0,B$50/B$33)</f>
        <v>0.18640689083038431</v>
      </c>
      <c r="C176" s="199">
        <f t="shared" si="17"/>
        <v>0.18705647027034492</v>
      </c>
      <c r="D176" s="199">
        <f t="shared" si="17"/>
        <v>0.1897461261070166</v>
      </c>
      <c r="E176" s="199">
        <f t="shared" si="17"/>
        <v>0.18663619114169902</v>
      </c>
      <c r="F176" s="199">
        <f t="shared" si="17"/>
        <v>0.189824753592963</v>
      </c>
      <c r="G176" s="199">
        <f t="shared" si="17"/>
        <v>0.1893489790415788</v>
      </c>
      <c r="H176" s="199">
        <f t="shared" si="17"/>
        <v>0.19037376204402584</v>
      </c>
      <c r="I176" s="199">
        <f t="shared" si="17"/>
        <v>0.18878918500047412</v>
      </c>
      <c r="J176" s="199">
        <f t="shared" si="17"/>
        <v>0.14444534619378183</v>
      </c>
      <c r="K176" s="199">
        <f t="shared" si="17"/>
        <v>7.9049810645260791E-3</v>
      </c>
      <c r="L176" s="199">
        <f t="shared" si="17"/>
        <v>7.8387778521218449E-2</v>
      </c>
      <c r="M176" s="199">
        <f t="shared" si="17"/>
        <v>0.15129442450936836</v>
      </c>
      <c r="N176" s="199">
        <f t="shared" si="17"/>
        <v>0.15240612125089875</v>
      </c>
      <c r="O176" s="199">
        <f t="shared" si="17"/>
        <v>0.15067004536289727</v>
      </c>
      <c r="P176" s="199">
        <f t="shared" si="17"/>
        <v>0.14831152899343777</v>
      </c>
      <c r="Q176" s="199">
        <f t="shared" si="17"/>
        <v>0.13324202401430313</v>
      </c>
    </row>
    <row r="177" spans="1:17" x14ac:dyDescent="0.25">
      <c r="A177" s="127" t="s">
        <v>147</v>
      </c>
      <c r="B177" s="200">
        <f t="shared" ref="B177:Q177" si="18">IF(B$51=0,0,B$51/B$33)</f>
        <v>0.20114438879331065</v>
      </c>
      <c r="C177" s="200">
        <f t="shared" si="18"/>
        <v>0.19885032685663673</v>
      </c>
      <c r="D177" s="200">
        <f t="shared" si="18"/>
        <v>0.18610857088878374</v>
      </c>
      <c r="E177" s="200">
        <f t="shared" si="18"/>
        <v>0.20492052592274412</v>
      </c>
      <c r="F177" s="200">
        <f t="shared" si="18"/>
        <v>0.20352651512278033</v>
      </c>
      <c r="G177" s="200">
        <f t="shared" si="18"/>
        <v>0.20552278698819479</v>
      </c>
      <c r="H177" s="200">
        <f t="shared" si="18"/>
        <v>0.20122296584394062</v>
      </c>
      <c r="I177" s="200">
        <f t="shared" si="18"/>
        <v>0.19788990685259464</v>
      </c>
      <c r="J177" s="200">
        <f t="shared" si="18"/>
        <v>0.19295901057032855</v>
      </c>
      <c r="K177" s="200">
        <f t="shared" si="18"/>
        <v>0.19631841457989879</v>
      </c>
      <c r="L177" s="200">
        <f t="shared" si="18"/>
        <v>0.19429626316643436</v>
      </c>
      <c r="M177" s="200">
        <f t="shared" si="18"/>
        <v>0.19417439710268025</v>
      </c>
      <c r="N177" s="200">
        <f t="shared" si="18"/>
        <v>0.19450503208940567</v>
      </c>
      <c r="O177" s="200">
        <f t="shared" si="18"/>
        <v>0.19481983693798613</v>
      </c>
      <c r="P177" s="200">
        <f t="shared" si="18"/>
        <v>0.19471869576663312</v>
      </c>
      <c r="Q177" s="200">
        <f t="shared" si="18"/>
        <v>0.19583413434044444</v>
      </c>
    </row>
    <row r="178" spans="1:17" x14ac:dyDescent="0.25">
      <c r="A178" s="142" t="s">
        <v>162</v>
      </c>
      <c r="B178" s="199">
        <f t="shared" ref="B178:Q178" si="19">IF(B$52=0,0,B$52/B$33)</f>
        <v>1.8005710053651331E-2</v>
      </c>
      <c r="C178" s="199">
        <f t="shared" si="19"/>
        <v>2.986563374377979E-2</v>
      </c>
      <c r="D178" s="199">
        <f t="shared" si="19"/>
        <v>1.1910345750713772E-2</v>
      </c>
      <c r="E178" s="199">
        <f t="shared" si="19"/>
        <v>3.6905771635653956E-3</v>
      </c>
      <c r="F178" s="199">
        <f t="shared" si="19"/>
        <v>9.3565252021520946E-3</v>
      </c>
      <c r="G178" s="199">
        <f t="shared" si="19"/>
        <v>2.8839111112238724E-3</v>
      </c>
      <c r="H178" s="199">
        <f t="shared" si="19"/>
        <v>1.8544249333668737E-2</v>
      </c>
      <c r="I178" s="199">
        <f t="shared" si="19"/>
        <v>3.9547274675139077E-2</v>
      </c>
      <c r="J178" s="199">
        <f t="shared" si="19"/>
        <v>6.5790734501236903E-2</v>
      </c>
      <c r="K178" s="199">
        <f t="shared" si="19"/>
        <v>7.5565762646088358E-2</v>
      </c>
      <c r="L178" s="199">
        <f t="shared" si="19"/>
        <v>7.0093968546657989E-2</v>
      </c>
      <c r="M178" s="199">
        <f t="shared" si="19"/>
        <v>6.5249649072353283E-2</v>
      </c>
      <c r="N178" s="199">
        <f t="shared" si="19"/>
        <v>6.5217804028324694E-2</v>
      </c>
      <c r="O178" s="199">
        <f t="shared" si="19"/>
        <v>6.5602890995083873E-2</v>
      </c>
      <c r="P178" s="199">
        <f t="shared" si="19"/>
        <v>6.5868152341348407E-2</v>
      </c>
      <c r="Q178" s="199">
        <f t="shared" si="19"/>
        <v>6.6884518579111388E-2</v>
      </c>
    </row>
    <row r="179" spans="1:17" x14ac:dyDescent="0.25">
      <c r="A179" s="142" t="s">
        <v>161</v>
      </c>
      <c r="B179" s="199">
        <f t="shared" ref="B179:Q179" si="20">IF(B$56=0,0,B$56/B$33)</f>
        <v>0.11562179888288962</v>
      </c>
      <c r="C179" s="199">
        <f t="shared" si="20"/>
        <v>0.1159905827288067</v>
      </c>
      <c r="D179" s="199">
        <f t="shared" si="20"/>
        <v>9.941393480102606E-2</v>
      </c>
      <c r="E179" s="199">
        <f t="shared" si="20"/>
        <v>0.11626665086509225</v>
      </c>
      <c r="F179" s="199">
        <f t="shared" si="20"/>
        <v>0.11619582964979509</v>
      </c>
      <c r="G179" s="199">
        <f t="shared" si="20"/>
        <v>0.11679266406017726</v>
      </c>
      <c r="H179" s="199">
        <f t="shared" si="20"/>
        <v>0.11592029922427473</v>
      </c>
      <c r="I179" s="199">
        <f t="shared" si="20"/>
        <v>0.11747748265877342</v>
      </c>
      <c r="J179" s="199">
        <f t="shared" si="20"/>
        <v>0.11741276836727492</v>
      </c>
      <c r="K179" s="199">
        <f t="shared" si="20"/>
        <v>0.12016071803226082</v>
      </c>
      <c r="L179" s="199">
        <f t="shared" si="20"/>
        <v>0.11844796579349547</v>
      </c>
      <c r="M179" s="199">
        <f t="shared" si="20"/>
        <v>0.11879638728323939</v>
      </c>
      <c r="N179" s="199">
        <f t="shared" si="20"/>
        <v>0.11914615495777431</v>
      </c>
      <c r="O179" s="199">
        <f t="shared" si="20"/>
        <v>0.1193633699837377</v>
      </c>
      <c r="P179" s="199">
        <f t="shared" si="20"/>
        <v>0.11921750043482562</v>
      </c>
      <c r="Q179" s="199">
        <f t="shared" si="20"/>
        <v>0.120407380365025</v>
      </c>
    </row>
    <row r="180" spans="1:17" x14ac:dyDescent="0.25">
      <c r="A180" s="140" t="s">
        <v>160</v>
      </c>
      <c r="B180" s="198">
        <f t="shared" ref="B180:Q180" si="21">IF(B$67=0,0,B$67/B$33)</f>
        <v>6.7516879856769699E-2</v>
      </c>
      <c r="C180" s="198">
        <f t="shared" si="21"/>
        <v>5.2994110384050233E-2</v>
      </c>
      <c r="D180" s="198">
        <f t="shared" si="21"/>
        <v>7.4784290337043896E-2</v>
      </c>
      <c r="E180" s="198">
        <f t="shared" si="21"/>
        <v>8.4963297894086506E-2</v>
      </c>
      <c r="F180" s="198">
        <f t="shared" si="21"/>
        <v>7.7974160270833162E-2</v>
      </c>
      <c r="G180" s="198">
        <f t="shared" si="21"/>
        <v>8.584621181679368E-2</v>
      </c>
      <c r="H180" s="198">
        <f t="shared" si="21"/>
        <v>6.6758417285997143E-2</v>
      </c>
      <c r="I180" s="198">
        <f t="shared" si="21"/>
        <v>4.0865149518682156E-2</v>
      </c>
      <c r="J180" s="198">
        <f t="shared" si="21"/>
        <v>9.7555077018167315E-3</v>
      </c>
      <c r="K180" s="198">
        <f t="shared" si="21"/>
        <v>5.9193390154961404E-4</v>
      </c>
      <c r="L180" s="198">
        <f t="shared" si="21"/>
        <v>5.7543288262809208E-3</v>
      </c>
      <c r="M180" s="198">
        <f t="shared" si="21"/>
        <v>1.0128360747087556E-2</v>
      </c>
      <c r="N180" s="198">
        <f t="shared" si="21"/>
        <v>1.0141073103306673E-2</v>
      </c>
      <c r="O180" s="198">
        <f t="shared" si="21"/>
        <v>9.8535759591645688E-3</v>
      </c>
      <c r="P180" s="198">
        <f t="shared" si="21"/>
        <v>9.633042990459072E-3</v>
      </c>
      <c r="Q180" s="198">
        <f t="shared" si="21"/>
        <v>8.5422353963080441E-3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1</v>
      </c>
      <c r="I183" s="77">
        <f t="shared" si="22"/>
        <v>1</v>
      </c>
      <c r="J183" s="77">
        <f t="shared" si="22"/>
        <v>1</v>
      </c>
      <c r="K183" s="77">
        <f t="shared" si="22"/>
        <v>1.0000000000000002</v>
      </c>
      <c r="L183" s="77">
        <f t="shared" si="22"/>
        <v>1.0000000000000002</v>
      </c>
      <c r="M183" s="77">
        <f t="shared" si="22"/>
        <v>1.0000000000000002</v>
      </c>
      <c r="N183" s="77">
        <f t="shared" si="22"/>
        <v>1.0000000000000002</v>
      </c>
      <c r="O183" s="77">
        <f t="shared" si="22"/>
        <v>1</v>
      </c>
      <c r="P183" s="77">
        <f t="shared" si="22"/>
        <v>0.99999999999999978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1.3180907801652519E-3</v>
      </c>
      <c r="I184" s="203">
        <f t="shared" si="23"/>
        <v>1.3276173213084014E-3</v>
      </c>
      <c r="J184" s="203">
        <f t="shared" si="23"/>
        <v>1.3776263300534248E-3</v>
      </c>
      <c r="K184" s="203">
        <f t="shared" si="23"/>
        <v>1.4871877466442311E-3</v>
      </c>
      <c r="L184" s="203">
        <f t="shared" si="23"/>
        <v>1.4348570742719136E-3</v>
      </c>
      <c r="M184" s="203">
        <f t="shared" si="23"/>
        <v>1.3746159577064431E-3</v>
      </c>
      <c r="N184" s="203">
        <f t="shared" si="23"/>
        <v>1.372333619508011E-3</v>
      </c>
      <c r="O184" s="203">
        <f t="shared" si="23"/>
        <v>1.3728500492785642E-3</v>
      </c>
      <c r="P184" s="203">
        <f t="shared" si="23"/>
        <v>1.3733392468245108E-3</v>
      </c>
      <c r="Q184" s="203">
        <f t="shared" si="23"/>
        <v>1.3844203407502719E-3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1.7747088684695345E-4</v>
      </c>
      <c r="I185" s="202">
        <f t="shared" si="24"/>
        <v>1.7875356307130784E-4</v>
      </c>
      <c r="J185" s="202">
        <f t="shared" si="24"/>
        <v>1.8548689530143217E-4</v>
      </c>
      <c r="K185" s="202">
        <f t="shared" si="24"/>
        <v>2.0023850578166117E-4</v>
      </c>
      <c r="L185" s="202">
        <f t="shared" si="24"/>
        <v>1.9319257922260563E-4</v>
      </c>
      <c r="M185" s="202">
        <f t="shared" si="24"/>
        <v>1.8508157158761982E-4</v>
      </c>
      <c r="N185" s="202">
        <f t="shared" si="24"/>
        <v>1.8477427212823839E-4</v>
      </c>
      <c r="O185" s="202">
        <f t="shared" si="24"/>
        <v>1.8484380546444971E-4</v>
      </c>
      <c r="P185" s="202">
        <f t="shared" si="24"/>
        <v>1.8490967218897958E-4</v>
      </c>
      <c r="Q185" s="202">
        <f t="shared" si="24"/>
        <v>1.8640165710825252E-4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2.3066231101991175E-2</v>
      </c>
      <c r="I186" s="202">
        <f t="shared" si="25"/>
        <v>2.323294298778629E-2</v>
      </c>
      <c r="J186" s="202">
        <f t="shared" si="25"/>
        <v>2.4108087075168191E-2</v>
      </c>
      <c r="K186" s="202">
        <f t="shared" si="25"/>
        <v>2.602538214541231E-2</v>
      </c>
      <c r="L186" s="202">
        <f t="shared" si="25"/>
        <v>2.5109609574337107E-2</v>
      </c>
      <c r="M186" s="202">
        <f t="shared" si="25"/>
        <v>2.4055406375702391E-2</v>
      </c>
      <c r="N186" s="202">
        <f t="shared" si="25"/>
        <v>2.4015466076346581E-2</v>
      </c>
      <c r="O186" s="202">
        <f t="shared" si="25"/>
        <v>2.4024503457242333E-2</v>
      </c>
      <c r="P186" s="202">
        <f t="shared" si="25"/>
        <v>2.4033064281594588E-2</v>
      </c>
      <c r="Q186" s="202">
        <f t="shared" si="25"/>
        <v>2.4226980419390833E-2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4.3585511236350703E-4</v>
      </c>
      <c r="I187" s="202">
        <f t="shared" si="26"/>
        <v>4.3900526842473249E-4</v>
      </c>
      <c r="J187" s="202">
        <f t="shared" si="26"/>
        <v>4.5554182452067684E-4</v>
      </c>
      <c r="K187" s="202">
        <f t="shared" si="26"/>
        <v>4.9177066722064938E-4</v>
      </c>
      <c r="L187" s="202">
        <f t="shared" si="26"/>
        <v>4.7446640303026139E-4</v>
      </c>
      <c r="M187" s="202">
        <f t="shared" si="26"/>
        <v>4.5454638005107428E-4</v>
      </c>
      <c r="N187" s="202">
        <f t="shared" si="26"/>
        <v>4.5379167575687959E-4</v>
      </c>
      <c r="O187" s="202">
        <f t="shared" si="26"/>
        <v>4.5396244438606622E-4</v>
      </c>
      <c r="P187" s="202">
        <f t="shared" si="26"/>
        <v>4.5412420809351717E-4</v>
      </c>
      <c r="Q187" s="202">
        <f t="shared" si="26"/>
        <v>4.5778841052236484E-4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1.3776600213426366E-3</v>
      </c>
      <c r="I188" s="201">
        <f t="shared" si="27"/>
        <v>1.3876171009854724E-3</v>
      </c>
      <c r="J188" s="201">
        <f t="shared" si="27"/>
        <v>1.4398861958700871E-3</v>
      </c>
      <c r="K188" s="201">
        <f t="shared" si="27"/>
        <v>1.6515104782859845E-3</v>
      </c>
      <c r="L188" s="201">
        <f t="shared" si="27"/>
        <v>1.4997034023083368E-3</v>
      </c>
      <c r="M188" s="201">
        <f t="shared" si="27"/>
        <v>1.4367397740194824E-3</v>
      </c>
      <c r="N188" s="201">
        <f t="shared" si="27"/>
        <v>1.4343542887869944E-3</v>
      </c>
      <c r="O188" s="201">
        <f t="shared" si="27"/>
        <v>1.5245393506065263E-3</v>
      </c>
      <c r="P188" s="201">
        <f t="shared" si="27"/>
        <v>1.5250826006937498E-3</v>
      </c>
      <c r="Q188" s="201">
        <f t="shared" si="27"/>
        <v>1.5373880697043441E-3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0.26419121004673846</v>
      </c>
      <c r="I189" s="200">
        <f t="shared" si="28"/>
        <v>0.2654501028340801</v>
      </c>
      <c r="J189" s="200">
        <f t="shared" si="28"/>
        <v>0.27300020583630913</v>
      </c>
      <c r="K189" s="200">
        <f t="shared" si="28"/>
        <v>0.2923742122994023</v>
      </c>
      <c r="L189" s="200">
        <f t="shared" si="28"/>
        <v>0.28101260298348452</v>
      </c>
      <c r="M189" s="200">
        <f t="shared" si="28"/>
        <v>0.26956977948688005</v>
      </c>
      <c r="N189" s="200">
        <f t="shared" si="28"/>
        <v>0.26952563885071462</v>
      </c>
      <c r="O189" s="200">
        <f t="shared" si="28"/>
        <v>0.26959600481012069</v>
      </c>
      <c r="P189" s="200">
        <f t="shared" si="28"/>
        <v>0.27051729221760162</v>
      </c>
      <c r="Q189" s="200">
        <f t="shared" si="28"/>
        <v>0.27187316820980956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6.7434057266779687E-2</v>
      </c>
      <c r="I190" s="199">
        <f t="shared" si="29"/>
        <v>6.9872900571941579E-2</v>
      </c>
      <c r="J190" s="199">
        <f t="shared" si="29"/>
        <v>8.1461658637079784E-2</v>
      </c>
      <c r="K190" s="199">
        <f t="shared" si="29"/>
        <v>9.7217234916347942E-2</v>
      </c>
      <c r="L190" s="199">
        <f t="shared" si="29"/>
        <v>9.6414923413377138E-2</v>
      </c>
      <c r="M190" s="199">
        <f t="shared" si="29"/>
        <v>9.1199572246339816E-2</v>
      </c>
      <c r="N190" s="199">
        <f t="shared" si="29"/>
        <v>8.9790992697925148E-2</v>
      </c>
      <c r="O190" s="199">
        <f t="shared" si="29"/>
        <v>9.0727683904076734E-2</v>
      </c>
      <c r="P190" s="199">
        <f t="shared" si="29"/>
        <v>8.8050919409713643E-2</v>
      </c>
      <c r="Q190" s="199">
        <f t="shared" si="29"/>
        <v>9.1475832225971346E-2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0.19675715277995875</v>
      </c>
      <c r="I191" s="199">
        <f t="shared" si="30"/>
        <v>0.19557720226213854</v>
      </c>
      <c r="J191" s="199">
        <f t="shared" si="30"/>
        <v>0.19153854719922933</v>
      </c>
      <c r="K191" s="199">
        <f t="shared" si="30"/>
        <v>0.19515697738305438</v>
      </c>
      <c r="L191" s="199">
        <f t="shared" si="30"/>
        <v>0.18459767957010742</v>
      </c>
      <c r="M191" s="199">
        <f t="shared" si="30"/>
        <v>0.1783702072405402</v>
      </c>
      <c r="N191" s="199">
        <f t="shared" si="30"/>
        <v>0.17973464615278947</v>
      </c>
      <c r="O191" s="199">
        <f t="shared" si="30"/>
        <v>0.17886832090604396</v>
      </c>
      <c r="P191" s="199">
        <f t="shared" si="30"/>
        <v>0.18246637280788797</v>
      </c>
      <c r="Q191" s="199">
        <f t="shared" si="30"/>
        <v>0.18039733598383823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0.47914502901737277</v>
      </c>
      <c r="I192" s="200">
        <f t="shared" si="31"/>
        <v>0.48120279526582876</v>
      </c>
      <c r="J192" s="200">
        <f t="shared" si="31"/>
        <v>0.4742750840050326</v>
      </c>
      <c r="K192" s="200">
        <f t="shared" si="31"/>
        <v>0.43785038595739051</v>
      </c>
      <c r="L192" s="200">
        <f t="shared" si="31"/>
        <v>0.45774583724156737</v>
      </c>
      <c r="M192" s="200">
        <f t="shared" si="31"/>
        <v>0.47631347450589978</v>
      </c>
      <c r="N192" s="200">
        <f t="shared" si="31"/>
        <v>0.47625468788435854</v>
      </c>
      <c r="O192" s="200">
        <f t="shared" si="31"/>
        <v>0.47562105408195371</v>
      </c>
      <c r="P192" s="200">
        <f t="shared" si="31"/>
        <v>0.4748012211574078</v>
      </c>
      <c r="Q192" s="200">
        <f t="shared" si="31"/>
        <v>0.47063771357230705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4.9311938068040597E-3</v>
      </c>
      <c r="J193" s="199">
        <f t="shared" si="32"/>
        <v>0.10294084170336393</v>
      </c>
      <c r="K193" s="199">
        <f t="shared" si="32"/>
        <v>0.41654822508358497</v>
      </c>
      <c r="L193" s="199">
        <f t="shared" si="32"/>
        <v>0.25103482513593706</v>
      </c>
      <c r="M193" s="199">
        <f t="shared" si="32"/>
        <v>8.7059179619667429E-2</v>
      </c>
      <c r="N193" s="199">
        <f t="shared" si="32"/>
        <v>8.4492038942263828E-2</v>
      </c>
      <c r="O193" s="199">
        <f t="shared" si="32"/>
        <v>8.8145149647256338E-2</v>
      </c>
      <c r="P193" s="199">
        <f t="shared" si="32"/>
        <v>9.3484894035977442E-2</v>
      </c>
      <c r="Q193" s="199">
        <f t="shared" si="32"/>
        <v>0.12614732396234346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0.47914502901737277</v>
      </c>
      <c r="I194" s="199">
        <f t="shared" si="33"/>
        <v>0.4762716014590247</v>
      </c>
      <c r="J194" s="199">
        <f t="shared" si="33"/>
        <v>0.37133424230166867</v>
      </c>
      <c r="K194" s="199">
        <f t="shared" si="33"/>
        <v>2.1302160873805508E-2</v>
      </c>
      <c r="L194" s="199">
        <f t="shared" si="33"/>
        <v>0.20671101210563023</v>
      </c>
      <c r="M194" s="199">
        <f t="shared" si="33"/>
        <v>0.38925429488623231</v>
      </c>
      <c r="N194" s="199">
        <f t="shared" si="33"/>
        <v>0.39176264894209467</v>
      </c>
      <c r="O194" s="199">
        <f t="shared" si="33"/>
        <v>0.38747590443469737</v>
      </c>
      <c r="P194" s="199">
        <f t="shared" si="33"/>
        <v>0.38131632712143038</v>
      </c>
      <c r="Q194" s="199">
        <f t="shared" si="33"/>
        <v>0.34449038960996364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0.23028845303317932</v>
      </c>
      <c r="I195" s="200">
        <f t="shared" si="34"/>
        <v>0.226781165658515</v>
      </c>
      <c r="J195" s="200">
        <f t="shared" si="34"/>
        <v>0.22515808183774441</v>
      </c>
      <c r="K195" s="200">
        <f t="shared" si="34"/>
        <v>0.23991931219986259</v>
      </c>
      <c r="L195" s="200">
        <f t="shared" si="34"/>
        <v>0.23252973074177824</v>
      </c>
      <c r="M195" s="200">
        <f t="shared" si="34"/>
        <v>0.22661035594815332</v>
      </c>
      <c r="N195" s="200">
        <f t="shared" si="34"/>
        <v>0.22675895333240031</v>
      </c>
      <c r="O195" s="200">
        <f t="shared" si="34"/>
        <v>0.22722224200094768</v>
      </c>
      <c r="P195" s="200">
        <f t="shared" si="34"/>
        <v>0.22711096661559513</v>
      </c>
      <c r="Q195" s="200">
        <f t="shared" si="34"/>
        <v>0.22969613932040747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2.1838722369315215E-2</v>
      </c>
      <c r="I196" s="199">
        <f t="shared" si="35"/>
        <v>4.6682296224261059E-2</v>
      </c>
      <c r="J196" s="199">
        <f t="shared" si="35"/>
        <v>7.9137851377241414E-2</v>
      </c>
      <c r="K196" s="199">
        <f t="shared" si="35"/>
        <v>9.5280926332005592E-2</v>
      </c>
      <c r="L196" s="199">
        <f t="shared" si="35"/>
        <v>8.6487626856514885E-2</v>
      </c>
      <c r="M196" s="199">
        <f t="shared" si="35"/>
        <v>7.8550100388920394E-2</v>
      </c>
      <c r="N196" s="199">
        <f t="shared" si="35"/>
        <v>7.844131458835743E-2</v>
      </c>
      <c r="O196" s="199">
        <f t="shared" si="35"/>
        <v>7.8940311304282668E-2</v>
      </c>
      <c r="P196" s="199">
        <f t="shared" si="35"/>
        <v>7.9239923031303949E-2</v>
      </c>
      <c r="Q196" s="199">
        <f t="shared" si="35"/>
        <v>8.0913235860322993E-2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0.12983136684167346</v>
      </c>
      <c r="I197" s="199">
        <f t="shared" si="36"/>
        <v>0.13186093064452797</v>
      </c>
      <c r="J197" s="199">
        <f t="shared" si="36"/>
        <v>0.13428560058490266</v>
      </c>
      <c r="K197" s="199">
        <f t="shared" si="36"/>
        <v>0.14389201597106774</v>
      </c>
      <c r="L197" s="199">
        <f t="shared" si="36"/>
        <v>0.1389419459878575</v>
      </c>
      <c r="M197" s="199">
        <f t="shared" si="36"/>
        <v>0.13586733552411168</v>
      </c>
      <c r="N197" s="199">
        <f t="shared" si="36"/>
        <v>0.13612036964840568</v>
      </c>
      <c r="O197" s="199">
        <f t="shared" si="36"/>
        <v>0.1364250697888868</v>
      </c>
      <c r="P197" s="199">
        <f t="shared" si="36"/>
        <v>0.13628241451260475</v>
      </c>
      <c r="Q197" s="199">
        <f t="shared" si="36"/>
        <v>0.13844897384409507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7.8618363822190659E-2</v>
      </c>
      <c r="I198" s="198">
        <f t="shared" si="37"/>
        <v>4.823793878972598E-2</v>
      </c>
      <c r="J198" s="198">
        <f t="shared" si="37"/>
        <v>1.1734629875600366E-2</v>
      </c>
      <c r="K198" s="198">
        <f t="shared" si="37"/>
        <v>7.4636989678929645E-4</v>
      </c>
      <c r="L198" s="198">
        <f t="shared" si="37"/>
        <v>7.1001578974058581E-3</v>
      </c>
      <c r="M198" s="198">
        <f t="shared" si="37"/>
        <v>1.2192920035121265E-2</v>
      </c>
      <c r="N198" s="198">
        <f t="shared" si="37"/>
        <v>1.2197269095637217E-2</v>
      </c>
      <c r="O198" s="198">
        <f t="shared" si="37"/>
        <v>1.1856860907778233E-2</v>
      </c>
      <c r="P198" s="198">
        <f t="shared" si="37"/>
        <v>1.1588629071686403E-2</v>
      </c>
      <c r="Q198" s="198">
        <f t="shared" si="37"/>
        <v>1.0333929615989397E-2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1.0000000000000002</v>
      </c>
      <c r="C200" s="77">
        <f t="shared" si="38"/>
        <v>0.99999999999999989</v>
      </c>
      <c r="D200" s="77">
        <f t="shared" si="38"/>
        <v>1</v>
      </c>
      <c r="E200" s="77">
        <f t="shared" si="38"/>
        <v>1</v>
      </c>
      <c r="F200" s="77">
        <f t="shared" si="38"/>
        <v>1</v>
      </c>
      <c r="G200" s="77">
        <f t="shared" si="38"/>
        <v>1</v>
      </c>
      <c r="H200" s="77">
        <f t="shared" si="38"/>
        <v>1</v>
      </c>
      <c r="I200" s="77">
        <f t="shared" si="38"/>
        <v>0.99999999999999989</v>
      </c>
      <c r="J200" s="77">
        <f t="shared" si="38"/>
        <v>0.99999999999999989</v>
      </c>
      <c r="K200" s="77">
        <f t="shared" si="38"/>
        <v>1.0000000000000002</v>
      </c>
      <c r="L200" s="77">
        <f t="shared" si="38"/>
        <v>1.0000000000000002</v>
      </c>
      <c r="M200" s="77">
        <f t="shared" si="38"/>
        <v>0.99999999999999989</v>
      </c>
      <c r="N200" s="77">
        <f t="shared" si="38"/>
        <v>0.99999999999999978</v>
      </c>
      <c r="O200" s="77">
        <f t="shared" si="38"/>
        <v>0.99999999999999956</v>
      </c>
      <c r="P200" s="77">
        <f t="shared" si="38"/>
        <v>1.0000000000000002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1.4552496284017742E-3</v>
      </c>
      <c r="C201" s="203">
        <f t="shared" si="39"/>
        <v>1.4587585172424857E-3</v>
      </c>
      <c r="D201" s="203">
        <f t="shared" si="39"/>
        <v>1.4472258587838022E-3</v>
      </c>
      <c r="E201" s="203">
        <f t="shared" si="39"/>
        <v>1.4476554616670019E-3</v>
      </c>
      <c r="F201" s="203">
        <f t="shared" si="39"/>
        <v>1.4455576107100638E-3</v>
      </c>
      <c r="G201" s="203">
        <f t="shared" si="39"/>
        <v>1.4424765356244537E-3</v>
      </c>
      <c r="H201" s="203">
        <f t="shared" si="39"/>
        <v>1.4491573621860817E-3</v>
      </c>
      <c r="I201" s="203">
        <f t="shared" si="39"/>
        <v>1.4581682075148186E-3</v>
      </c>
      <c r="J201" s="203">
        <f t="shared" si="39"/>
        <v>1.5017805162230056E-3</v>
      </c>
      <c r="K201" s="203">
        <f t="shared" si="39"/>
        <v>1.5894215295111749E-3</v>
      </c>
      <c r="L201" s="203">
        <f t="shared" si="39"/>
        <v>1.5510180181335942E-3</v>
      </c>
      <c r="M201" s="203">
        <f t="shared" si="39"/>
        <v>1.5070778993341674E-3</v>
      </c>
      <c r="N201" s="203">
        <f t="shared" si="39"/>
        <v>1.5043865111789066E-3</v>
      </c>
      <c r="O201" s="203">
        <f t="shared" si="39"/>
        <v>1.5053915417613094E-3</v>
      </c>
      <c r="P201" s="203">
        <f t="shared" si="39"/>
        <v>1.5037182531333719E-3</v>
      </c>
      <c r="Q201" s="203">
        <f t="shared" si="39"/>
        <v>1.5137140751784039E-3</v>
      </c>
    </row>
    <row r="202" spans="1:17" x14ac:dyDescent="0.25">
      <c r="A202" s="76" t="s">
        <v>82</v>
      </c>
      <c r="B202" s="202">
        <f t="shared" ref="B202:Q202" si="40">IF(B$114=0,0,B$114/B$112)</f>
        <v>1.8874580689740361E-4</v>
      </c>
      <c r="C202" s="202">
        <f t="shared" si="40"/>
        <v>1.8920090961148625E-4</v>
      </c>
      <c r="D202" s="202">
        <f t="shared" si="40"/>
        <v>1.8770512436339312E-4</v>
      </c>
      <c r="E202" s="202">
        <f t="shared" si="40"/>
        <v>1.8776084383670711E-4</v>
      </c>
      <c r="F202" s="202">
        <f t="shared" si="40"/>
        <v>1.8748875266836742E-4</v>
      </c>
      <c r="G202" s="202">
        <f t="shared" si="40"/>
        <v>1.8708913737777036E-4</v>
      </c>
      <c r="H202" s="202">
        <f t="shared" si="40"/>
        <v>1.8795564026188446E-4</v>
      </c>
      <c r="I202" s="202">
        <f t="shared" si="40"/>
        <v>1.8912434646816466E-4</v>
      </c>
      <c r="J202" s="202">
        <f t="shared" si="40"/>
        <v>1.9478086081259766E-4</v>
      </c>
      <c r="K202" s="202">
        <f t="shared" si="40"/>
        <v>2.0614789602603291E-4</v>
      </c>
      <c r="L202" s="202">
        <f t="shared" si="40"/>
        <v>2.0116696244516284E-4</v>
      </c>
      <c r="M202" s="202">
        <f t="shared" si="40"/>
        <v>1.9546793114764321E-4</v>
      </c>
      <c r="N202" s="202">
        <f t="shared" si="40"/>
        <v>1.9511885823319302E-4</v>
      </c>
      <c r="O202" s="202">
        <f t="shared" si="40"/>
        <v>1.952492106514517E-4</v>
      </c>
      <c r="P202" s="202">
        <f t="shared" si="40"/>
        <v>1.950321851967885E-4</v>
      </c>
      <c r="Q202" s="202">
        <f t="shared" si="40"/>
        <v>1.9632864283585649E-4</v>
      </c>
    </row>
    <row r="203" spans="1:17" x14ac:dyDescent="0.25">
      <c r="A203" s="76" t="s">
        <v>81</v>
      </c>
      <c r="B203" s="202">
        <f t="shared" ref="B203:Q203" si="41">IF(B$115=0,0,B$115/B$112)</f>
        <v>2.6466815231208304E-2</v>
      </c>
      <c r="C203" s="202">
        <f t="shared" si="41"/>
        <v>2.6530631851258538E-2</v>
      </c>
      <c r="D203" s="202">
        <f t="shared" si="41"/>
        <v>2.632088588424817E-2</v>
      </c>
      <c r="E203" s="202">
        <f t="shared" si="41"/>
        <v>2.6328699128045328E-2</v>
      </c>
      <c r="F203" s="202">
        <f t="shared" si="41"/>
        <v>2.6290545238447115E-2</v>
      </c>
      <c r="G203" s="202">
        <f t="shared" si="41"/>
        <v>2.6234509323087428E-2</v>
      </c>
      <c r="H203" s="202">
        <f t="shared" si="41"/>
        <v>2.6356014389123803E-2</v>
      </c>
      <c r="I203" s="202">
        <f t="shared" si="41"/>
        <v>2.6519895811072419E-2</v>
      </c>
      <c r="J203" s="202">
        <f t="shared" si="41"/>
        <v>2.7313078570825929E-2</v>
      </c>
      <c r="K203" s="202">
        <f t="shared" si="41"/>
        <v>2.8907017136487217E-2</v>
      </c>
      <c r="L203" s="202">
        <f t="shared" si="41"/>
        <v>2.8208567454712476E-2</v>
      </c>
      <c r="M203" s="202">
        <f t="shared" si="41"/>
        <v>2.7409422769976169E-2</v>
      </c>
      <c r="N203" s="202">
        <f t="shared" si="41"/>
        <v>2.7360474141761109E-2</v>
      </c>
      <c r="O203" s="202">
        <f t="shared" si="41"/>
        <v>2.7378752764347244E-2</v>
      </c>
      <c r="P203" s="202">
        <f t="shared" si="41"/>
        <v>2.7348320445328037E-2</v>
      </c>
      <c r="Q203" s="202">
        <f t="shared" si="41"/>
        <v>2.7530115767578307E-2</v>
      </c>
    </row>
    <row r="204" spans="1:17" x14ac:dyDescent="0.25">
      <c r="A204" s="76" t="s">
        <v>80</v>
      </c>
      <c r="B204" s="202">
        <f t="shared" ref="B204:Q204" si="42">IF(B$116=0,0,B$116/B$112)</f>
        <v>4.8194403768248576E-4</v>
      </c>
      <c r="C204" s="202">
        <f t="shared" si="42"/>
        <v>4.8310609814459967E-4</v>
      </c>
      <c r="D204" s="202">
        <f t="shared" si="42"/>
        <v>4.7928675617445589E-4</v>
      </c>
      <c r="E204" s="202">
        <f t="shared" si="42"/>
        <v>4.7942903042355253E-4</v>
      </c>
      <c r="F204" s="202">
        <f t="shared" si="42"/>
        <v>4.7873427212167066E-4</v>
      </c>
      <c r="G204" s="202">
        <f t="shared" si="42"/>
        <v>4.7771389339201401E-4</v>
      </c>
      <c r="H204" s="202">
        <f t="shared" si="42"/>
        <v>4.7992642412579854E-4</v>
      </c>
      <c r="I204" s="202">
        <f t="shared" si="42"/>
        <v>4.8291060161391322E-4</v>
      </c>
      <c r="J204" s="202">
        <f t="shared" si="42"/>
        <v>4.9735396015616017E-4</v>
      </c>
      <c r="K204" s="202">
        <f t="shared" si="42"/>
        <v>5.263785776419399E-4</v>
      </c>
      <c r="L204" s="202">
        <f t="shared" si="42"/>
        <v>5.136602487908114E-4</v>
      </c>
      <c r="M204" s="202">
        <f t="shared" si="42"/>
        <v>4.9910832734919501E-4</v>
      </c>
      <c r="N204" s="202">
        <f t="shared" si="42"/>
        <v>4.9821700365516918E-4</v>
      </c>
      <c r="O204" s="202">
        <f t="shared" si="42"/>
        <v>4.9854984586136125E-4</v>
      </c>
      <c r="P204" s="202">
        <f t="shared" si="42"/>
        <v>4.9799569249700548E-4</v>
      </c>
      <c r="Q204" s="202">
        <f t="shared" si="42"/>
        <v>5.0130607082819864E-4</v>
      </c>
    </row>
    <row r="205" spans="1:17" x14ac:dyDescent="0.25">
      <c r="A205" s="129" t="s">
        <v>79</v>
      </c>
      <c r="B205" s="201">
        <f t="shared" ref="B205:Q205" si="43">IF(B$117=0,0,B$117/B$112)</f>
        <v>1.5208357979466093E-3</v>
      </c>
      <c r="C205" s="201">
        <f t="shared" si="43"/>
        <v>1.5245028277508569E-3</v>
      </c>
      <c r="D205" s="201">
        <f t="shared" si="43"/>
        <v>1.5124504076799998E-3</v>
      </c>
      <c r="E205" s="201">
        <f t="shared" si="43"/>
        <v>1.5128993721950348E-3</v>
      </c>
      <c r="F205" s="201">
        <f t="shared" si="43"/>
        <v>1.510706973879447E-3</v>
      </c>
      <c r="G205" s="201">
        <f t="shared" si="43"/>
        <v>1.5074870388285075E-3</v>
      </c>
      <c r="H205" s="201">
        <f t="shared" si="43"/>
        <v>1.5144689613773936E-3</v>
      </c>
      <c r="I205" s="201">
        <f t="shared" si="43"/>
        <v>1.5238859135471416E-3</v>
      </c>
      <c r="J205" s="201">
        <f t="shared" si="43"/>
        <v>1.5694637711325464E-3</v>
      </c>
      <c r="K205" s="201">
        <f t="shared" si="43"/>
        <v>1.7648293693808253E-3</v>
      </c>
      <c r="L205" s="201">
        <f t="shared" si="43"/>
        <v>1.6209203419130021E-3</v>
      </c>
      <c r="M205" s="201">
        <f t="shared" si="43"/>
        <v>1.5749999002705698E-3</v>
      </c>
      <c r="N205" s="201">
        <f t="shared" si="43"/>
        <v>1.5721872148227926E-3</v>
      </c>
      <c r="O205" s="201">
        <f t="shared" si="43"/>
        <v>1.6715258702547737E-3</v>
      </c>
      <c r="P205" s="201">
        <f t="shared" si="43"/>
        <v>1.6696679182519824E-3</v>
      </c>
      <c r="Q205" s="201">
        <f t="shared" si="43"/>
        <v>1.6807668746890464E-3</v>
      </c>
    </row>
    <row r="206" spans="1:17" x14ac:dyDescent="0.25">
      <c r="A206" s="127" t="s">
        <v>146</v>
      </c>
      <c r="B206" s="200">
        <f t="shared" ref="B206:Q206" si="44">IF(B$122=0,0,B$122/B$112)</f>
        <v>0.48875981977570637</v>
      </c>
      <c r="C206" s="200">
        <f t="shared" si="44"/>
        <v>0.4900071535439407</v>
      </c>
      <c r="D206" s="200">
        <f t="shared" si="44"/>
        <v>0.48845639584206618</v>
      </c>
      <c r="E206" s="200">
        <f t="shared" si="44"/>
        <v>0.48687832671896725</v>
      </c>
      <c r="F206" s="200">
        <f t="shared" si="44"/>
        <v>0.48789334175032001</v>
      </c>
      <c r="G206" s="200">
        <f t="shared" si="44"/>
        <v>0.4868534412935242</v>
      </c>
      <c r="H206" s="200">
        <f t="shared" si="44"/>
        <v>0.48910830182115533</v>
      </c>
      <c r="I206" s="200">
        <f t="shared" si="44"/>
        <v>0.49071651995184262</v>
      </c>
      <c r="J206" s="200">
        <f t="shared" si="44"/>
        <v>0.49915866802251241</v>
      </c>
      <c r="K206" s="200">
        <f t="shared" si="44"/>
        <v>0.51908701896083076</v>
      </c>
      <c r="L206" s="200">
        <f t="shared" si="44"/>
        <v>0.50744895501784704</v>
      </c>
      <c r="M206" s="200">
        <f t="shared" si="44"/>
        <v>0.49391010703075167</v>
      </c>
      <c r="N206" s="200">
        <f t="shared" si="44"/>
        <v>0.49394087641913903</v>
      </c>
      <c r="O206" s="200">
        <f t="shared" si="44"/>
        <v>0.49375732401799727</v>
      </c>
      <c r="P206" s="200">
        <f t="shared" si="44"/>
        <v>0.49514898444766486</v>
      </c>
      <c r="Q206" s="200">
        <f t="shared" si="44"/>
        <v>0.49649885475589817</v>
      </c>
    </row>
    <row r="207" spans="1:17" x14ac:dyDescent="0.25">
      <c r="A207" s="142" t="s">
        <v>159</v>
      </c>
      <c r="B207" s="199">
        <f t="shared" ref="B207:Q207" si="45">IF(B$123=0,0,B$123/B$112)</f>
        <v>8.4382586946456072E-3</v>
      </c>
      <c r="C207" s="199">
        <f t="shared" si="45"/>
        <v>8.2170433095218685E-3</v>
      </c>
      <c r="D207" s="199">
        <f t="shared" si="45"/>
        <v>0</v>
      </c>
      <c r="E207" s="199">
        <f t="shared" si="45"/>
        <v>6.0463648866015832E-3</v>
      </c>
      <c r="F207" s="199">
        <f t="shared" si="45"/>
        <v>0</v>
      </c>
      <c r="G207" s="199">
        <f t="shared" si="45"/>
        <v>0</v>
      </c>
      <c r="H207" s="199">
        <f t="shared" si="45"/>
        <v>0</v>
      </c>
      <c r="I207" s="199">
        <f t="shared" si="45"/>
        <v>5.0286870481419327E-3</v>
      </c>
      <c r="J207" s="199">
        <f t="shared" si="45"/>
        <v>2.7057038396112076E-2</v>
      </c>
      <c r="K207" s="199">
        <f t="shared" si="45"/>
        <v>6.2812049272721146E-2</v>
      </c>
      <c r="L207" s="199">
        <f t="shared" si="45"/>
        <v>5.6280510272770846E-2</v>
      </c>
      <c r="M207" s="199">
        <f t="shared" si="45"/>
        <v>5.1748615641132534E-2</v>
      </c>
      <c r="N207" s="199">
        <f t="shared" si="45"/>
        <v>4.845308311364413E-2</v>
      </c>
      <c r="O207" s="199">
        <f t="shared" si="45"/>
        <v>5.0287495717962358E-2</v>
      </c>
      <c r="P207" s="199">
        <f t="shared" si="45"/>
        <v>4.3422286759361182E-2</v>
      </c>
      <c r="Q207" s="199">
        <f t="shared" si="45"/>
        <v>5.0524098220499546E-2</v>
      </c>
    </row>
    <row r="208" spans="1:17" x14ac:dyDescent="0.25">
      <c r="A208" s="142" t="s">
        <v>158</v>
      </c>
      <c r="B208" s="199">
        <f t="shared" ref="B208:Q208" si="46">IF(B$129=0,0,B$129/B$112)</f>
        <v>0.48032156108106078</v>
      </c>
      <c r="C208" s="199">
        <f t="shared" si="46"/>
        <v>0.48179011023441881</v>
      </c>
      <c r="D208" s="199">
        <f t="shared" si="46"/>
        <v>0.48845639584206618</v>
      </c>
      <c r="E208" s="199">
        <f t="shared" si="46"/>
        <v>0.4808319618323656</v>
      </c>
      <c r="F208" s="199">
        <f t="shared" si="46"/>
        <v>0.48789334175032001</v>
      </c>
      <c r="G208" s="199">
        <f t="shared" si="46"/>
        <v>0.4868534412935242</v>
      </c>
      <c r="H208" s="199">
        <f t="shared" si="46"/>
        <v>0.48910830182115533</v>
      </c>
      <c r="I208" s="199">
        <f t="shared" si="46"/>
        <v>0.48568783290370071</v>
      </c>
      <c r="J208" s="199">
        <f t="shared" si="46"/>
        <v>0.47210162962640034</v>
      </c>
      <c r="K208" s="199">
        <f t="shared" si="46"/>
        <v>0.45627496968810954</v>
      </c>
      <c r="L208" s="199">
        <f t="shared" si="46"/>
        <v>0.45116844474507617</v>
      </c>
      <c r="M208" s="199">
        <f t="shared" si="46"/>
        <v>0.44216149138961913</v>
      </c>
      <c r="N208" s="199">
        <f t="shared" si="46"/>
        <v>0.44548779330549493</v>
      </c>
      <c r="O208" s="199">
        <f t="shared" si="46"/>
        <v>0.44346982830003495</v>
      </c>
      <c r="P208" s="199">
        <f t="shared" si="46"/>
        <v>0.45172669768830365</v>
      </c>
      <c r="Q208" s="199">
        <f t="shared" si="46"/>
        <v>0.44597475653539864</v>
      </c>
    </row>
    <row r="209" spans="1:17" x14ac:dyDescent="0.25">
      <c r="A209" s="127" t="s">
        <v>145</v>
      </c>
      <c r="B209" s="200">
        <f t="shared" ref="B209:Q209" si="47">IF(B$130=0,0,B$130/B$112)</f>
        <v>0.31322051389183819</v>
      </c>
      <c r="C209" s="200">
        <f t="shared" si="47"/>
        <v>0.31401986463237219</v>
      </c>
      <c r="D209" s="200">
        <f t="shared" si="47"/>
        <v>0.31302606541924172</v>
      </c>
      <c r="E209" s="200">
        <f t="shared" si="47"/>
        <v>0.31201476374980253</v>
      </c>
      <c r="F209" s="200">
        <f t="shared" si="47"/>
        <v>0.31266523360608955</v>
      </c>
      <c r="G209" s="200">
        <f t="shared" si="47"/>
        <v>0.31199881598685181</v>
      </c>
      <c r="H209" s="200">
        <f t="shared" si="47"/>
        <v>0.31344383774322943</v>
      </c>
      <c r="I209" s="200">
        <f t="shared" si="47"/>
        <v>0.31447446032913506</v>
      </c>
      <c r="J209" s="200">
        <f t="shared" si="47"/>
        <v>0.30762941844690606</v>
      </c>
      <c r="K209" s="200">
        <f t="shared" si="47"/>
        <v>0.27843354303543899</v>
      </c>
      <c r="L209" s="200">
        <f t="shared" si="47"/>
        <v>0.29441174218715593</v>
      </c>
      <c r="M209" s="200">
        <f t="shared" si="47"/>
        <v>0.31072035995839437</v>
      </c>
      <c r="N209" s="200">
        <f t="shared" si="47"/>
        <v>0.31064295973836914</v>
      </c>
      <c r="O209" s="200">
        <f t="shared" si="47"/>
        <v>0.31032014030629212</v>
      </c>
      <c r="P209" s="200">
        <f t="shared" si="47"/>
        <v>0.3093306765027985</v>
      </c>
      <c r="Q209" s="200">
        <f t="shared" si="47"/>
        <v>0.30618585750646932</v>
      </c>
    </row>
    <row r="210" spans="1:17" x14ac:dyDescent="0.25">
      <c r="A210" s="142" t="s">
        <v>157</v>
      </c>
      <c r="B210" s="199">
        <f t="shared" ref="B210:Q210" si="48">IF(B$131=0,0,B$131/B$112)</f>
        <v>5.4076370801144557E-3</v>
      </c>
      <c r="C210" s="199">
        <f t="shared" si="48"/>
        <v>5.2658717512029359E-3</v>
      </c>
      <c r="D210" s="199">
        <f t="shared" si="48"/>
        <v>0</v>
      </c>
      <c r="E210" s="199">
        <f t="shared" si="48"/>
        <v>3.8747978870849221E-3</v>
      </c>
      <c r="F210" s="199">
        <f t="shared" si="48"/>
        <v>0</v>
      </c>
      <c r="G210" s="199">
        <f t="shared" si="48"/>
        <v>0</v>
      </c>
      <c r="H210" s="199">
        <f t="shared" si="48"/>
        <v>0</v>
      </c>
      <c r="I210" s="199">
        <f t="shared" si="48"/>
        <v>3.222621577491906E-3</v>
      </c>
      <c r="J210" s="199">
        <f t="shared" si="48"/>
        <v>6.6770598615939175E-2</v>
      </c>
      <c r="K210" s="199">
        <f t="shared" si="48"/>
        <v>0.26488728084947449</v>
      </c>
      <c r="L210" s="199">
        <f t="shared" si="48"/>
        <v>0.16145990679739561</v>
      </c>
      <c r="M210" s="199">
        <f t="shared" si="48"/>
        <v>5.6792555904841426E-2</v>
      </c>
      <c r="N210" s="199">
        <f t="shared" si="48"/>
        <v>5.5110968393716903E-2</v>
      </c>
      <c r="O210" s="199">
        <f t="shared" si="48"/>
        <v>5.7510522234245957E-2</v>
      </c>
      <c r="P210" s="199">
        <f t="shared" si="48"/>
        <v>6.0904951854271722E-2</v>
      </c>
      <c r="Q210" s="199">
        <f t="shared" si="48"/>
        <v>8.2068490147937087E-2</v>
      </c>
    </row>
    <row r="211" spans="1:17" x14ac:dyDescent="0.25">
      <c r="A211" s="142" t="s">
        <v>156</v>
      </c>
      <c r="B211" s="199">
        <f t="shared" ref="B211:Q211" si="49">IF(B$136=0,0,B$136/B$112)</f>
        <v>0.3078128768117237</v>
      </c>
      <c r="C211" s="199">
        <f t="shared" si="49"/>
        <v>0.30875399288116923</v>
      </c>
      <c r="D211" s="199">
        <f t="shared" si="49"/>
        <v>0.31302606541924172</v>
      </c>
      <c r="E211" s="199">
        <f t="shared" si="49"/>
        <v>0.30813996586271764</v>
      </c>
      <c r="F211" s="199">
        <f t="shared" si="49"/>
        <v>0.31266523360608955</v>
      </c>
      <c r="G211" s="199">
        <f t="shared" si="49"/>
        <v>0.31199881598685181</v>
      </c>
      <c r="H211" s="199">
        <f t="shared" si="49"/>
        <v>0.31344383774322943</v>
      </c>
      <c r="I211" s="199">
        <f t="shared" si="49"/>
        <v>0.31125183875164314</v>
      </c>
      <c r="J211" s="199">
        <f t="shared" si="49"/>
        <v>0.24085881983096691</v>
      </c>
      <c r="K211" s="199">
        <f t="shared" si="49"/>
        <v>1.3546262185964518E-2</v>
      </c>
      <c r="L211" s="199">
        <f t="shared" si="49"/>
        <v>0.13295183538976027</v>
      </c>
      <c r="M211" s="199">
        <f t="shared" si="49"/>
        <v>0.25392780405355292</v>
      </c>
      <c r="N211" s="199">
        <f t="shared" si="49"/>
        <v>0.25553199134465227</v>
      </c>
      <c r="O211" s="199">
        <f t="shared" si="49"/>
        <v>0.25280961807204616</v>
      </c>
      <c r="P211" s="199">
        <f t="shared" si="49"/>
        <v>0.2484257246485268</v>
      </c>
      <c r="Q211" s="199">
        <f t="shared" si="49"/>
        <v>0.22411736735853224</v>
      </c>
    </row>
    <row r="212" spans="1:17" x14ac:dyDescent="0.25">
      <c r="A212" s="127" t="s">
        <v>144</v>
      </c>
      <c r="B212" s="200">
        <f t="shared" ref="B212:Q212" si="50">IF(B$137=0,0,B$137/B$112)</f>
        <v>0.16790607583031888</v>
      </c>
      <c r="C212" s="200">
        <f t="shared" si="50"/>
        <v>0.16578678161967911</v>
      </c>
      <c r="D212" s="200">
        <f t="shared" si="50"/>
        <v>0.16856998470744247</v>
      </c>
      <c r="E212" s="200">
        <f t="shared" si="50"/>
        <v>0.1711504656950627</v>
      </c>
      <c r="F212" s="200">
        <f t="shared" si="50"/>
        <v>0.16952839179576387</v>
      </c>
      <c r="G212" s="200">
        <f t="shared" si="50"/>
        <v>0.17129846679131389</v>
      </c>
      <c r="H212" s="200">
        <f t="shared" si="50"/>
        <v>0.16746033765854018</v>
      </c>
      <c r="I212" s="200">
        <f t="shared" si="50"/>
        <v>0.16463503483880582</v>
      </c>
      <c r="J212" s="200">
        <f t="shared" si="50"/>
        <v>0.16213545585143119</v>
      </c>
      <c r="K212" s="200">
        <f t="shared" si="50"/>
        <v>0.16948564349468326</v>
      </c>
      <c r="L212" s="200">
        <f t="shared" si="50"/>
        <v>0.16604396976900207</v>
      </c>
      <c r="M212" s="200">
        <f t="shared" si="50"/>
        <v>0.16418345618277616</v>
      </c>
      <c r="N212" s="200">
        <f t="shared" si="50"/>
        <v>0.16428578011284034</v>
      </c>
      <c r="O212" s="200">
        <f t="shared" si="50"/>
        <v>0.16467306644283411</v>
      </c>
      <c r="P212" s="200">
        <f t="shared" si="50"/>
        <v>0.1643056045551296</v>
      </c>
      <c r="Q212" s="200">
        <f t="shared" si="50"/>
        <v>0.16589305630652279</v>
      </c>
    </row>
    <row r="213" spans="1:17" x14ac:dyDescent="0.25">
      <c r="A213" s="142" t="s">
        <v>155</v>
      </c>
      <c r="B213" s="199">
        <f t="shared" ref="B213:Q213" si="51">IF(B$138=0,0,B$138/B$112)</f>
        <v>1.5850330442491296E-2</v>
      </c>
      <c r="C213" s="199">
        <f t="shared" si="51"/>
        <v>2.627936274417652E-2</v>
      </c>
      <c r="D213" s="199">
        <f t="shared" si="51"/>
        <v>1.0474545811109372E-2</v>
      </c>
      <c r="E213" s="199">
        <f t="shared" si="51"/>
        <v>3.2482519253802492E-3</v>
      </c>
      <c r="F213" s="199">
        <f t="shared" si="51"/>
        <v>8.2157002795499486E-3</v>
      </c>
      <c r="G213" s="199">
        <f t="shared" si="51"/>
        <v>2.5332327591459066E-3</v>
      </c>
      <c r="H213" s="199">
        <f t="shared" si="51"/>
        <v>1.6276654648849781E-2</v>
      </c>
      <c r="I213" s="199">
        <f t="shared" si="51"/>
        <v>3.4757987409099737E-2</v>
      </c>
      <c r="J213" s="199">
        <f t="shared" si="51"/>
        <v>5.8482641741170592E-2</v>
      </c>
      <c r="K213" s="199">
        <f t="shared" si="51"/>
        <v>6.9031444318258292E-2</v>
      </c>
      <c r="L213" s="199">
        <f t="shared" si="51"/>
        <v>6.3376737187699372E-2</v>
      </c>
      <c r="M213" s="199">
        <f t="shared" si="51"/>
        <v>5.8380627766636314E-2</v>
      </c>
      <c r="N213" s="199">
        <f t="shared" si="51"/>
        <v>5.8292447145266185E-2</v>
      </c>
      <c r="O213" s="199">
        <f t="shared" si="51"/>
        <v>5.8680377490786875E-2</v>
      </c>
      <c r="P213" s="199">
        <f t="shared" si="51"/>
        <v>5.8816663084988313E-2</v>
      </c>
      <c r="Q213" s="199">
        <f t="shared" si="51"/>
        <v>5.997401772533039E-2</v>
      </c>
    </row>
    <row r="214" spans="1:17" x14ac:dyDescent="0.25">
      <c r="A214" s="142" t="s">
        <v>154</v>
      </c>
      <c r="B214" s="199">
        <f t="shared" ref="B214:Q214" si="52">IF(B$142=0,0,B$142/B$112)</f>
        <v>9.2620996467233485E-2</v>
      </c>
      <c r="C214" s="199">
        <f t="shared" si="52"/>
        <v>9.2876851379929543E-2</v>
      </c>
      <c r="D214" s="199">
        <f t="shared" si="52"/>
        <v>9.2326443479913201E-2</v>
      </c>
      <c r="E214" s="199">
        <f t="shared" si="52"/>
        <v>9.3121987333636025E-2</v>
      </c>
      <c r="F214" s="199">
        <f t="shared" si="52"/>
        <v>9.2845785641006151E-2</v>
      </c>
      <c r="G214" s="199">
        <f t="shared" si="52"/>
        <v>9.3357765620081273E-2</v>
      </c>
      <c r="H214" s="199">
        <f t="shared" si="52"/>
        <v>9.2588498943913591E-2</v>
      </c>
      <c r="I214" s="199">
        <f t="shared" si="52"/>
        <v>9.3960783563001637E-2</v>
      </c>
      <c r="J214" s="199">
        <f t="shared" si="52"/>
        <v>9.4980956800051461E-2</v>
      </c>
      <c r="K214" s="199">
        <f t="shared" si="52"/>
        <v>9.9913450949529053E-2</v>
      </c>
      <c r="L214" s="199">
        <f t="shared" si="52"/>
        <v>9.746435145934064E-2</v>
      </c>
      <c r="M214" s="199">
        <f t="shared" si="52"/>
        <v>9.6740709813689485E-2</v>
      </c>
      <c r="N214" s="199">
        <f t="shared" si="52"/>
        <v>9.6929121489155737E-2</v>
      </c>
      <c r="O214" s="199">
        <f t="shared" si="52"/>
        <v>9.7178876814389331E-2</v>
      </c>
      <c r="P214" s="199">
        <f t="shared" si="52"/>
        <v>9.6887160124934632E-2</v>
      </c>
      <c r="Q214" s="199">
        <f t="shared" si="52"/>
        <v>9.8259385974645536E-2</v>
      </c>
    </row>
    <row r="215" spans="1:17" x14ac:dyDescent="0.25">
      <c r="A215" s="140" t="s">
        <v>153</v>
      </c>
      <c r="B215" s="198">
        <f t="shared" ref="B215:Q215" si="53">IF(B$153=0,0,B$153/B$112)</f>
        <v>5.9434748920594117E-2</v>
      </c>
      <c r="C215" s="198">
        <f t="shared" si="53"/>
        <v>4.6630567495573046E-2</v>
      </c>
      <c r="D215" s="198">
        <f t="shared" si="53"/>
        <v>6.5768995416419895E-2</v>
      </c>
      <c r="E215" s="198">
        <f t="shared" si="53"/>
        <v>7.4780226436046426E-2</v>
      </c>
      <c r="F215" s="198">
        <f t="shared" si="53"/>
        <v>6.8466905875207762E-2</v>
      </c>
      <c r="G215" s="198">
        <f t="shared" si="53"/>
        <v>7.5407468412086717E-2</v>
      </c>
      <c r="H215" s="198">
        <f t="shared" si="53"/>
        <v>5.8595184065776802E-2</v>
      </c>
      <c r="I215" s="198">
        <f t="shared" si="53"/>
        <v>3.5916263866704434E-2</v>
      </c>
      <c r="J215" s="198">
        <f t="shared" si="53"/>
        <v>8.6718573102091169E-3</v>
      </c>
      <c r="K215" s="198">
        <f t="shared" si="53"/>
        <v>5.4074822689593777E-4</v>
      </c>
      <c r="L215" s="198">
        <f t="shared" si="53"/>
        <v>5.202881121962051E-3</v>
      </c>
      <c r="M215" s="198">
        <f t="shared" si="53"/>
        <v>9.0621186024503354E-3</v>
      </c>
      <c r="N215" s="198">
        <f t="shared" si="53"/>
        <v>9.0642114784184376E-3</v>
      </c>
      <c r="O215" s="198">
        <f t="shared" si="53"/>
        <v>8.8138121376579153E-3</v>
      </c>
      <c r="P215" s="198">
        <f t="shared" si="53"/>
        <v>8.6017813452066369E-3</v>
      </c>
      <c r="Q215" s="198">
        <f t="shared" si="53"/>
        <v>7.6596526065468738E-3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0.40664929875460099</v>
      </c>
      <c r="C229" s="170">
        <f>IF(C$33=0,0,C$33/NFM_fec!C$33)</f>
        <v>0.40549840154788602</v>
      </c>
      <c r="D229" s="170">
        <f>IF(D$33=0,0,D$33/NFM_fec!D$33)</f>
        <v>0.40851120591913459</v>
      </c>
      <c r="E229" s="170">
        <f>IF(E$33=0,0,E$33/NFM_fec!E$33)</f>
        <v>0.41431312662957465</v>
      </c>
      <c r="F229" s="170">
        <f>IF(F$33=0,0,F$33/NFM_fec!F$33)</f>
        <v>0.41580505714363142</v>
      </c>
      <c r="G229" s="170">
        <f>IF(G$33=0,0,G$33/NFM_fec!G$33)</f>
        <v>0.4190101359407033</v>
      </c>
      <c r="H229" s="170">
        <f>IF(H$33=0,0,H$33/NFM_fec!H$33)</f>
        <v>0.41675460208690579</v>
      </c>
      <c r="I229" s="170">
        <f>IF(I$33=0,0,I$33/NFM_fec!I$33)</f>
        <v>0.41473481804304424</v>
      </c>
      <c r="J229" s="170">
        <f>IF(J$33=0,0,J$33/NFM_fec!J$33)</f>
        <v>0.40728258672948842</v>
      </c>
      <c r="K229" s="170">
        <f>IF(K$33=0,0,K$33/NFM_fec!K$33)</f>
        <v>0.39547848300773053</v>
      </c>
      <c r="L229" s="170">
        <f>IF(L$33=0,0,L$33/NFM_fec!L$33)</f>
        <v>0.40111827150614143</v>
      </c>
      <c r="M229" s="170">
        <f>IF(M$33=0,0,M$33/NFM_fec!M$33)</f>
        <v>0.40850270817689582</v>
      </c>
      <c r="N229" s="170">
        <f>IF(N$33=0,0,N$33/NFM_fec!N$33)</f>
        <v>0.40881492840253258</v>
      </c>
      <c r="O229" s="170">
        <f>IF(O$33=0,0,O$33/NFM_fec!O$33)</f>
        <v>0.40884671244056459</v>
      </c>
      <c r="P229" s="170">
        <f>IF(P$33=0,0,P$33/NFM_fec!P$33)</f>
        <v>0.40860011973084348</v>
      </c>
      <c r="Q229" s="170">
        <f>IF(Q$33=0,0,Q$33/NFM_fec!Q$33)</f>
        <v>0.40759960065171913</v>
      </c>
    </row>
    <row r="230" spans="1:17" x14ac:dyDescent="0.25">
      <c r="A230" s="132" t="s">
        <v>83</v>
      </c>
      <c r="B230" s="169">
        <f>IF(B$34=0,0,B$34/NFM_fec!B$34)</f>
        <v>0.34516176773789153</v>
      </c>
      <c r="C230" s="169">
        <f>IF(C$34=0,0,C$34/NFM_fec!C$34)</f>
        <v>0.34516176773789164</v>
      </c>
      <c r="D230" s="169">
        <f>IF(D$34=0,0,D$34/NFM_fec!D$34)</f>
        <v>0.34516176773789159</v>
      </c>
      <c r="E230" s="169">
        <f>IF(E$34=0,0,E$34/NFM_fec!E$34)</f>
        <v>0.34989015277906343</v>
      </c>
      <c r="F230" s="169">
        <f>IF(F$34=0,0,F$34/NFM_fec!F$34)</f>
        <v>0.35147011554776808</v>
      </c>
      <c r="G230" s="169">
        <f>IF(G$34=0,0,G$34/NFM_fec!G$34)</f>
        <v>0.35329158149722445</v>
      </c>
      <c r="H230" s="169">
        <f>IF(H$34=0,0,H$34/NFM_fec!H$34)</f>
        <v>0.35329158149722439</v>
      </c>
      <c r="I230" s="169">
        <f>IF(I$34=0,0,I$34/NFM_fec!I$34)</f>
        <v>0.35329158149722445</v>
      </c>
      <c r="J230" s="169">
        <f>IF(J$34=0,0,J$34/NFM_fec!J$34)</f>
        <v>0.35329158149722445</v>
      </c>
      <c r="K230" s="169">
        <f>IF(K$34=0,0,K$34/NFM_fec!K$34)</f>
        <v>0.35329158149722445</v>
      </c>
      <c r="L230" s="169">
        <f>IF(L$34=0,0,L$34/NFM_fec!L$34)</f>
        <v>0.35329158149722445</v>
      </c>
      <c r="M230" s="169">
        <f>IF(M$34=0,0,M$34/NFM_fec!M$34)</f>
        <v>0.35329158149722439</v>
      </c>
      <c r="N230" s="169">
        <f>IF(N$34=0,0,N$34/NFM_fec!N$34)</f>
        <v>0.35329158149722445</v>
      </c>
      <c r="O230" s="169">
        <f>IF(O$34=0,0,O$34/NFM_fec!O$34)</f>
        <v>0.35329158149722445</v>
      </c>
      <c r="P230" s="169">
        <f>IF(P$34=0,0,P$34/NFM_fec!P$34)</f>
        <v>0.35329158149722445</v>
      </c>
      <c r="Q230" s="169">
        <f>IF(Q$34=0,0,Q$34/NFM_fec!Q$34)</f>
        <v>0.35329158149722439</v>
      </c>
    </row>
    <row r="231" spans="1:17" x14ac:dyDescent="0.25">
      <c r="A231" s="76" t="s">
        <v>82</v>
      </c>
      <c r="B231" s="168">
        <f>IF(B$35=0,0,B$35/NFM_fec!B$35)</f>
        <v>8.9968249889708432E-2</v>
      </c>
      <c r="C231" s="168">
        <f>IF(C$35=0,0,C$35/NFM_fec!C$35)</f>
        <v>8.9968249889708418E-2</v>
      </c>
      <c r="D231" s="168">
        <f>IF(D$35=0,0,D$35/NFM_fec!D$35)</f>
        <v>8.9968249889708432E-2</v>
      </c>
      <c r="E231" s="168">
        <f>IF(E$35=0,0,E$35/NFM_fec!E$35)</f>
        <v>9.1200728590194013E-2</v>
      </c>
      <c r="F231" s="168">
        <f>IF(F$35=0,0,F$35/NFM_fec!F$35)</f>
        <v>9.161255428607816E-2</v>
      </c>
      <c r="G231" s="168">
        <f>IF(G$35=0,0,G$35/NFM_fec!G$35)</f>
        <v>9.2087329070030283E-2</v>
      </c>
      <c r="H231" s="168">
        <f>IF(H$35=0,0,H$35/NFM_fec!H$35)</f>
        <v>9.2087329070030269E-2</v>
      </c>
      <c r="I231" s="168">
        <f>IF(I$35=0,0,I$35/NFM_fec!I$35)</f>
        <v>9.2087329070030269E-2</v>
      </c>
      <c r="J231" s="168">
        <f>IF(J$35=0,0,J$35/NFM_fec!J$35)</f>
        <v>9.2087329070030255E-2</v>
      </c>
      <c r="K231" s="168">
        <f>IF(K$35=0,0,K$35/NFM_fec!K$35)</f>
        <v>9.2087329070030269E-2</v>
      </c>
      <c r="L231" s="168">
        <f>IF(L$35=0,0,L$35/NFM_fec!L$35)</f>
        <v>9.2087329070030269E-2</v>
      </c>
      <c r="M231" s="168">
        <f>IF(M$35=0,0,M$35/NFM_fec!M$35)</f>
        <v>9.2087329070030269E-2</v>
      </c>
      <c r="N231" s="168">
        <f>IF(N$35=0,0,N$35/NFM_fec!N$35)</f>
        <v>9.2087329070030269E-2</v>
      </c>
      <c r="O231" s="168">
        <f>IF(O$35=0,0,O$35/NFM_fec!O$35)</f>
        <v>9.2087329070030269E-2</v>
      </c>
      <c r="P231" s="168">
        <f>IF(P$35=0,0,P$35/NFM_fec!P$35)</f>
        <v>9.2087329070030255E-2</v>
      </c>
      <c r="Q231" s="168">
        <f>IF(Q$35=0,0,Q$35/NFM_fec!Q$35)</f>
        <v>9.2087329070030269E-2</v>
      </c>
    </row>
    <row r="232" spans="1:17" x14ac:dyDescent="0.25">
      <c r="A232" s="76" t="s">
        <v>81</v>
      </c>
      <c r="B232" s="168">
        <f>IF(B$36=0,0,B$36/NFM_fec!B$36)</f>
        <v>0.49393399430035589</v>
      </c>
      <c r="C232" s="168">
        <f>IF(C$36=0,0,C$36/NFM_fec!C$36)</f>
        <v>0.49393399430035595</v>
      </c>
      <c r="D232" s="168">
        <f>IF(D$36=0,0,D$36/NFM_fec!D$36)</f>
        <v>0.49393399430035589</v>
      </c>
      <c r="E232" s="168">
        <f>IF(E$36=0,0,E$36/NFM_fec!E$36)</f>
        <v>0.50070041610101601</v>
      </c>
      <c r="F232" s="168">
        <f>IF(F$36=0,0,F$36/NFM_fec!F$36)</f>
        <v>0.50296137717531653</v>
      </c>
      <c r="G232" s="168">
        <f>IF(G$36=0,0,G$36/NFM_fec!G$36)</f>
        <v>0.5055679345521471</v>
      </c>
      <c r="H232" s="168">
        <f>IF(H$36=0,0,H$36/NFM_fec!H$36)</f>
        <v>0.5055679345521471</v>
      </c>
      <c r="I232" s="168">
        <f>IF(I$36=0,0,I$36/NFM_fec!I$36)</f>
        <v>0.5055679345521471</v>
      </c>
      <c r="J232" s="168">
        <f>IF(J$36=0,0,J$36/NFM_fec!J$36)</f>
        <v>0.5055679345521471</v>
      </c>
      <c r="K232" s="168">
        <f>IF(K$36=0,0,K$36/NFM_fec!K$36)</f>
        <v>0.50556793455214699</v>
      </c>
      <c r="L232" s="168">
        <f>IF(L$36=0,0,L$36/NFM_fec!L$36)</f>
        <v>0.50556793455214721</v>
      </c>
      <c r="M232" s="168">
        <f>IF(M$36=0,0,M$36/NFM_fec!M$36)</f>
        <v>0.50556793455214699</v>
      </c>
      <c r="N232" s="168">
        <f>IF(N$36=0,0,N$36/NFM_fec!N$36)</f>
        <v>0.50556793455214721</v>
      </c>
      <c r="O232" s="168">
        <f>IF(O$36=0,0,O$36/NFM_fec!O$36)</f>
        <v>0.5055679345521471</v>
      </c>
      <c r="P232" s="168">
        <f>IF(P$36=0,0,P$36/NFM_fec!P$36)</f>
        <v>0.5055679345521471</v>
      </c>
      <c r="Q232" s="168">
        <f>IF(Q$36=0,0,Q$36/NFM_fec!Q$36)</f>
        <v>0.50556793455214699</v>
      </c>
    </row>
    <row r="233" spans="1:17" x14ac:dyDescent="0.25">
      <c r="A233" s="76" t="s">
        <v>80</v>
      </c>
      <c r="B233" s="168">
        <f>IF(B$37=0,0,B$37/NFM_fec!B$37)</f>
        <v>0.34370675376994203</v>
      </c>
      <c r="C233" s="168">
        <f>IF(C$37=0,0,C$37/NFM_fec!C$37)</f>
        <v>0.34370675376994198</v>
      </c>
      <c r="D233" s="168">
        <f>IF(D$37=0,0,D$37/NFM_fec!D$37)</f>
        <v>0.34370675376994203</v>
      </c>
      <c r="E233" s="168">
        <f>IF(E$37=0,0,E$37/NFM_fec!E$37)</f>
        <v>0.34841520651581404</v>
      </c>
      <c r="F233" s="168">
        <f>IF(F$37=0,0,F$37/NFM_fec!F$37)</f>
        <v>0.34998850902225276</v>
      </c>
      <c r="G233" s="168">
        <f>IF(G$37=0,0,G$37/NFM_fec!G$37)</f>
        <v>0.35180229666360457</v>
      </c>
      <c r="H233" s="168">
        <f>IF(H$37=0,0,H$37/NFM_fec!H$37)</f>
        <v>0.35180229666360457</v>
      </c>
      <c r="I233" s="168">
        <f>IF(I$37=0,0,I$37/NFM_fec!I$37)</f>
        <v>0.35180229666360457</v>
      </c>
      <c r="J233" s="168">
        <f>IF(J$37=0,0,J$37/NFM_fec!J$37)</f>
        <v>0.35180229666360457</v>
      </c>
      <c r="K233" s="168">
        <f>IF(K$37=0,0,K$37/NFM_fec!K$37)</f>
        <v>0.35180229666360457</v>
      </c>
      <c r="L233" s="168">
        <f>IF(L$37=0,0,L$37/NFM_fec!L$37)</f>
        <v>0.35180229666360452</v>
      </c>
      <c r="M233" s="168">
        <f>IF(M$37=0,0,M$37/NFM_fec!M$37)</f>
        <v>0.35180229666360452</v>
      </c>
      <c r="N233" s="168">
        <f>IF(N$37=0,0,N$37/NFM_fec!N$37)</f>
        <v>0.35180229666360463</v>
      </c>
      <c r="O233" s="168">
        <f>IF(O$37=0,0,O$37/NFM_fec!O$37)</f>
        <v>0.35180229666360457</v>
      </c>
      <c r="P233" s="168">
        <f>IF(P$37=0,0,P$37/NFM_fec!P$37)</f>
        <v>0.35180229666360457</v>
      </c>
      <c r="Q233" s="168">
        <f>IF(Q$37=0,0,Q$37/NFM_fec!Q$37)</f>
        <v>0.35180229666360457</v>
      </c>
    </row>
    <row r="234" spans="1:17" x14ac:dyDescent="0.25">
      <c r="A234" s="129" t="s">
        <v>79</v>
      </c>
      <c r="B234" s="167">
        <f>IF(B$38=0,0,B$38/NFM_fec!B$38)</f>
        <v>0.54097705180110423</v>
      </c>
      <c r="C234" s="167">
        <f>IF(C$38=0,0,C$38/NFM_fec!C$38)</f>
        <v>0.54097705180110434</v>
      </c>
      <c r="D234" s="167">
        <f>IF(D$38=0,0,D$38/NFM_fec!D$38)</f>
        <v>0.54097705180110423</v>
      </c>
      <c r="E234" s="167">
        <f>IF(E$38=0,0,E$38/NFM_fec!E$38)</f>
        <v>0.54838791835251222</v>
      </c>
      <c r="F234" s="167">
        <f>IF(F$38=0,0,F$38/NFM_fec!F$38)</f>
        <v>0.55086421694772159</v>
      </c>
      <c r="G234" s="167">
        <f>IF(G$38=0,0,G$38/NFM_fec!G$38)</f>
        <v>0.55371902698578268</v>
      </c>
      <c r="H234" s="167">
        <f>IF(H$38=0,0,H$38/NFM_fec!H$38)</f>
        <v>0.55371902698578268</v>
      </c>
      <c r="I234" s="167">
        <f>IF(I$38=0,0,I$38/NFM_fec!I$38)</f>
        <v>0.55371902698578257</v>
      </c>
      <c r="J234" s="167">
        <f>IF(J$38=0,0,J$38/NFM_fec!J$38)</f>
        <v>0.55371902698578257</v>
      </c>
      <c r="K234" s="167">
        <f>IF(K$38=0,0,K$38/NFM_fec!K$38)</f>
        <v>0.5883127337455355</v>
      </c>
      <c r="L234" s="167">
        <f>IF(L$38=0,0,L$38/NFM_fec!L$38)</f>
        <v>0.55371902698578268</v>
      </c>
      <c r="M234" s="167">
        <f>IF(M$38=0,0,M$38/NFM_fec!M$38)</f>
        <v>0.55371902698578257</v>
      </c>
      <c r="N234" s="167">
        <f>IF(N$38=0,0,N$38/NFM_fec!N$38)</f>
        <v>0.55371902698578257</v>
      </c>
      <c r="O234" s="167">
        <f>IF(O$38=0,0,O$38/NFM_fec!O$38)</f>
        <v>0.58831273374553539</v>
      </c>
      <c r="P234" s="167">
        <f>IF(P$38=0,0,P$38/NFM_fec!P$38)</f>
        <v>0.58831273374553539</v>
      </c>
      <c r="Q234" s="167">
        <f>IF(Q$38=0,0,Q$38/NFM_fec!Q$38)</f>
        <v>0.58831273374553539</v>
      </c>
    </row>
    <row r="235" spans="1:17" x14ac:dyDescent="0.25">
      <c r="A235" s="127" t="s">
        <v>150</v>
      </c>
      <c r="B235" s="166">
        <f>IF(B$43=0,0,B$43/NFM_fec!B$43)</f>
        <v>0.4196135222528769</v>
      </c>
      <c r="C235" s="166">
        <f>IF(C$43=0,0,C$43/NFM_fec!C$43)</f>
        <v>0.4196135222528769</v>
      </c>
      <c r="D235" s="166">
        <f>IF(D$43=0,0,D$43/NFM_fec!D$43)</f>
        <v>0.4196135222528769</v>
      </c>
      <c r="E235" s="166">
        <f>IF(E$43=0,0,E$43/NFM_fec!E$43)</f>
        <v>0.42536182489571372</v>
      </c>
      <c r="F235" s="166">
        <f>IF(F$43=0,0,F$43/NFM_fec!F$43)</f>
        <v>0.42728258728706875</v>
      </c>
      <c r="G235" s="166">
        <f>IF(G$43=0,0,G$43/NFM_fec!G$43)</f>
        <v>0.42949694534799815</v>
      </c>
      <c r="H235" s="166">
        <f>IF(H$43=0,0,H$43/NFM_fec!H$43)</f>
        <v>0.42949694534799809</v>
      </c>
      <c r="I235" s="166">
        <f>IF(I$43=0,0,I$43/NFM_fec!I$43)</f>
        <v>0.4294969453479982</v>
      </c>
      <c r="J235" s="166">
        <f>IF(J$43=0,0,J$43/NFM_fec!J$43)</f>
        <v>0.42949694534799815</v>
      </c>
      <c r="K235" s="166">
        <f>IF(K$43=0,0,K$43/NFM_fec!K$43)</f>
        <v>0.42949694534799815</v>
      </c>
      <c r="L235" s="166">
        <f>IF(L$43=0,0,L$43/NFM_fec!L$43)</f>
        <v>0.42949694534799809</v>
      </c>
      <c r="M235" s="166">
        <f>IF(M$43=0,0,M$43/NFM_fec!M$43)</f>
        <v>0.42949694534799815</v>
      </c>
      <c r="N235" s="166">
        <f>IF(N$43=0,0,N$43/NFM_fec!N$43)</f>
        <v>0.42949694534799804</v>
      </c>
      <c r="O235" s="166">
        <f>IF(O$43=0,0,O$43/NFM_fec!O$43)</f>
        <v>0.42949694534799815</v>
      </c>
      <c r="P235" s="166">
        <f>IF(P$43=0,0,P$43/NFM_fec!P$43)</f>
        <v>0.42949694534799815</v>
      </c>
      <c r="Q235" s="166">
        <f>IF(Q$43=0,0,Q$43/NFM_fec!Q$43)</f>
        <v>0.42949694534799809</v>
      </c>
    </row>
    <row r="236" spans="1:17" x14ac:dyDescent="0.25">
      <c r="A236" s="127" t="s">
        <v>148</v>
      </c>
      <c r="B236" s="166">
        <f>IF(B$44=0,0,B$44/NFM_fec!B$44)</f>
        <v>0.38577839858558616</v>
      </c>
      <c r="C236" s="166">
        <f>IF(C$44=0,0,C$44/NFM_fec!C$44)</f>
        <v>0.38583260265658187</v>
      </c>
      <c r="D236" s="166">
        <f>IF(D$44=0,0,D$44/NFM_fec!D$44)</f>
        <v>0.3876764266945385</v>
      </c>
      <c r="E236" s="166">
        <f>IF(E$44=0,0,E$44/NFM_fec!E$44)</f>
        <v>0.3916013422542105</v>
      </c>
      <c r="F236" s="166">
        <f>IF(F$44=0,0,F$44/NFM_fec!F$44)</f>
        <v>0.39476179351632495</v>
      </c>
      <c r="G236" s="166">
        <f>IF(G$44=0,0,G$44/NFM_fec!G$44)</f>
        <v>0.39680761514732099</v>
      </c>
      <c r="H236" s="166">
        <f>IF(H$44=0,0,H$44/NFM_fec!H$44)</f>
        <v>0.39680761514732099</v>
      </c>
      <c r="I236" s="166">
        <f>IF(I$44=0,0,I$44/NFM_fec!I$44)</f>
        <v>0.39565218182192391</v>
      </c>
      <c r="J236" s="166">
        <f>IF(J$44=0,0,J$44/NFM_fec!J$44)</f>
        <v>0.37580037440243547</v>
      </c>
      <c r="K236" s="166">
        <f>IF(K$44=0,0,K$44/NFM_fec!K$44)</f>
        <v>0.32137957483184643</v>
      </c>
      <c r="L236" s="166">
        <f>IF(L$44=0,0,L$44/NFM_fec!L$44)</f>
        <v>0.34823634324436703</v>
      </c>
      <c r="M236" s="166">
        <f>IF(M$44=0,0,M$44/NFM_fec!M$44)</f>
        <v>0.37824205965883745</v>
      </c>
      <c r="N236" s="166">
        <f>IF(N$44=0,0,N$44/NFM_fec!N$44)</f>
        <v>0.37882435654420576</v>
      </c>
      <c r="O236" s="166">
        <f>IF(O$44=0,0,O$44/NFM_fec!O$44)</f>
        <v>0.37817803500064767</v>
      </c>
      <c r="P236" s="166">
        <f>IF(P$44=0,0,P$44/NFM_fec!P$44)</f>
        <v>0.37739168691682806</v>
      </c>
      <c r="Q236" s="166">
        <f>IF(Q$44=0,0,Q$44/NFM_fec!Q$44)</f>
        <v>0.37108815105920584</v>
      </c>
    </row>
    <row r="237" spans="1:17" x14ac:dyDescent="0.25">
      <c r="A237" s="72" t="s">
        <v>147</v>
      </c>
      <c r="B237" s="165">
        <f>IF(B$51=0,0,B$51/NFM_fec!B$51)</f>
        <v>0.38587073742817163</v>
      </c>
      <c r="C237" s="165">
        <f>IF(C$51=0,0,C$51/NFM_fec!C$51)</f>
        <v>0.38039022766730396</v>
      </c>
      <c r="D237" s="165">
        <f>IF(D$51=0,0,D$51/NFM_fec!D$51)</f>
        <v>0.39049016942614462</v>
      </c>
      <c r="E237" s="165">
        <f>IF(E$51=0,0,E$51/NFM_fec!E$51)</f>
        <v>0.40052354416722158</v>
      </c>
      <c r="F237" s="165">
        <f>IF(F$51=0,0,F$51/NFM_fec!F$51)</f>
        <v>0.39923136993170311</v>
      </c>
      <c r="G237" s="165">
        <f>IF(G$51=0,0,G$51/NFM_fec!G$51)</f>
        <v>0.40625470597166385</v>
      </c>
      <c r="H237" s="165">
        <f>IF(H$51=0,0,H$51/NFM_fec!H$51)</f>
        <v>0.39561417634209028</v>
      </c>
      <c r="I237" s="165">
        <f>IF(I$51=0,0,I$51/NFM_fec!I$51)</f>
        <v>0.38717565041120577</v>
      </c>
      <c r="J237" s="165">
        <f>IF(J$51=0,0,J$51/NFM_fec!J$51)</f>
        <v>0.37074457203118683</v>
      </c>
      <c r="K237" s="165">
        <f>IF(K$51=0,0,K$51/NFM_fec!K$51)</f>
        <v>0.36626700165131887</v>
      </c>
      <c r="L237" s="165">
        <f>IF(L$51=0,0,L$51/NFM_fec!L$51)</f>
        <v>0.36766372985588308</v>
      </c>
      <c r="M237" s="165">
        <f>IF(M$51=0,0,M$51/NFM_fec!M$51)</f>
        <v>0.37419743041398279</v>
      </c>
      <c r="N237" s="165">
        <f>IF(N$51=0,0,N$51/NFM_fec!N$51)</f>
        <v>0.37512109138357624</v>
      </c>
      <c r="O237" s="165">
        <f>IF(O$51=0,0,O$51/NFM_fec!O$51)</f>
        <v>0.3757574335422999</v>
      </c>
      <c r="P237" s="165">
        <f>IF(P$51=0,0,P$51/NFM_fec!P$51)</f>
        <v>0.37533584068620091</v>
      </c>
      <c r="Q237" s="165">
        <f>IF(Q$51=0,0,Q$51/NFM_fec!Q$51)</f>
        <v>0.37656160633412838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</v>
      </c>
      <c r="C239" s="170">
        <f>IF(C$70=0,0,C$70/NFM_fec!C$70)</f>
        <v>0</v>
      </c>
      <c r="D239" s="170">
        <f>IF(D$70=0,0,D$70/NFM_fec!D$70)</f>
        <v>0</v>
      </c>
      <c r="E239" s="170">
        <f>IF(E$70=0,0,E$70/NFM_fec!E$70)</f>
        <v>0</v>
      </c>
      <c r="F239" s="170">
        <f>IF(F$70=0,0,F$70/NFM_fec!F$70)</f>
        <v>0</v>
      </c>
      <c r="G239" s="170">
        <f>IF(G$70=0,0,G$70/NFM_fec!G$70)</f>
        <v>0</v>
      </c>
      <c r="H239" s="170">
        <f>IF(H$70=0,0,H$70/NFM_fec!H$70)</f>
        <v>0.45887335459460643</v>
      </c>
      <c r="I239" s="170">
        <f>IF(I$70=0,0,I$70/NFM_fec!I$70)</f>
        <v>0.45558063174301527</v>
      </c>
      <c r="J239" s="170">
        <f>IF(J$70=0,0,J$70/NFM_fec!J$70)</f>
        <v>0.43904266691185795</v>
      </c>
      <c r="K239" s="170">
        <f>IF(K$70=0,0,K$70/NFM_fec!K$70)</f>
        <v>0.40669830646428923</v>
      </c>
      <c r="L239" s="170">
        <f>IF(L$70=0,0,L$70/NFM_fec!L$70)</f>
        <v>0.42153100040403818</v>
      </c>
      <c r="M239" s="170">
        <f>IF(M$70=0,0,M$70/NFM_fec!M$70)</f>
        <v>0.44000415866248599</v>
      </c>
      <c r="N239" s="170">
        <f>IF(N$70=0,0,N$70/NFM_fec!N$70)</f>
        <v>0.44073593283496781</v>
      </c>
      <c r="O239" s="170">
        <f>IF(O$70=0,0,O$70/NFM_fec!O$70)</f>
        <v>0.44057013966856323</v>
      </c>
      <c r="P239" s="170">
        <f>IF(P$70=0,0,P$70/NFM_fec!P$70)</f>
        <v>0.44041320405950568</v>
      </c>
      <c r="Q239" s="170">
        <f>IF(Q$70=0,0,Q$70/NFM_fec!Q$70)</f>
        <v>0.43688807521194473</v>
      </c>
    </row>
    <row r="240" spans="1:17" x14ac:dyDescent="0.25">
      <c r="A240" s="132" t="s">
        <v>83</v>
      </c>
      <c r="B240" s="169">
        <f>IF(B$71=0,0,B$71/NFM_fec!B$71)</f>
        <v>0</v>
      </c>
      <c r="C240" s="169">
        <f>IF(C$71=0,0,C$71/NFM_fec!C$71)</f>
        <v>0</v>
      </c>
      <c r="D240" s="169">
        <f>IF(D$71=0,0,D$71/NFM_fec!D$71)</f>
        <v>0</v>
      </c>
      <c r="E240" s="169">
        <f>IF(E$71=0,0,E$71/NFM_fec!E$71)</f>
        <v>0</v>
      </c>
      <c r="F240" s="169">
        <f>IF(F$71=0,0,F$71/NFM_fec!F$71)</f>
        <v>0</v>
      </c>
      <c r="G240" s="169">
        <f>IF(G$71=0,0,G$71/NFM_fec!G$71)</f>
        <v>0</v>
      </c>
      <c r="H240" s="169">
        <f>IF(H$71=0,0,H$71/NFM_fec!H$71)</f>
        <v>0.38495586204437998</v>
      </c>
      <c r="I240" s="169">
        <f>IF(I$71=0,0,I$71/NFM_fec!I$71)</f>
        <v>0.38495586204438004</v>
      </c>
      <c r="J240" s="169">
        <f>IF(J$71=0,0,J$71/NFM_fec!J$71)</f>
        <v>0.38495586204437993</v>
      </c>
      <c r="K240" s="169">
        <f>IF(K$71=0,0,K$71/NFM_fec!K$71)</f>
        <v>0.38495586204437998</v>
      </c>
      <c r="L240" s="169">
        <f>IF(L$71=0,0,L$71/NFM_fec!L$71)</f>
        <v>0.38495586204437993</v>
      </c>
      <c r="M240" s="169">
        <f>IF(M$71=0,0,M$71/NFM_fec!M$71)</f>
        <v>0.38495586204437998</v>
      </c>
      <c r="N240" s="169">
        <f>IF(N$71=0,0,N$71/NFM_fec!N$71)</f>
        <v>0.38495586204437998</v>
      </c>
      <c r="O240" s="169">
        <f>IF(O$71=0,0,O$71/NFM_fec!O$71)</f>
        <v>0.38495586204437993</v>
      </c>
      <c r="P240" s="169">
        <f>IF(P$71=0,0,P$71/NFM_fec!P$71)</f>
        <v>0.38495586204437998</v>
      </c>
      <c r="Q240" s="169">
        <f>IF(Q$71=0,0,Q$71/NFM_fec!Q$71)</f>
        <v>0.38495586204437998</v>
      </c>
    </row>
    <row r="241" spans="1:17" x14ac:dyDescent="0.25">
      <c r="A241" s="76" t="s">
        <v>82</v>
      </c>
      <c r="B241" s="168">
        <f>IF(B$72=0,0,B$72/NFM_fec!B$72)</f>
        <v>0</v>
      </c>
      <c r="C241" s="168">
        <f>IF(C$72=0,0,C$72/NFM_fec!C$72)</f>
        <v>0</v>
      </c>
      <c r="D241" s="168">
        <f>IF(D$72=0,0,D$72/NFM_fec!D$72)</f>
        <v>0</v>
      </c>
      <c r="E241" s="168">
        <f>IF(E$72=0,0,E$72/NFM_fec!E$72)</f>
        <v>0</v>
      </c>
      <c r="F241" s="168">
        <f>IF(F$72=0,0,F$72/NFM_fec!F$72)</f>
        <v>0</v>
      </c>
      <c r="G241" s="168">
        <f>IF(G$72=0,0,G$72/NFM_fec!G$72)</f>
        <v>0</v>
      </c>
      <c r="H241" s="168">
        <f>IF(H$72=0,0,H$72/NFM_fec!H$72)</f>
        <v>0.10004566656653048</v>
      </c>
      <c r="I241" s="168">
        <f>IF(I$72=0,0,I$72/NFM_fec!I$72)</f>
        <v>0.10004566656653049</v>
      </c>
      <c r="J241" s="168">
        <f>IF(J$72=0,0,J$72/NFM_fec!J$72)</f>
        <v>0.10004566656653049</v>
      </c>
      <c r="K241" s="168">
        <f>IF(K$72=0,0,K$72/NFM_fec!K$72)</f>
        <v>0.10004566656653049</v>
      </c>
      <c r="L241" s="168">
        <f>IF(L$72=0,0,L$72/NFM_fec!L$72)</f>
        <v>0.10004566656653048</v>
      </c>
      <c r="M241" s="168">
        <f>IF(M$72=0,0,M$72/NFM_fec!M$72)</f>
        <v>0.10004566656653048</v>
      </c>
      <c r="N241" s="168">
        <f>IF(N$72=0,0,N$72/NFM_fec!N$72)</f>
        <v>0.10004566656653048</v>
      </c>
      <c r="O241" s="168">
        <f>IF(O$72=0,0,O$72/NFM_fec!O$72)</f>
        <v>0.10004566656653048</v>
      </c>
      <c r="P241" s="168">
        <f>IF(P$72=0,0,P$72/NFM_fec!P$72)</f>
        <v>0.10004566656653049</v>
      </c>
      <c r="Q241" s="168">
        <f>IF(Q$72=0,0,Q$72/NFM_fec!Q$72)</f>
        <v>0.10004566656653051</v>
      </c>
    </row>
    <row r="242" spans="1:17" x14ac:dyDescent="0.25">
      <c r="A242" s="76" t="s">
        <v>81</v>
      </c>
      <c r="B242" s="168">
        <f>IF(B$73=0,0,B$73/NFM_fec!B$73)</f>
        <v>0</v>
      </c>
      <c r="C242" s="168">
        <f>IF(C$73=0,0,C$73/NFM_fec!C$73)</f>
        <v>0</v>
      </c>
      <c r="D242" s="168">
        <f>IF(D$73=0,0,D$73/NFM_fec!D$73)</f>
        <v>0</v>
      </c>
      <c r="E242" s="168">
        <f>IF(E$73=0,0,E$73/NFM_fec!E$73)</f>
        <v>0</v>
      </c>
      <c r="F242" s="168">
        <f>IF(F$73=0,0,F$73/NFM_fec!F$73)</f>
        <v>0</v>
      </c>
      <c r="G242" s="168">
        <f>IF(G$73=0,0,G$73/NFM_fec!G$73)</f>
        <v>0</v>
      </c>
      <c r="H242" s="168">
        <f>IF(H$73=0,0,H$73/NFM_fec!H$73)</f>
        <v>0.5510669439972935</v>
      </c>
      <c r="I242" s="168">
        <f>IF(I$73=0,0,I$73/NFM_fec!I$73)</f>
        <v>0.55106694399729339</v>
      </c>
      <c r="J242" s="168">
        <f>IF(J$73=0,0,J$73/NFM_fec!J$73)</f>
        <v>0.5510669439972935</v>
      </c>
      <c r="K242" s="168">
        <f>IF(K$73=0,0,K$73/NFM_fec!K$73)</f>
        <v>0.5510669439972935</v>
      </c>
      <c r="L242" s="168">
        <f>IF(L$73=0,0,L$73/NFM_fec!L$73)</f>
        <v>0.5510669439972935</v>
      </c>
      <c r="M242" s="168">
        <f>IF(M$73=0,0,M$73/NFM_fec!M$73)</f>
        <v>0.5510669439972935</v>
      </c>
      <c r="N242" s="168">
        <f>IF(N$73=0,0,N$73/NFM_fec!N$73)</f>
        <v>0.5510669439972935</v>
      </c>
      <c r="O242" s="168">
        <f>IF(O$73=0,0,O$73/NFM_fec!O$73)</f>
        <v>0.5510669439972935</v>
      </c>
      <c r="P242" s="168">
        <f>IF(P$73=0,0,P$73/NFM_fec!P$73)</f>
        <v>0.5510669439972935</v>
      </c>
      <c r="Q242" s="168">
        <f>IF(Q$73=0,0,Q$73/NFM_fec!Q$73)</f>
        <v>0.5510669439972935</v>
      </c>
    </row>
    <row r="243" spans="1:17" x14ac:dyDescent="0.25">
      <c r="A243" s="76" t="s">
        <v>80</v>
      </c>
      <c r="B243" s="168">
        <f>IF(B$74=0,0,B$74/NFM_fec!B$74)</f>
        <v>0</v>
      </c>
      <c r="C243" s="168">
        <f>IF(C$74=0,0,C$74/NFM_fec!C$74)</f>
        <v>0</v>
      </c>
      <c r="D243" s="168">
        <f>IF(D$74=0,0,D$74/NFM_fec!D$74)</f>
        <v>0</v>
      </c>
      <c r="E243" s="168">
        <f>IF(E$74=0,0,E$74/NFM_fec!E$74)</f>
        <v>0</v>
      </c>
      <c r="F243" s="168">
        <f>IF(F$74=0,0,F$74/NFM_fec!F$74)</f>
        <v>0</v>
      </c>
      <c r="G243" s="168">
        <f>IF(G$74=0,0,G$74/NFM_fec!G$74)</f>
        <v>0</v>
      </c>
      <c r="H243" s="168">
        <f>IF(H$74=0,0,H$74/NFM_fec!H$74)</f>
        <v>0.38188184690581412</v>
      </c>
      <c r="I243" s="168">
        <f>IF(I$74=0,0,I$74/NFM_fec!I$74)</f>
        <v>0.38188184690581406</v>
      </c>
      <c r="J243" s="168">
        <f>IF(J$74=0,0,J$74/NFM_fec!J$74)</f>
        <v>0.38188184690581406</v>
      </c>
      <c r="K243" s="168">
        <f>IF(K$74=0,0,K$74/NFM_fec!K$74)</f>
        <v>0.38188184690581412</v>
      </c>
      <c r="L243" s="168">
        <f>IF(L$74=0,0,L$74/NFM_fec!L$74)</f>
        <v>0.38188184690581417</v>
      </c>
      <c r="M243" s="168">
        <f>IF(M$74=0,0,M$74/NFM_fec!M$74)</f>
        <v>0.38188184690581412</v>
      </c>
      <c r="N243" s="168">
        <f>IF(N$74=0,0,N$74/NFM_fec!N$74)</f>
        <v>0.38188184690581412</v>
      </c>
      <c r="O243" s="168">
        <f>IF(O$74=0,0,O$74/NFM_fec!O$74)</f>
        <v>0.38188184690581412</v>
      </c>
      <c r="P243" s="168">
        <f>IF(P$74=0,0,P$74/NFM_fec!P$74)</f>
        <v>0.38188184690581417</v>
      </c>
      <c r="Q243" s="168">
        <f>IF(Q$74=0,0,Q$74/NFM_fec!Q$74)</f>
        <v>0.38188184690581412</v>
      </c>
    </row>
    <row r="244" spans="1:17" x14ac:dyDescent="0.25">
      <c r="A244" s="129" t="s">
        <v>79</v>
      </c>
      <c r="B244" s="167">
        <f>IF(B$75=0,0,B$75/NFM_fec!B$75)</f>
        <v>0</v>
      </c>
      <c r="C244" s="167">
        <f>IF(C$75=0,0,C$75/NFM_fec!C$75)</f>
        <v>0</v>
      </c>
      <c r="D244" s="167">
        <f>IF(D$75=0,0,D$75/NFM_fec!D$75)</f>
        <v>0</v>
      </c>
      <c r="E244" s="167">
        <f>IF(E$75=0,0,E$75/NFM_fec!E$75)</f>
        <v>0</v>
      </c>
      <c r="F244" s="167">
        <f>IF(F$75=0,0,F$75/NFM_fec!F$75)</f>
        <v>0</v>
      </c>
      <c r="G244" s="167">
        <f>IF(G$75=0,0,G$75/NFM_fec!G$75)</f>
        <v>0</v>
      </c>
      <c r="H244" s="167">
        <f>IF(H$75=0,0,H$75/NFM_fec!H$75)</f>
        <v>0.60353009341307728</v>
      </c>
      <c r="I244" s="167">
        <f>IF(I$75=0,0,I$75/NFM_fec!I$75)</f>
        <v>0.60353009341307728</v>
      </c>
      <c r="J244" s="167">
        <f>IF(J$75=0,0,J$75/NFM_fec!J$75)</f>
        <v>0.6035300934130774</v>
      </c>
      <c r="K244" s="167">
        <f>IF(K$75=0,0,K$75/NFM_fec!K$75)</f>
        <v>0.64123575649254794</v>
      </c>
      <c r="L244" s="167">
        <f>IF(L$75=0,0,L$75/NFM_fec!L$75)</f>
        <v>0.6035300934130774</v>
      </c>
      <c r="M244" s="167">
        <f>IF(M$75=0,0,M$75/NFM_fec!M$75)</f>
        <v>0.60353009341307728</v>
      </c>
      <c r="N244" s="167">
        <f>IF(N$75=0,0,N$75/NFM_fec!N$75)</f>
        <v>0.6035300934130774</v>
      </c>
      <c r="O244" s="167">
        <f>IF(O$75=0,0,O$75/NFM_fec!O$75)</f>
        <v>0.64123575649254794</v>
      </c>
      <c r="P244" s="167">
        <f>IF(P$75=0,0,P$75/NFM_fec!P$75)</f>
        <v>0.64123575649254794</v>
      </c>
      <c r="Q244" s="167">
        <f>IF(Q$75=0,0,Q$75/NFM_fec!Q$75)</f>
        <v>0.64123575649254794</v>
      </c>
    </row>
    <row r="245" spans="1:17" x14ac:dyDescent="0.25">
      <c r="A245" s="127" t="s">
        <v>149</v>
      </c>
      <c r="B245" s="166">
        <f>IF(B$80=0,0,B$80/NFM_fec!B$80)</f>
        <v>0</v>
      </c>
      <c r="C245" s="166">
        <f>IF(C$80=0,0,C$80/NFM_fec!C$80)</f>
        <v>0</v>
      </c>
      <c r="D245" s="166">
        <f>IF(D$80=0,0,D$80/NFM_fec!D$80)</f>
        <v>0</v>
      </c>
      <c r="E245" s="166">
        <f>IF(E$80=0,0,E$80/NFM_fec!E$80)</f>
        <v>0</v>
      </c>
      <c r="F245" s="166">
        <f>IF(F$80=0,0,F$80/NFM_fec!F$80)</f>
        <v>0</v>
      </c>
      <c r="G245" s="166">
        <f>IF(G$80=0,0,G$80/NFM_fec!G$80)</f>
        <v>0</v>
      </c>
      <c r="H245" s="166">
        <f>IF(H$80=0,0,H$80/NFM_fec!H$80)</f>
        <v>0.43201952242873631</v>
      </c>
      <c r="I245" s="166">
        <f>IF(I$80=0,0,I$80/NFM_fec!I$80)</f>
        <v>0.43096333033340539</v>
      </c>
      <c r="J245" s="166">
        <f>IF(J$80=0,0,J$80/NFM_fec!J$80)</f>
        <v>0.42713176516666712</v>
      </c>
      <c r="K245" s="166">
        <f>IF(K$80=0,0,K$80/NFM_fec!K$80)</f>
        <v>0.42374403422276474</v>
      </c>
      <c r="L245" s="166">
        <f>IF(L$80=0,0,L$80/NFM_fec!L$80)</f>
        <v>0.42213123193871832</v>
      </c>
      <c r="M245" s="166">
        <f>IF(M$80=0,0,M$80/NFM_fec!M$80)</f>
        <v>0.42268822803651318</v>
      </c>
      <c r="N245" s="166">
        <f>IF(N$80=0,0,N$80/NFM_fec!N$80)</f>
        <v>0.42332187586975711</v>
      </c>
      <c r="O245" s="166">
        <f>IF(O$80=0,0,O$80/NFM_fec!O$80)</f>
        <v>0.42327310989273198</v>
      </c>
      <c r="P245" s="166">
        <f>IF(P$80=0,0,P$80/NFM_fec!P$80)</f>
        <v>0.4245682668815971</v>
      </c>
      <c r="Q245" s="166">
        <f>IF(Q$80=0,0,Q$80/NFM_fec!Q$80)</f>
        <v>0.42328093443203685</v>
      </c>
    </row>
    <row r="246" spans="1:17" x14ac:dyDescent="0.25">
      <c r="A246" s="127" t="s">
        <v>148</v>
      </c>
      <c r="B246" s="166">
        <f>IF(B$87=0,0,B$87/NFM_fec!B$87)</f>
        <v>0</v>
      </c>
      <c r="C246" s="166">
        <f>IF(C$87=0,0,C$87/NFM_fec!C$87)</f>
        <v>0</v>
      </c>
      <c r="D246" s="166">
        <f>IF(D$87=0,0,D$87/NFM_fec!D$87)</f>
        <v>0</v>
      </c>
      <c r="E246" s="166">
        <f>IF(E$87=0,0,E$87/NFM_fec!E$87)</f>
        <v>0</v>
      </c>
      <c r="F246" s="166">
        <f>IF(F$87=0,0,F$87/NFM_fec!F$87)</f>
        <v>0</v>
      </c>
      <c r="G246" s="166">
        <f>IF(G$87=0,0,G$87/NFM_fec!G$87)</f>
        <v>0</v>
      </c>
      <c r="H246" s="166">
        <f>IF(H$87=0,0,H$87/NFM_fec!H$87)</f>
        <v>0.47315847690166662</v>
      </c>
      <c r="I246" s="166">
        <f>IF(I$87=0,0,I$87/NFM_fec!I$87)</f>
        <v>0.47178072342230515</v>
      </c>
      <c r="J246" s="166">
        <f>IF(J$87=0,0,J$87/NFM_fec!J$87)</f>
        <v>0.448109174279119</v>
      </c>
      <c r="K246" s="166">
        <f>IF(K$87=0,0,K$87/NFM_fec!K$87)</f>
        <v>0.38321711663291974</v>
      </c>
      <c r="L246" s="166">
        <f>IF(L$87=0,0,L$87/NFM_fec!L$87)</f>
        <v>0.41524147088290364</v>
      </c>
      <c r="M246" s="166">
        <f>IF(M$87=0,0,M$87/NFM_fec!M$87)</f>
        <v>0.45102067101681015</v>
      </c>
      <c r="N246" s="166">
        <f>IF(N$87=0,0,N$87/NFM_fec!N$87)</f>
        <v>0.45171500927259989</v>
      </c>
      <c r="O246" s="166">
        <f>IF(O$87=0,0,O$87/NFM_fec!O$87)</f>
        <v>0.45094432719527838</v>
      </c>
      <c r="P246" s="166">
        <f>IF(P$87=0,0,P$87/NFM_fec!P$87)</f>
        <v>0.45000667567990482</v>
      </c>
      <c r="Q246" s="166">
        <f>IF(Q$87=0,0,Q$87/NFM_fec!Q$87)</f>
        <v>0.44249025887832644</v>
      </c>
    </row>
    <row r="247" spans="1:17" x14ac:dyDescent="0.25">
      <c r="A247" s="72" t="s">
        <v>147</v>
      </c>
      <c r="B247" s="165">
        <f>IF(B$94=0,0,B$94/NFM_fec!B$94)</f>
        <v>0</v>
      </c>
      <c r="C247" s="165">
        <f>IF(C$94=0,0,C$94/NFM_fec!C$94)</f>
        <v>0</v>
      </c>
      <c r="D247" s="165">
        <f>IF(D$94=0,0,D$94/NFM_fec!D$94)</f>
        <v>0</v>
      </c>
      <c r="E247" s="165">
        <f>IF(E$94=0,0,E$94/NFM_fec!E$94)</f>
        <v>0</v>
      </c>
      <c r="F247" s="165">
        <f>IF(F$94=0,0,F$94/NFM_fec!F$94)</f>
        <v>0</v>
      </c>
      <c r="G247" s="165">
        <f>IF(G$94=0,0,G$94/NFM_fec!G$94)</f>
        <v>0</v>
      </c>
      <c r="H247" s="165">
        <f>IF(H$94=0,0,H$94/NFM_fec!H$94)</f>
        <v>0.45638473398590679</v>
      </c>
      <c r="I247" s="165">
        <f>IF(I$94=0,0,I$94/NFM_fec!I$94)</f>
        <v>0.44620901669320767</v>
      </c>
      <c r="J247" s="165">
        <f>IF(J$94=0,0,J$94/NFM_fec!J$94)</f>
        <v>0.42693363806319479</v>
      </c>
      <c r="K247" s="165">
        <f>IF(K$94=0,0,K$94/NFM_fec!K$94)</f>
        <v>0.42140887516593256</v>
      </c>
      <c r="L247" s="165">
        <f>IF(L$94=0,0,L$94/NFM_fec!L$94)</f>
        <v>0.42332519212291458</v>
      </c>
      <c r="M247" s="165">
        <f>IF(M$94=0,0,M$94/NFM_fec!M$94)</f>
        <v>0.43062837242456431</v>
      </c>
      <c r="N247" s="165">
        <f>IF(N$94=0,0,N$94/NFM_fec!N$94)</f>
        <v>0.43162740336280203</v>
      </c>
      <c r="O247" s="165">
        <f>IF(O$94=0,0,O$94/NFM_fec!O$94)</f>
        <v>0.43234655794968979</v>
      </c>
      <c r="P247" s="165">
        <f>IF(P$94=0,0,P$94/NFM_fec!P$94)</f>
        <v>0.43198089812118218</v>
      </c>
      <c r="Q247" s="165">
        <f>IF(Q$94=0,0,Q$94/NFM_fec!Q$94)</f>
        <v>0.43340108362744961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0.33906471254585557</v>
      </c>
      <c r="C249" s="170">
        <f>IF(C$112=0,0,C$112/NFM_fec!C$112)</f>
        <v>0.33824912835418264</v>
      </c>
      <c r="D249" s="170">
        <f>IF(D$112=0,0,D$112/NFM_fec!D$112)</f>
        <v>0.34094456918505223</v>
      </c>
      <c r="E249" s="170">
        <f>IF(E$112=0,0,E$112/NFM_fec!E$112)</f>
        <v>0.34084339126405422</v>
      </c>
      <c r="F249" s="170">
        <f>IF(F$112=0,0,F$112/NFM_fec!F$112)</f>
        <v>0.34133803681068031</v>
      </c>
      <c r="G249" s="170">
        <f>IF(G$112=0,0,G$112/NFM_fec!G$112)</f>
        <v>0.34548819346320914</v>
      </c>
      <c r="H249" s="170">
        <f>IF(H$112=0,0,H$112/NFM_fec!H$112)</f>
        <v>0.3438954425585482</v>
      </c>
      <c r="I249" s="170">
        <f>IF(I$112=0,0,I$112/NFM_fec!I$112)</f>
        <v>0.34177031829223731</v>
      </c>
      <c r="J249" s="170">
        <f>IF(J$112=0,0,J$112/NFM_fec!J$112)</f>
        <v>0.33695404628676345</v>
      </c>
      <c r="K249" s="170">
        <f>IF(K$112=0,0,K$112/NFM_fec!K$112)</f>
        <v>0.3183743344231631</v>
      </c>
      <c r="L249" s="170">
        <f>IF(L$112=0,0,L$112/NFM_fec!L$112)</f>
        <v>0.33218268384359317</v>
      </c>
      <c r="M249" s="170">
        <f>IF(M$112=0,0,M$112/NFM_fec!M$112)</f>
        <v>0.34186774829689615</v>
      </c>
      <c r="N249" s="170">
        <f>IF(N$112=0,0,N$112/NFM_fec!N$112)</f>
        <v>0.34247935894455517</v>
      </c>
      <c r="O249" s="170">
        <f>IF(O$112=0,0,O$112/NFM_fec!O$112)</f>
        <v>0.34225071262894086</v>
      </c>
      <c r="P249" s="170">
        <f>IF(P$112=0,0,P$112/NFM_fec!P$112)</f>
        <v>0.34263155805936119</v>
      </c>
      <c r="Q249" s="170">
        <f>IF(Q$112=0,0,Q$112/NFM_fec!Q$112)</f>
        <v>0.34036898804198873</v>
      </c>
    </row>
    <row r="250" spans="1:17" x14ac:dyDescent="0.25">
      <c r="A250" s="132" t="s">
        <v>83</v>
      </c>
      <c r="B250" s="169">
        <f>IF(B$113=0,0,B$113/NFM_fec!B$113)</f>
        <v>0.3490494521399064</v>
      </c>
      <c r="C250" s="169">
        <f>IF(C$113=0,0,C$113/NFM_fec!C$113)</f>
        <v>0.3490494521399064</v>
      </c>
      <c r="D250" s="169">
        <f>IF(D$113=0,0,D$113/NFM_fec!D$113)</f>
        <v>0.34904945213990635</v>
      </c>
      <c r="E250" s="169">
        <f>IF(E$113=0,0,E$113/NFM_fec!E$113)</f>
        <v>0.3490494521399064</v>
      </c>
      <c r="F250" s="169">
        <f>IF(F$113=0,0,F$113/NFM_fec!F$113)</f>
        <v>0.3490494521399064</v>
      </c>
      <c r="G250" s="169">
        <f>IF(G$113=0,0,G$113/NFM_fec!G$113)</f>
        <v>0.35254035518657223</v>
      </c>
      <c r="H250" s="169">
        <f>IF(H$113=0,0,H$113/NFM_fec!H$113)</f>
        <v>0.35254035518657223</v>
      </c>
      <c r="I250" s="169">
        <f>IF(I$113=0,0,I$113/NFM_fec!I$113)</f>
        <v>0.35254035518657217</v>
      </c>
      <c r="J250" s="169">
        <f>IF(J$113=0,0,J$113/NFM_fec!J$113)</f>
        <v>0.35796784010726435</v>
      </c>
      <c r="K250" s="169">
        <f>IF(K$113=0,0,K$113/NFM_fec!K$113)</f>
        <v>0.3579678401072644</v>
      </c>
      <c r="L250" s="169">
        <f>IF(L$113=0,0,L$113/NFM_fec!L$113)</f>
        <v>0.36446908999823741</v>
      </c>
      <c r="M250" s="169">
        <f>IF(M$113=0,0,M$113/NFM_fec!M$113)</f>
        <v>0.36446908999823741</v>
      </c>
      <c r="N250" s="169">
        <f>IF(N$113=0,0,N$113/NFM_fec!N$113)</f>
        <v>0.36446908999823729</v>
      </c>
      <c r="O250" s="169">
        <f>IF(O$113=0,0,O$113/NFM_fec!O$113)</f>
        <v>0.36446908999823735</v>
      </c>
      <c r="P250" s="169">
        <f>IF(P$113=0,0,P$113/NFM_fec!P$113)</f>
        <v>0.36446908999823735</v>
      </c>
      <c r="Q250" s="169">
        <f>IF(Q$113=0,0,Q$113/NFM_fec!Q$113)</f>
        <v>0.36446908999823741</v>
      </c>
    </row>
    <row r="251" spans="1:17" x14ac:dyDescent="0.25">
      <c r="A251" s="76" t="s">
        <v>82</v>
      </c>
      <c r="B251" s="168">
        <f>IF(B$114=0,0,B$114/NFM_fec!B$114)</f>
        <v>9.0821407192600609E-2</v>
      </c>
      <c r="C251" s="168">
        <f>IF(C$114=0,0,C$114/NFM_fec!C$114)</f>
        <v>9.0821407192600609E-2</v>
      </c>
      <c r="D251" s="168">
        <f>IF(D$114=0,0,D$114/NFM_fec!D$114)</f>
        <v>9.0821407192600609E-2</v>
      </c>
      <c r="E251" s="168">
        <f>IF(E$114=0,0,E$114/NFM_fec!E$114)</f>
        <v>9.0821407192600623E-2</v>
      </c>
      <c r="F251" s="168">
        <f>IF(F$114=0,0,F$114/NFM_fec!F$114)</f>
        <v>9.0821407192600595E-2</v>
      </c>
      <c r="G251" s="168">
        <f>IF(G$114=0,0,G$114/NFM_fec!G$114)</f>
        <v>9.172972756132601E-2</v>
      </c>
      <c r="H251" s="168">
        <f>IF(H$114=0,0,H$114/NFM_fec!H$114)</f>
        <v>9.172972756132601E-2</v>
      </c>
      <c r="I251" s="168">
        <f>IF(I$114=0,0,I$114/NFM_fec!I$114)</f>
        <v>9.172972756132601E-2</v>
      </c>
      <c r="J251" s="168">
        <f>IF(J$114=0,0,J$114/NFM_fec!J$114)</f>
        <v>9.3141939541582341E-2</v>
      </c>
      <c r="K251" s="168">
        <f>IF(K$114=0,0,K$114/NFM_fec!K$114)</f>
        <v>9.3141939541582328E-2</v>
      </c>
      <c r="L251" s="168">
        <f>IF(L$114=0,0,L$114/NFM_fec!L$114)</f>
        <v>9.483354129024299E-2</v>
      </c>
      <c r="M251" s="168">
        <f>IF(M$114=0,0,M$114/NFM_fec!M$114)</f>
        <v>9.4833541290243004E-2</v>
      </c>
      <c r="N251" s="168">
        <f>IF(N$114=0,0,N$114/NFM_fec!N$114)</f>
        <v>9.483354129024299E-2</v>
      </c>
      <c r="O251" s="168">
        <f>IF(O$114=0,0,O$114/NFM_fec!O$114)</f>
        <v>9.4833541290243004E-2</v>
      </c>
      <c r="P251" s="168">
        <f>IF(P$114=0,0,P$114/NFM_fec!P$114)</f>
        <v>9.4833541290243004E-2</v>
      </c>
      <c r="Q251" s="168">
        <f>IF(Q$114=0,0,Q$114/NFM_fec!Q$114)</f>
        <v>9.483354129024299E-2</v>
      </c>
    </row>
    <row r="252" spans="1:17" x14ac:dyDescent="0.25">
      <c r="A252" s="76" t="s">
        <v>81</v>
      </c>
      <c r="B252" s="168">
        <f>IF(B$115=0,0,B$115/NFM_fec!B$115)</f>
        <v>0.49964017548304929</v>
      </c>
      <c r="C252" s="168">
        <f>IF(C$115=0,0,C$115/NFM_fec!C$115)</f>
        <v>0.49964017548304929</v>
      </c>
      <c r="D252" s="168">
        <f>IF(D$115=0,0,D$115/NFM_fec!D$115)</f>
        <v>0.49964017548304918</v>
      </c>
      <c r="E252" s="168">
        <f>IF(E$115=0,0,E$115/NFM_fec!E$115)</f>
        <v>0.49964017548304923</v>
      </c>
      <c r="F252" s="168">
        <f>IF(F$115=0,0,F$115/NFM_fec!F$115)</f>
        <v>0.49964017548304923</v>
      </c>
      <c r="G252" s="168">
        <f>IF(G$115=0,0,G$115/NFM_fec!G$115)</f>
        <v>0.50463716201357456</v>
      </c>
      <c r="H252" s="168">
        <f>IF(H$115=0,0,H$115/NFM_fec!H$115)</f>
        <v>0.50463716201357467</v>
      </c>
      <c r="I252" s="168">
        <f>IF(I$115=0,0,I$115/NFM_fec!I$115)</f>
        <v>0.50463716201357478</v>
      </c>
      <c r="J252" s="168">
        <f>IF(J$115=0,0,J$115/NFM_fec!J$115)</f>
        <v>0.51240623170149757</v>
      </c>
      <c r="K252" s="168">
        <f>IF(K$115=0,0,K$115/NFM_fec!K$115)</f>
        <v>0.51240623170149757</v>
      </c>
      <c r="L252" s="168">
        <f>IF(L$115=0,0,L$115/NFM_fec!L$115)</f>
        <v>0.52171232175971349</v>
      </c>
      <c r="M252" s="168">
        <f>IF(M$115=0,0,M$115/NFM_fec!M$115)</f>
        <v>0.5217123217597136</v>
      </c>
      <c r="N252" s="168">
        <f>IF(N$115=0,0,N$115/NFM_fec!N$115)</f>
        <v>0.52171232175971349</v>
      </c>
      <c r="O252" s="168">
        <f>IF(O$115=0,0,O$115/NFM_fec!O$115)</f>
        <v>0.52171232175971349</v>
      </c>
      <c r="P252" s="168">
        <f>IF(P$115=0,0,P$115/NFM_fec!P$115)</f>
        <v>0.52171232175971349</v>
      </c>
      <c r="Q252" s="168">
        <f>IF(Q$115=0,0,Q$115/NFM_fec!Q$115)</f>
        <v>0.5217123217597136</v>
      </c>
    </row>
    <row r="253" spans="1:17" x14ac:dyDescent="0.25">
      <c r="A253" s="76" t="s">
        <v>80</v>
      </c>
      <c r="B253" s="168">
        <f>IF(B$116=0,0,B$116/NFM_fec!B$116)</f>
        <v>0.34679061041901654</v>
      </c>
      <c r="C253" s="168">
        <f>IF(C$116=0,0,C$116/NFM_fec!C$116)</f>
        <v>0.3467906104190166</v>
      </c>
      <c r="D253" s="168">
        <f>IF(D$116=0,0,D$116/NFM_fec!D$116)</f>
        <v>0.34679061041901649</v>
      </c>
      <c r="E253" s="168">
        <f>IF(E$116=0,0,E$116/NFM_fec!E$116)</f>
        <v>0.34679061041901654</v>
      </c>
      <c r="F253" s="168">
        <f>IF(F$116=0,0,F$116/NFM_fec!F$116)</f>
        <v>0.34679061041901654</v>
      </c>
      <c r="G253" s="168">
        <f>IF(G$116=0,0,G$116/NFM_fec!G$116)</f>
        <v>0.35025892240473938</v>
      </c>
      <c r="H253" s="168">
        <f>IF(H$116=0,0,H$116/NFM_fec!H$116)</f>
        <v>0.35025892240473944</v>
      </c>
      <c r="I253" s="168">
        <f>IF(I$116=0,0,I$116/NFM_fec!I$116)</f>
        <v>0.35025892240473938</v>
      </c>
      <c r="J253" s="168">
        <f>IF(J$116=0,0,J$116/NFM_fec!J$116)</f>
        <v>0.35565128385137018</v>
      </c>
      <c r="K253" s="168">
        <f>IF(K$116=0,0,K$116/NFM_fec!K$116)</f>
        <v>0.35565128385137013</v>
      </c>
      <c r="L253" s="168">
        <f>IF(L$116=0,0,L$116/NFM_fec!L$116)</f>
        <v>0.36211046149612813</v>
      </c>
      <c r="M253" s="168">
        <f>IF(M$116=0,0,M$116/NFM_fec!M$116)</f>
        <v>0.36211046149612808</v>
      </c>
      <c r="N253" s="168">
        <f>IF(N$116=0,0,N$116/NFM_fec!N$116)</f>
        <v>0.36211046149612819</v>
      </c>
      <c r="O253" s="168">
        <f>IF(O$116=0,0,O$116/NFM_fec!O$116)</f>
        <v>0.36211046149612813</v>
      </c>
      <c r="P253" s="168">
        <f>IF(P$116=0,0,P$116/NFM_fec!P$116)</f>
        <v>0.36211046149612819</v>
      </c>
      <c r="Q253" s="168">
        <f>IF(Q$116=0,0,Q$116/NFM_fec!Q$116)</f>
        <v>0.36211046149612819</v>
      </c>
    </row>
    <row r="254" spans="1:17" x14ac:dyDescent="0.25">
      <c r="A254" s="129" t="s">
        <v>79</v>
      </c>
      <c r="B254" s="167">
        <f>IF(B$117=0,0,B$117/NFM_fec!B$117)</f>
        <v>0.54717097160611206</v>
      </c>
      <c r="C254" s="167">
        <f>IF(C$117=0,0,C$117/NFM_fec!C$117)</f>
        <v>0.54717097160611194</v>
      </c>
      <c r="D254" s="167">
        <f>IF(D$117=0,0,D$117/NFM_fec!D$117)</f>
        <v>0.54717097160611206</v>
      </c>
      <c r="E254" s="167">
        <f>IF(E$117=0,0,E$117/NFM_fec!E$117)</f>
        <v>0.54717097160611206</v>
      </c>
      <c r="F254" s="167">
        <f>IF(F$117=0,0,F$117/NFM_fec!F$117)</f>
        <v>0.54717097160611194</v>
      </c>
      <c r="G254" s="167">
        <f>IF(G$117=0,0,G$117/NFM_fec!G$117)</f>
        <v>0.55264332172761066</v>
      </c>
      <c r="H254" s="167">
        <f>IF(H$117=0,0,H$117/NFM_fec!H$117)</f>
        <v>0.55264332172761066</v>
      </c>
      <c r="I254" s="167">
        <f>IF(I$117=0,0,I$117/NFM_fec!I$117)</f>
        <v>0.55264332172761066</v>
      </c>
      <c r="J254" s="167">
        <f>IF(J$117=0,0,J$117/NFM_fec!J$117)</f>
        <v>0.56115146342279465</v>
      </c>
      <c r="K254" s="167">
        <f>IF(K$117=0,0,K$117/NFM_fec!K$117)</f>
        <v>0.59620951313281989</v>
      </c>
      <c r="L254" s="167">
        <f>IF(L$117=0,0,L$117/NFM_fec!L$117)</f>
        <v>0.57134284231678578</v>
      </c>
      <c r="M254" s="167">
        <f>IF(M$117=0,0,M$117/NFM_fec!M$117)</f>
        <v>0.57134284231678578</v>
      </c>
      <c r="N254" s="167">
        <f>IF(N$117=0,0,N$117/NFM_fec!N$117)</f>
        <v>0.571342842316786</v>
      </c>
      <c r="O254" s="167">
        <f>IF(O$117=0,0,O$117/NFM_fec!O$117)</f>
        <v>0.6070376004578999</v>
      </c>
      <c r="P254" s="167">
        <f>IF(P$117=0,0,P$117/NFM_fec!P$117)</f>
        <v>0.60703760045790001</v>
      </c>
      <c r="Q254" s="167">
        <f>IF(Q$117=0,0,Q$117/NFM_fec!Q$117)</f>
        <v>0.60703760045790012</v>
      </c>
    </row>
    <row r="255" spans="1:17" x14ac:dyDescent="0.25">
      <c r="A255" s="127" t="s">
        <v>146</v>
      </c>
      <c r="B255" s="166">
        <f>IF(B$122=0,0,B$122/NFM_fec!B$122)</f>
        <v>0.29418701448329115</v>
      </c>
      <c r="C255" s="166">
        <f>IF(C$122=0,0,C$122/NFM_fec!C$122)</f>
        <v>0.29422834944107407</v>
      </c>
      <c r="D255" s="166">
        <f>IF(D$122=0,0,D$122/NFM_fec!D$122)</f>
        <v>0.29563441336520185</v>
      </c>
      <c r="E255" s="166">
        <f>IF(E$122=0,0,E$122/NFM_fec!E$122)</f>
        <v>0.29459185102388619</v>
      </c>
      <c r="F255" s="166">
        <f>IF(F$122=0,0,F$122/NFM_fec!F$122)</f>
        <v>0.29563441336520185</v>
      </c>
      <c r="G255" s="166">
        <f>IF(G$122=0,0,G$122/NFM_fec!G$122)</f>
        <v>0.29859110350749768</v>
      </c>
      <c r="H255" s="166">
        <f>IF(H$122=0,0,H$122/NFM_fec!H$122)</f>
        <v>0.29859110350749768</v>
      </c>
      <c r="I255" s="166">
        <f>IF(I$122=0,0,I$122/NFM_fec!I$122)</f>
        <v>0.29772165922646598</v>
      </c>
      <c r="J255" s="166">
        <f>IF(J$122=0,0,J$122/NFM_fec!J$122)</f>
        <v>0.29857586705928751</v>
      </c>
      <c r="K255" s="166">
        <f>IF(K$122=0,0,K$122/NFM_fec!K$122)</f>
        <v>0.29337535461474068</v>
      </c>
      <c r="L255" s="166">
        <f>IF(L$122=0,0,L$122/NFM_fec!L$122)</f>
        <v>0.29923663422359298</v>
      </c>
      <c r="M255" s="166">
        <f>IF(M$122=0,0,M$122/NFM_fec!M$122)</f>
        <v>0.29974465939972139</v>
      </c>
      <c r="N255" s="166">
        <f>IF(N$122=0,0,N$122/NFM_fec!N$122)</f>
        <v>0.30029961746642536</v>
      </c>
      <c r="O255" s="166">
        <f>IF(O$122=0,0,O$122/NFM_fec!O$122)</f>
        <v>0.29998761197004575</v>
      </c>
      <c r="P255" s="166">
        <f>IF(P$122=0,0,P$122/NFM_fec!P$122)</f>
        <v>0.3011678876381525</v>
      </c>
      <c r="Q255" s="166">
        <f>IF(Q$122=0,0,Q$122/NFM_fec!Q$122)</f>
        <v>0.29999474246730223</v>
      </c>
    </row>
    <row r="256" spans="1:17" x14ac:dyDescent="0.25">
      <c r="A256" s="127" t="s">
        <v>145</v>
      </c>
      <c r="B256" s="166">
        <f>IF(B$130=0,0,B$130/NFM_fec!B$130)</f>
        <v>0.39224935264438826</v>
      </c>
      <c r="C256" s="166">
        <f>IF(C$130=0,0,C$130/NFM_fec!C$130)</f>
        <v>0.39230446592143203</v>
      </c>
      <c r="D256" s="166">
        <f>IF(D$130=0,0,D$130/NFM_fec!D$130)</f>
        <v>0.3941792178202691</v>
      </c>
      <c r="E256" s="166">
        <f>IF(E$130=0,0,E$130/NFM_fec!E$130)</f>
        <v>0.39278913469851479</v>
      </c>
      <c r="F256" s="166">
        <f>IF(F$130=0,0,F$130/NFM_fec!F$130)</f>
        <v>0.3941792178202691</v>
      </c>
      <c r="G256" s="166">
        <f>IF(G$130=0,0,G$130/NFM_fec!G$130)</f>
        <v>0.3981214713433302</v>
      </c>
      <c r="H256" s="166">
        <f>IF(H$130=0,0,H$130/NFM_fec!H$130)</f>
        <v>0.39812147134333026</v>
      </c>
      <c r="I256" s="166">
        <f>IF(I$130=0,0,I$130/NFM_fec!I$130)</f>
        <v>0.39696221230195461</v>
      </c>
      <c r="J256" s="166">
        <f>IF(J$130=0,0,J$130/NFM_fec!J$130)</f>
        <v>0.38284941191932059</v>
      </c>
      <c r="K256" s="166">
        <f>IF(K$130=0,0,K$130/NFM_fec!K$130)</f>
        <v>0.32740781970454658</v>
      </c>
      <c r="L256" s="166">
        <f>IF(L$130=0,0,L$130/NFM_fec!L$130)</f>
        <v>0.36121149345664544</v>
      </c>
      <c r="M256" s="166">
        <f>IF(M$130=0,0,M$130/NFM_fec!M$130)</f>
        <v>0.39233521115173342</v>
      </c>
      <c r="N256" s="166">
        <f>IF(N$130=0,0,N$130/NFM_fec!N$130)</f>
        <v>0.39293920419174611</v>
      </c>
      <c r="O256" s="166">
        <f>IF(O$130=0,0,O$130/NFM_fec!O$130)</f>
        <v>0.39226880095977201</v>
      </c>
      <c r="P256" s="166">
        <f>IF(P$130=0,0,P$130/NFM_fec!P$130)</f>
        <v>0.39145315385330698</v>
      </c>
      <c r="Q256" s="166">
        <f>IF(Q$130=0,0,Q$130/NFM_fec!Q$130)</f>
        <v>0.38491475071026826</v>
      </c>
    </row>
    <row r="257" spans="1:17" x14ac:dyDescent="0.25">
      <c r="A257" s="72" t="s">
        <v>144</v>
      </c>
      <c r="B257" s="165">
        <f>IF(B$137=0,0,B$137/NFM_fec!B$137)</f>
        <v>0.39415898238039787</v>
      </c>
      <c r="C257" s="165">
        <f>IF(C$137=0,0,C$137/NFM_fec!C$137)</f>
        <v>0.38824780522853664</v>
      </c>
      <c r="D257" s="165">
        <f>IF(D$137=0,0,D$137/NFM_fec!D$137)</f>
        <v>0.39791145977923215</v>
      </c>
      <c r="E257" s="165">
        <f>IF(E$137=0,0,E$137/NFM_fec!E$137)</f>
        <v>0.40388282502252376</v>
      </c>
      <c r="F257" s="165">
        <f>IF(F$137=0,0,F$137/NFM_fec!F$137)</f>
        <v>0.40063561234809203</v>
      </c>
      <c r="G257" s="165">
        <f>IF(G$137=0,0,G$137/NFM_fec!G$137)</f>
        <v>0.4097407036053301</v>
      </c>
      <c r="H257" s="165">
        <f>IF(H$137=0,0,H$137/NFM_fec!H$137)</f>
        <v>0.39871337585108252</v>
      </c>
      <c r="I257" s="165">
        <f>IF(I$137=0,0,I$137/NFM_fec!I$137)</f>
        <v>0.38956418724622721</v>
      </c>
      <c r="J257" s="165">
        <f>IF(J$137=0,0,J$137/NFM_fec!J$137)</f>
        <v>0.37824317058471968</v>
      </c>
      <c r="K257" s="165">
        <f>IF(K$137=0,0,K$137/NFM_fec!K$137)</f>
        <v>0.37358840540008859</v>
      </c>
      <c r="L257" s="165">
        <f>IF(L$137=0,0,L$137/NFM_fec!L$137)</f>
        <v>0.38187613640183721</v>
      </c>
      <c r="M257" s="165">
        <f>IF(M$137=0,0,M$137/NFM_fec!M$137)</f>
        <v>0.38860639895782495</v>
      </c>
      <c r="N257" s="165">
        <f>IF(N$137=0,0,N$137/NFM_fec!N$137)</f>
        <v>0.38954425047097063</v>
      </c>
      <c r="O257" s="165">
        <f>IF(O$137=0,0,O$137/NFM_fec!O$137)</f>
        <v>0.39020187889703556</v>
      </c>
      <c r="P257" s="165">
        <f>IF(P$137=0,0,P$137/NFM_fec!P$137)</f>
        <v>0.38976439277815422</v>
      </c>
      <c r="Q257" s="165">
        <f>IF(Q$137=0,0,Q$137/NFM_fec!Q$137)</f>
        <v>0.39093145353072428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157.08574780769069</v>
      </c>
      <c r="C33" s="96">
        <v>159.97193482175885</v>
      </c>
      <c r="D33" s="96">
        <v>205.88138150178781</v>
      </c>
      <c r="E33" s="96">
        <v>235.13720070382826</v>
      </c>
      <c r="F33" s="96">
        <v>242.24164887557851</v>
      </c>
      <c r="G33" s="96">
        <v>242.43204695224776</v>
      </c>
      <c r="H33" s="96">
        <v>242.80204281616096</v>
      </c>
      <c r="I33" s="96">
        <v>242.13932456622985</v>
      </c>
      <c r="J33" s="96">
        <v>194.51641138256076</v>
      </c>
      <c r="K33" s="96">
        <v>112.29176158853903</v>
      </c>
      <c r="L33" s="96">
        <v>108.00847996160137</v>
      </c>
      <c r="M33" s="96">
        <v>172.64410789656364</v>
      </c>
      <c r="N33" s="96">
        <v>191.10333704985476</v>
      </c>
      <c r="O33" s="96">
        <v>193.19561078302962</v>
      </c>
      <c r="P33" s="96">
        <v>194.58131801861893</v>
      </c>
      <c r="Q33" s="96">
        <v>204.01572266437518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9.362049689148999E-2</v>
      </c>
      <c r="C38" s="158">
        <v>9.3183406502760607E-2</v>
      </c>
      <c r="D38" s="158">
        <v>0.11582662290027122</v>
      </c>
      <c r="E38" s="158">
        <v>0.14100494407411829</v>
      </c>
      <c r="F38" s="158">
        <v>0.1463372734457582</v>
      </c>
      <c r="G38" s="158">
        <v>0.15831686956754881</v>
      </c>
      <c r="H38" s="158">
        <v>0.15166955868262696</v>
      </c>
      <c r="I38" s="158">
        <v>0.16252897466380367</v>
      </c>
      <c r="J38" s="158">
        <v>0.11284858063517848</v>
      </c>
      <c r="K38" s="158">
        <v>3.2747326287575068E-2</v>
      </c>
      <c r="L38" s="158">
        <v>5.9934288030439584E-2</v>
      </c>
      <c r="M38" s="158">
        <v>0.10724644511243406</v>
      </c>
      <c r="N38" s="158">
        <v>0.11723933179191606</v>
      </c>
      <c r="O38" s="158">
        <v>6.4654409284978356E-2</v>
      </c>
      <c r="P38" s="158">
        <v>6.6156196070448176E-2</v>
      </c>
      <c r="Q38" s="158">
        <v>7.0570500500784991E-2</v>
      </c>
    </row>
    <row r="39" spans="1:17" x14ac:dyDescent="0.25">
      <c r="A39" s="92" t="s">
        <v>125</v>
      </c>
      <c r="B39" s="91">
        <v>4.3837464895162132E-2</v>
      </c>
      <c r="C39" s="91">
        <v>4.3632798874278421E-2</v>
      </c>
      <c r="D39" s="91">
        <v>5.423540446704643E-2</v>
      </c>
      <c r="E39" s="91">
        <v>6.6025063860298036E-2</v>
      </c>
      <c r="F39" s="91">
        <v>6.8521908134791032E-2</v>
      </c>
      <c r="G39" s="91">
        <v>7.4131311437316688E-2</v>
      </c>
      <c r="H39" s="91">
        <v>7.101873174333434E-2</v>
      </c>
      <c r="I39" s="91">
        <v>7.6103614676700487E-2</v>
      </c>
      <c r="J39" s="91">
        <v>5.2840946761875042E-2</v>
      </c>
      <c r="K39" s="91">
        <v>0</v>
      </c>
      <c r="L39" s="91">
        <v>2.8064017333684507E-2</v>
      </c>
      <c r="M39" s="91">
        <v>5.021776671615396E-2</v>
      </c>
      <c r="N39" s="91">
        <v>5.4896900384082029E-2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4.9783031996327852E-2</v>
      </c>
      <c r="C40" s="91">
        <v>4.9550607628482179E-2</v>
      </c>
      <c r="D40" s="91">
        <v>6.1591218433224793E-2</v>
      </c>
      <c r="E40" s="91">
        <v>7.4979880213820252E-2</v>
      </c>
      <c r="F40" s="91">
        <v>7.7815365310967152E-2</v>
      </c>
      <c r="G40" s="91">
        <v>8.418555813023211E-2</v>
      </c>
      <c r="H40" s="91">
        <v>8.0650826939292625E-2</v>
      </c>
      <c r="I40" s="91">
        <v>8.6425359987103184E-2</v>
      </c>
      <c r="J40" s="91">
        <v>6.0007633873303441E-2</v>
      </c>
      <c r="K40" s="91">
        <v>3.2747326287575068E-2</v>
      </c>
      <c r="L40" s="91">
        <v>3.1870270696755076E-2</v>
      </c>
      <c r="M40" s="91">
        <v>5.7028678396280091E-2</v>
      </c>
      <c r="N40" s="91">
        <v>6.2342431407834041E-2</v>
      </c>
      <c r="O40" s="91">
        <v>6.4654409284978356E-2</v>
      </c>
      <c r="P40" s="91">
        <v>6.6156196070448176E-2</v>
      </c>
      <c r="Q40" s="91">
        <v>7.0570500500784991E-2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1.0910181690520457</v>
      </c>
      <c r="C44" s="206">
        <v>1.0549125447775729</v>
      </c>
      <c r="D44" s="206">
        <v>0</v>
      </c>
      <c r="E44" s="206">
        <v>1.183611517937539</v>
      </c>
      <c r="F44" s="206">
        <v>0</v>
      </c>
      <c r="G44" s="206">
        <v>0</v>
      </c>
      <c r="H44" s="206">
        <v>0</v>
      </c>
      <c r="I44" s="206">
        <v>1.1264799913034029</v>
      </c>
      <c r="J44" s="206">
        <v>14.36528261076786</v>
      </c>
      <c r="K44" s="206">
        <v>28.199938898585998</v>
      </c>
      <c r="L44" s="206">
        <v>17.648213169962219</v>
      </c>
      <c r="M44" s="206">
        <v>12.008182358019678</v>
      </c>
      <c r="N44" s="206">
        <v>12.718792848352383</v>
      </c>
      <c r="O44" s="206">
        <v>13.663573893387158</v>
      </c>
      <c r="P44" s="206">
        <v>14.591912108215414</v>
      </c>
      <c r="Q44" s="206">
        <v>20.637287613565213</v>
      </c>
    </row>
    <row r="45" spans="1:17" x14ac:dyDescent="0.25">
      <c r="A45" s="152" t="s">
        <v>164</v>
      </c>
      <c r="B45" s="151">
        <v>1.0910181690520457</v>
      </c>
      <c r="C45" s="151">
        <v>1.0549125447775729</v>
      </c>
      <c r="D45" s="151">
        <v>0</v>
      </c>
      <c r="E45" s="151">
        <v>1.183611517937539</v>
      </c>
      <c r="F45" s="151">
        <v>0</v>
      </c>
      <c r="G45" s="151">
        <v>0</v>
      </c>
      <c r="H45" s="151">
        <v>0</v>
      </c>
      <c r="I45" s="151">
        <v>1.1264799913034029</v>
      </c>
      <c r="J45" s="151">
        <v>14.36528261076786</v>
      </c>
      <c r="K45" s="151">
        <v>28.199938898585998</v>
      </c>
      <c r="L45" s="151">
        <v>17.648213169962219</v>
      </c>
      <c r="M45" s="151">
        <v>12.008182358019678</v>
      </c>
      <c r="N45" s="151">
        <v>12.718792848352383</v>
      </c>
      <c r="O45" s="151">
        <v>13.663573893387158</v>
      </c>
      <c r="P45" s="151">
        <v>14.591912108215414</v>
      </c>
      <c r="Q45" s="151">
        <v>20.637287613565213</v>
      </c>
    </row>
    <row r="46" spans="1:17" x14ac:dyDescent="0.25">
      <c r="A46" s="154" t="s">
        <v>30</v>
      </c>
      <c r="B46" s="205">
        <v>1.0910181690520457</v>
      </c>
      <c r="C46" s="205">
        <v>1.0549125447775729</v>
      </c>
      <c r="D46" s="205">
        <v>0</v>
      </c>
      <c r="E46" s="205">
        <v>1.183611517937539</v>
      </c>
      <c r="F46" s="205">
        <v>0</v>
      </c>
      <c r="G46" s="205">
        <v>0</v>
      </c>
      <c r="H46" s="205">
        <v>0</v>
      </c>
      <c r="I46" s="205">
        <v>1.1264799913034029</v>
      </c>
      <c r="J46" s="205">
        <v>4.0861621458545816</v>
      </c>
      <c r="K46" s="205">
        <v>3.9307004224116695</v>
      </c>
      <c r="L46" s="205">
        <v>4.3708131066949436</v>
      </c>
      <c r="M46" s="205">
        <v>7.401021117700159</v>
      </c>
      <c r="N46" s="205">
        <v>7.5889383248296225</v>
      </c>
      <c r="O46" s="205">
        <v>8.1628907922152933</v>
      </c>
      <c r="P46" s="205">
        <v>7.2202468606543917</v>
      </c>
      <c r="Q46" s="205">
        <v>8.9025253751525586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0.9105984066699182</v>
      </c>
      <c r="K47" s="205">
        <v>0</v>
      </c>
      <c r="L47" s="205">
        <v>0.75044703525111067</v>
      </c>
      <c r="M47" s="205">
        <v>0.25858953446973526</v>
      </c>
      <c r="N47" s="205">
        <v>0.26346201048812146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9.3685220582433608</v>
      </c>
      <c r="K49" s="205">
        <v>24.26923847617433</v>
      </c>
      <c r="L49" s="205">
        <v>12.526953028016164</v>
      </c>
      <c r="M49" s="205">
        <v>4.3485717058497846</v>
      </c>
      <c r="N49" s="205">
        <v>4.866392513034639</v>
      </c>
      <c r="O49" s="205">
        <v>5.5006831011718642</v>
      </c>
      <c r="P49" s="205">
        <v>7.3716652475610216</v>
      </c>
      <c r="Q49" s="205">
        <v>11.734762238412653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35.101109141747159</v>
      </c>
      <c r="C51" s="206">
        <v>38.023838870478514</v>
      </c>
      <c r="D51" s="206">
        <v>35.965554878887531</v>
      </c>
      <c r="E51" s="206">
        <v>45.781584241816589</v>
      </c>
      <c r="F51" s="206">
        <v>50.375311602132747</v>
      </c>
      <c r="G51" s="206">
        <v>50.621630082680213</v>
      </c>
      <c r="H51" s="206">
        <v>56.753683257478315</v>
      </c>
      <c r="I51" s="206">
        <v>69.68740560026265</v>
      </c>
      <c r="J51" s="206">
        <v>58.803070191157737</v>
      </c>
      <c r="K51" s="206">
        <v>32.770825363665466</v>
      </c>
      <c r="L51" s="206">
        <v>31.709382503608715</v>
      </c>
      <c r="M51" s="206">
        <v>52.512949093431523</v>
      </c>
      <c r="N51" s="206">
        <v>56.618554869710458</v>
      </c>
      <c r="O51" s="206">
        <v>58.147032480357495</v>
      </c>
      <c r="P51" s="206">
        <v>60.511349714333065</v>
      </c>
      <c r="Q51" s="206">
        <v>64.711204550309148</v>
      </c>
    </row>
    <row r="52" spans="1:17" x14ac:dyDescent="0.25">
      <c r="A52" s="152" t="s">
        <v>162</v>
      </c>
      <c r="B52" s="151">
        <v>4.9505902113484659</v>
      </c>
      <c r="C52" s="151">
        <v>8.0770837116718361</v>
      </c>
      <c r="D52" s="151">
        <v>4.0129928750969652</v>
      </c>
      <c r="E52" s="151">
        <v>1.5674799261159107</v>
      </c>
      <c r="F52" s="151">
        <v>4.0418719685839806</v>
      </c>
      <c r="G52" s="151">
        <v>1.363526453190804</v>
      </c>
      <c r="H52" s="151">
        <v>8.2296255294943421</v>
      </c>
      <c r="I52" s="151">
        <v>18.837160396796754</v>
      </c>
      <c r="J52" s="151">
        <v>21.220887076327621</v>
      </c>
      <c r="K52" s="151">
        <v>12.689045221594142</v>
      </c>
      <c r="L52" s="151">
        <v>11.834619076815619</v>
      </c>
      <c r="M52" s="151">
        <v>20.073441845137715</v>
      </c>
      <c r="N52" s="151">
        <v>21.895034828504222</v>
      </c>
      <c r="O52" s="151">
        <v>22.55823243026067</v>
      </c>
      <c r="P52" s="151">
        <v>23.090279584002403</v>
      </c>
      <c r="Q52" s="151">
        <v>25.017403388206983</v>
      </c>
    </row>
    <row r="53" spans="1:17" x14ac:dyDescent="0.25">
      <c r="A53" s="154" t="s">
        <v>30</v>
      </c>
      <c r="B53" s="153">
        <v>0.47478662072574473</v>
      </c>
      <c r="C53" s="153">
        <v>0.45907426338401031</v>
      </c>
      <c r="D53" s="153">
        <v>0</v>
      </c>
      <c r="E53" s="153">
        <v>0.5150811680266576</v>
      </c>
      <c r="F53" s="153">
        <v>0</v>
      </c>
      <c r="G53" s="153">
        <v>0</v>
      </c>
      <c r="H53" s="153">
        <v>0</v>
      </c>
      <c r="I53" s="153">
        <v>0.49021880987629518</v>
      </c>
      <c r="J53" s="153">
        <v>1.778206057423785</v>
      </c>
      <c r="K53" s="153">
        <v>1.7105526045121859</v>
      </c>
      <c r="L53" s="153">
        <v>1.9020797669708571</v>
      </c>
      <c r="M53" s="153">
        <v>3.2207582843884843</v>
      </c>
      <c r="N53" s="153">
        <v>3.3025356353804818</v>
      </c>
      <c r="O53" s="153">
        <v>3.5523068675901341</v>
      </c>
      <c r="P53" s="153">
        <v>3.1420893849589344</v>
      </c>
      <c r="Q53" s="153">
        <v>3.8741792379740274</v>
      </c>
    </row>
    <row r="54" spans="1:17" x14ac:dyDescent="0.25">
      <c r="A54" s="154" t="s">
        <v>125</v>
      </c>
      <c r="B54" s="153">
        <v>0.45885134849601639</v>
      </c>
      <c r="C54" s="153">
        <v>0.66444231034390333</v>
      </c>
      <c r="D54" s="153">
        <v>0.3708696438080557</v>
      </c>
      <c r="E54" s="153">
        <v>7.4371403666715533E-2</v>
      </c>
      <c r="F54" s="153">
        <v>0.5692718187671425</v>
      </c>
      <c r="G54" s="153">
        <v>0.23135723470962105</v>
      </c>
      <c r="H54" s="153">
        <v>1.0026179518319092</v>
      </c>
      <c r="I54" s="153">
        <v>2.4534357592655835</v>
      </c>
      <c r="J54" s="153">
        <v>1.7223724945765257</v>
      </c>
      <c r="K54" s="153">
        <v>0</v>
      </c>
      <c r="L54" s="153">
        <v>0.56139339344075678</v>
      </c>
      <c r="M54" s="153">
        <v>0.94590299084858398</v>
      </c>
      <c r="N54" s="153">
        <v>0.95488423598713024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4.0169522421267043</v>
      </c>
      <c r="C55" s="153">
        <v>6.9535671379439217</v>
      </c>
      <c r="D55" s="153">
        <v>3.6421232312889091</v>
      </c>
      <c r="E55" s="153">
        <v>0.97802735442253741</v>
      </c>
      <c r="F55" s="153">
        <v>3.472600149816838</v>
      </c>
      <c r="G55" s="153">
        <v>1.1321692184811829</v>
      </c>
      <c r="H55" s="153">
        <v>7.2270075776624338</v>
      </c>
      <c r="I55" s="153">
        <v>15.893505827654874</v>
      </c>
      <c r="J55" s="153">
        <v>17.720308524327312</v>
      </c>
      <c r="K55" s="153">
        <v>10.978492617081956</v>
      </c>
      <c r="L55" s="153">
        <v>9.3711459164040054</v>
      </c>
      <c r="M55" s="153">
        <v>15.906780569900649</v>
      </c>
      <c r="N55" s="153">
        <v>17.637614957136609</v>
      </c>
      <c r="O55" s="153">
        <v>19.005925562670537</v>
      </c>
      <c r="P55" s="153">
        <v>19.94819019904347</v>
      </c>
      <c r="Q55" s="153">
        <v>21.143224150232957</v>
      </c>
    </row>
    <row r="56" spans="1:17" x14ac:dyDescent="0.25">
      <c r="A56" s="152" t="s">
        <v>161</v>
      </c>
      <c r="B56" s="151">
        <v>30.15051893039869</v>
      </c>
      <c r="C56" s="151">
        <v>29.946755158806674</v>
      </c>
      <c r="D56" s="151">
        <v>31.952562003790565</v>
      </c>
      <c r="E56" s="151">
        <v>44.214104315700681</v>
      </c>
      <c r="F56" s="151">
        <v>46.333439633548764</v>
      </c>
      <c r="G56" s="151">
        <v>49.258103629489412</v>
      </c>
      <c r="H56" s="151">
        <v>48.524057727983973</v>
      </c>
      <c r="I56" s="151">
        <v>50.850245203465896</v>
      </c>
      <c r="J56" s="151">
        <v>37.582183114830116</v>
      </c>
      <c r="K56" s="151">
        <v>20.08178014207132</v>
      </c>
      <c r="L56" s="151">
        <v>19.874763426793095</v>
      </c>
      <c r="M56" s="151">
        <v>32.439507248293808</v>
      </c>
      <c r="N56" s="151">
        <v>34.723520041206235</v>
      </c>
      <c r="O56" s="151">
        <v>35.588800050096822</v>
      </c>
      <c r="P56" s="151">
        <v>37.421070130330662</v>
      </c>
      <c r="Q56" s="151">
        <v>39.693801162102169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5.1073185360523556</v>
      </c>
      <c r="K57" s="87">
        <v>3.7751222526530248</v>
      </c>
      <c r="L57" s="87">
        <v>3.4342596776448753</v>
      </c>
      <c r="M57" s="87">
        <v>3.9891000667914627</v>
      </c>
      <c r="N57" s="87">
        <v>4.0250666169343416</v>
      </c>
      <c r="O57" s="87">
        <v>4.2488250832155288</v>
      </c>
      <c r="P57" s="87">
        <v>4.1383157882120569</v>
      </c>
      <c r="Q57" s="87">
        <v>4.1585616491982051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3.3409483209316592E-15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2.1805682970220008</v>
      </c>
      <c r="C60" s="87">
        <v>1.8745232697461234</v>
      </c>
      <c r="D60" s="87">
        <v>2.1658948146295032</v>
      </c>
      <c r="E60" s="87">
        <v>2.5461445293468414</v>
      </c>
      <c r="F60" s="87">
        <v>4.7823981043876627</v>
      </c>
      <c r="G60" s="87">
        <v>5.3597774826605376</v>
      </c>
      <c r="H60" s="87">
        <v>4.3250327281941141</v>
      </c>
      <c r="I60" s="87">
        <v>5.4345552831208543</v>
      </c>
      <c r="J60" s="87">
        <v>2.1482149736440452</v>
      </c>
      <c r="K60" s="87">
        <v>0</v>
      </c>
      <c r="L60" s="87">
        <v>0.66997896052843775</v>
      </c>
      <c r="M60" s="87">
        <v>1.2971188126223172</v>
      </c>
      <c r="N60" s="87">
        <v>1.3031960462726759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7.8464332028737589</v>
      </c>
      <c r="C61" s="87">
        <v>7.8420366961219932</v>
      </c>
      <c r="D61" s="87">
        <v>7.8083255564313516</v>
      </c>
      <c r="E61" s="87">
        <v>8.1210923618409332</v>
      </c>
      <c r="F61" s="87">
        <v>8.1646725069291914</v>
      </c>
      <c r="G61" s="87">
        <v>5.5136532320709311</v>
      </c>
      <c r="H61" s="87">
        <v>10.844998536781736</v>
      </c>
      <c r="I61" s="87">
        <v>7.7965401898657509</v>
      </c>
      <c r="J61" s="87">
        <v>7.6478911169270285</v>
      </c>
      <c r="K61" s="87">
        <v>4.1839032785011669</v>
      </c>
      <c r="L61" s="87">
        <v>4.4081167566554411</v>
      </c>
      <c r="M61" s="87">
        <v>5.1221784133960293</v>
      </c>
      <c r="N61" s="87">
        <v>5.1691435326052657</v>
      </c>
      <c r="O61" s="87">
        <v>5.2963911402360084</v>
      </c>
      <c r="P61" s="87">
        <v>5.3474204060084896</v>
      </c>
      <c r="Q61" s="87">
        <v>2.7196146914316186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2.2323969974369247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20.123517430502929</v>
      </c>
      <c r="C63" s="87">
        <v>20.23019519293856</v>
      </c>
      <c r="D63" s="87">
        <v>21.978341632729709</v>
      </c>
      <c r="E63" s="87">
        <v>33.546867424512904</v>
      </c>
      <c r="F63" s="87">
        <v>33.386369022231911</v>
      </c>
      <c r="G63" s="87">
        <v>38.384672914757942</v>
      </c>
      <c r="H63" s="87">
        <v>33.354026463008125</v>
      </c>
      <c r="I63" s="87">
        <v>37.110061259758012</v>
      </c>
      <c r="J63" s="87">
        <v>22.678758488206686</v>
      </c>
      <c r="K63" s="87">
        <v>9.8903576134802051</v>
      </c>
      <c r="L63" s="87">
        <v>11.362408031964335</v>
      </c>
      <c r="M63" s="87">
        <v>22.031109955484002</v>
      </c>
      <c r="N63" s="87">
        <v>24.22611384539395</v>
      </c>
      <c r="O63" s="87">
        <v>26.043583826645285</v>
      </c>
      <c r="P63" s="87">
        <v>27.935333936110116</v>
      </c>
      <c r="Q63" s="87">
        <v>32.815624821472348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0.5090884707212705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120.8</v>
      </c>
      <c r="C68" s="176">
        <v>120.8</v>
      </c>
      <c r="D68" s="176">
        <v>169.8</v>
      </c>
      <c r="E68" s="176">
        <v>188.03100000000001</v>
      </c>
      <c r="F68" s="176">
        <v>191.72</v>
      </c>
      <c r="G68" s="176">
        <v>191.65209999999999</v>
      </c>
      <c r="H68" s="176">
        <v>185.89669000000001</v>
      </c>
      <c r="I68" s="176">
        <v>171.16291000000001</v>
      </c>
      <c r="J68" s="176">
        <v>121.23521</v>
      </c>
      <c r="K68" s="176">
        <v>51.288249999999998</v>
      </c>
      <c r="L68" s="176">
        <v>58.590949999999999</v>
      </c>
      <c r="M68" s="176">
        <v>108.01573</v>
      </c>
      <c r="N68" s="176">
        <v>121.64875000000001</v>
      </c>
      <c r="O68" s="176">
        <v>121.32035</v>
      </c>
      <c r="P68" s="176">
        <v>119.4119</v>
      </c>
      <c r="Q68" s="176">
        <v>118.59666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1.8653105684336337</v>
      </c>
      <c r="I70" s="96">
        <v>2.4229269017344763</v>
      </c>
      <c r="J70" s="96">
        <v>3.5629987757128436</v>
      </c>
      <c r="K70" s="96">
        <v>3.9088337372630875</v>
      </c>
      <c r="L70" s="96">
        <v>4.5912379773445906</v>
      </c>
      <c r="M70" s="96">
        <v>3.0668438643468936</v>
      </c>
      <c r="N70" s="96">
        <v>3.2239413620298727</v>
      </c>
      <c r="O70" s="96">
        <v>3.2222796435001615</v>
      </c>
      <c r="P70" s="96">
        <v>3.4235852393625508</v>
      </c>
      <c r="Q70" s="96">
        <v>3.8320688018648048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4.244266459249189E-3</v>
      </c>
      <c r="I75" s="158">
        <v>4.8383728926709394E-3</v>
      </c>
      <c r="J75" s="158">
        <v>4.4756823796279002E-3</v>
      </c>
      <c r="K75" s="158">
        <v>1.5103178564602456E-3</v>
      </c>
      <c r="L75" s="158">
        <v>4.1412480816642033E-3</v>
      </c>
      <c r="M75" s="158">
        <v>3.9873976086499865E-3</v>
      </c>
      <c r="N75" s="158">
        <v>4.2714020547832601E-3</v>
      </c>
      <c r="O75" s="158">
        <v>2.262433630822824E-3</v>
      </c>
      <c r="P75" s="158">
        <v>2.3792903804916807E-3</v>
      </c>
      <c r="Q75" s="158">
        <v>2.4347788837602267E-3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1.9873626832882462E-3</v>
      </c>
      <c r="I76" s="91">
        <v>2.265550908985255E-3</v>
      </c>
      <c r="J76" s="91">
        <v>2.0957223654371397E-3</v>
      </c>
      <c r="K76" s="91">
        <v>0</v>
      </c>
      <c r="L76" s="91">
        <v>1.9391246941631432E-3</v>
      </c>
      <c r="M76" s="91">
        <v>1.8670847570361072E-3</v>
      </c>
      <c r="N76" s="91">
        <v>2.0000688294435362E-3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2.2569037759609433E-3</v>
      </c>
      <c r="I77" s="91">
        <v>2.5728219836856844E-3</v>
      </c>
      <c r="J77" s="91">
        <v>2.3799600141907601E-3</v>
      </c>
      <c r="K77" s="91">
        <v>1.5103178564602456E-3</v>
      </c>
      <c r="L77" s="91">
        <v>2.2021233875010602E-3</v>
      </c>
      <c r="M77" s="91">
        <v>2.1203128516138793E-3</v>
      </c>
      <c r="N77" s="91">
        <v>2.2713332253397243E-3</v>
      </c>
      <c r="O77" s="91">
        <v>2.262433630822824E-3</v>
      </c>
      <c r="P77" s="91">
        <v>2.3792903804916807E-3</v>
      </c>
      <c r="Q77" s="91">
        <v>2.4347788837602267E-3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0.62306250911024785</v>
      </c>
      <c r="I80" s="204">
        <v>0.73697511120264225</v>
      </c>
      <c r="J80" s="204">
        <v>0.77088678688869983</v>
      </c>
      <c r="K80" s="204">
        <v>0.53911257438254045</v>
      </c>
      <c r="L80" s="204">
        <v>0.82109143253196892</v>
      </c>
      <c r="M80" s="204">
        <v>0.77900890234002351</v>
      </c>
      <c r="N80" s="204">
        <v>0.82036657592800666</v>
      </c>
      <c r="O80" s="204">
        <v>0.81802821223191169</v>
      </c>
      <c r="P80" s="204">
        <v>0.83006829441011143</v>
      </c>
      <c r="Q80" s="204">
        <v>0.88015631394675697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0.62306250911024785</v>
      </c>
      <c r="I81" s="151">
        <v>0.73697511120264225</v>
      </c>
      <c r="J81" s="151">
        <v>0.77088678688869983</v>
      </c>
      <c r="K81" s="151">
        <v>0.53911257438254045</v>
      </c>
      <c r="L81" s="151">
        <v>0.82109143253196892</v>
      </c>
      <c r="M81" s="151">
        <v>0.77900890234002351</v>
      </c>
      <c r="N81" s="151">
        <v>0.82036657592800666</v>
      </c>
      <c r="O81" s="151">
        <v>0.81802821223191169</v>
      </c>
      <c r="P81" s="151">
        <v>0.83006829441011143</v>
      </c>
      <c r="Q81" s="151">
        <v>0.88015631394675697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3.3929633022875043E-2</v>
      </c>
      <c r="J82" s="153">
        <v>0.16397056514991409</v>
      </c>
      <c r="K82" s="153">
        <v>0.18342122726352492</v>
      </c>
      <c r="L82" s="153">
        <v>0.30556617182019785</v>
      </c>
      <c r="M82" s="153">
        <v>0.27841037893545556</v>
      </c>
      <c r="N82" s="153">
        <v>0.27974689869860836</v>
      </c>
      <c r="O82" s="153">
        <v>0.28900730858966384</v>
      </c>
      <c r="P82" s="153">
        <v>0.26273389786402762</v>
      </c>
      <c r="Q82" s="153">
        <v>0.31076828332692041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7.5907907900367194E-2</v>
      </c>
      <c r="I83" s="153">
        <v>9.4014411523819216E-2</v>
      </c>
      <c r="J83" s="153">
        <v>5.3765003181342495E-2</v>
      </c>
      <c r="K83" s="153">
        <v>0</v>
      </c>
      <c r="L83" s="153">
        <v>2.913781325069174E-2</v>
      </c>
      <c r="M83" s="153">
        <v>2.8097462270377689E-2</v>
      </c>
      <c r="N83" s="153">
        <v>2.7765455417727038E-2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0.54715460120988069</v>
      </c>
      <c r="I85" s="153">
        <v>0.60903106665594797</v>
      </c>
      <c r="J85" s="153">
        <v>0.5531512185574432</v>
      </c>
      <c r="K85" s="153">
        <v>0.35569134711901551</v>
      </c>
      <c r="L85" s="153">
        <v>0.48638744746107937</v>
      </c>
      <c r="M85" s="153">
        <v>0.47250106113419033</v>
      </c>
      <c r="N85" s="153">
        <v>0.51285422181167128</v>
      </c>
      <c r="O85" s="153">
        <v>0.52902090364224785</v>
      </c>
      <c r="P85" s="153">
        <v>0.56733439654608375</v>
      </c>
      <c r="Q85" s="153">
        <v>0.56938803061983656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5.6185536552682484E-2</v>
      </c>
      <c r="J87" s="206">
        <v>0.95457452904506901</v>
      </c>
      <c r="K87" s="206">
        <v>2.1790800620617703</v>
      </c>
      <c r="L87" s="206">
        <v>2.0430977600957729</v>
      </c>
      <c r="M87" s="206">
        <v>0.74802553379943848</v>
      </c>
      <c r="N87" s="206">
        <v>0.7763821134851201</v>
      </c>
      <c r="O87" s="206">
        <v>0.80107747322381351</v>
      </c>
      <c r="P87" s="206">
        <v>0.8792687492740342</v>
      </c>
      <c r="Q87" s="206">
        <v>1.1929478409491501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5.6185536552682484E-2</v>
      </c>
      <c r="J88" s="151">
        <v>0.95457452904506901</v>
      </c>
      <c r="K88" s="151">
        <v>2.1790800620617703</v>
      </c>
      <c r="L88" s="151">
        <v>2.0430977600957729</v>
      </c>
      <c r="M88" s="151">
        <v>0.74802553379943848</v>
      </c>
      <c r="N88" s="151">
        <v>0.7763821134851201</v>
      </c>
      <c r="O88" s="151">
        <v>0.80107747322381351</v>
      </c>
      <c r="P88" s="151">
        <v>0.8792687492740342</v>
      </c>
      <c r="Q88" s="151">
        <v>1.1929478409491501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5.6185536552682484E-2</v>
      </c>
      <c r="J89" s="205">
        <v>0.27152590113731367</v>
      </c>
      <c r="K89" s="205">
        <v>0.30373508790987241</v>
      </c>
      <c r="L89" s="205">
        <v>0.50600014755515355</v>
      </c>
      <c r="M89" s="205">
        <v>0.46103170381412911</v>
      </c>
      <c r="N89" s="205">
        <v>0.46324490429158133</v>
      </c>
      <c r="O89" s="205">
        <v>0.47857961475178401</v>
      </c>
      <c r="P89" s="205">
        <v>0.4350723455250981</v>
      </c>
      <c r="Q89" s="205">
        <v>0.51461454742252133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6.050935917853581E-2</v>
      </c>
      <c r="K90" s="205">
        <v>0</v>
      </c>
      <c r="L90" s="205">
        <v>8.6877727621834933E-2</v>
      </c>
      <c r="M90" s="205">
        <v>1.6108314213556935E-2</v>
      </c>
      <c r="N90" s="205">
        <v>1.6082280367692599E-2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0.6225392687292195</v>
      </c>
      <c r="K92" s="205">
        <v>1.8753449741518979</v>
      </c>
      <c r="L92" s="205">
        <v>1.4502198849187844</v>
      </c>
      <c r="M92" s="205">
        <v>0.27088551577175246</v>
      </c>
      <c r="N92" s="205">
        <v>0.29705492882584611</v>
      </c>
      <c r="O92" s="205">
        <v>0.32249785847202944</v>
      </c>
      <c r="P92" s="205">
        <v>0.4441964037489361</v>
      </c>
      <c r="Q92" s="205">
        <v>0.67833329352662863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1.2380037928641365</v>
      </c>
      <c r="I94" s="206">
        <v>1.6249278810864807</v>
      </c>
      <c r="J94" s="206">
        <v>1.8330617773994469</v>
      </c>
      <c r="K94" s="206">
        <v>1.1891307829623163</v>
      </c>
      <c r="L94" s="206">
        <v>1.7229075366351849</v>
      </c>
      <c r="M94" s="206">
        <v>1.5358220305987815</v>
      </c>
      <c r="N94" s="206">
        <v>1.6229212705619627</v>
      </c>
      <c r="O94" s="206">
        <v>1.6009115244136134</v>
      </c>
      <c r="P94" s="206">
        <v>1.7118689052979139</v>
      </c>
      <c r="Q94" s="206">
        <v>1.7565298680851376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0.18542007375988478</v>
      </c>
      <c r="I95" s="151">
        <v>0.45149862654838802</v>
      </c>
      <c r="J95" s="151">
        <v>0.67764018003201798</v>
      </c>
      <c r="K95" s="151">
        <v>0.47118766438069204</v>
      </c>
      <c r="L95" s="151">
        <v>0.65838910843620835</v>
      </c>
      <c r="M95" s="151">
        <v>0.60089825058108537</v>
      </c>
      <c r="N95" s="151">
        <v>0.64226641847110122</v>
      </c>
      <c r="O95" s="151">
        <v>0.63555805001961041</v>
      </c>
      <c r="P95" s="151">
        <v>0.6686187812301686</v>
      </c>
      <c r="Q95" s="151">
        <v>0.69494593244703184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1.1749813385088032E-2</v>
      </c>
      <c r="J96" s="153">
        <v>5.6782917158579346E-2</v>
      </c>
      <c r="K96" s="153">
        <v>6.3518670825506676E-2</v>
      </c>
      <c r="L96" s="153">
        <v>0.10581739841578883</v>
      </c>
      <c r="M96" s="153">
        <v>9.641336217099046E-2</v>
      </c>
      <c r="N96" s="153">
        <v>9.6876198235027425E-2</v>
      </c>
      <c r="O96" s="153">
        <v>0.1000830731227095</v>
      </c>
      <c r="P96" s="153">
        <v>9.0984605337694882E-2</v>
      </c>
      <c r="Q96" s="153">
        <v>0.10761888678942369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2.2589787823927863E-2</v>
      </c>
      <c r="I97" s="153">
        <v>5.8805194217143267E-2</v>
      </c>
      <c r="J97" s="153">
        <v>5.5000000853357996E-2</v>
      </c>
      <c r="K97" s="153">
        <v>0</v>
      </c>
      <c r="L97" s="153">
        <v>3.1231701957651088E-2</v>
      </c>
      <c r="M97" s="153">
        <v>2.8315595143341546E-2</v>
      </c>
      <c r="N97" s="153">
        <v>2.801046370127494E-2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0.16283028593595691</v>
      </c>
      <c r="I98" s="153">
        <v>0.38094361894615675</v>
      </c>
      <c r="J98" s="153">
        <v>0.56585726202008069</v>
      </c>
      <c r="K98" s="153">
        <v>0.40766899355518538</v>
      </c>
      <c r="L98" s="153">
        <v>0.52134000806276837</v>
      </c>
      <c r="M98" s="153">
        <v>0.47616929326675334</v>
      </c>
      <c r="N98" s="153">
        <v>0.51737975653479884</v>
      </c>
      <c r="O98" s="153">
        <v>0.53547497689690093</v>
      </c>
      <c r="P98" s="153">
        <v>0.57763417589247368</v>
      </c>
      <c r="Q98" s="153">
        <v>0.58732704565760818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1.0525837191042517</v>
      </c>
      <c r="I99" s="151">
        <v>1.1734292545380927</v>
      </c>
      <c r="J99" s="151">
        <v>1.1554215973674289</v>
      </c>
      <c r="K99" s="151">
        <v>0.7179431185816243</v>
      </c>
      <c r="L99" s="151">
        <v>1.0645184281989766</v>
      </c>
      <c r="M99" s="151">
        <v>0.93492378001769616</v>
      </c>
      <c r="N99" s="151">
        <v>0.98065485209086145</v>
      </c>
      <c r="O99" s="151">
        <v>0.9653534743940031</v>
      </c>
      <c r="P99" s="151">
        <v>1.0432501240677454</v>
      </c>
      <c r="Q99" s="151">
        <v>1.0615839356381058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0.15701871610702903</v>
      </c>
      <c r="K100" s="87">
        <v>0.13496428224599841</v>
      </c>
      <c r="L100" s="87">
        <v>0.1839434581216314</v>
      </c>
      <c r="M100" s="87">
        <v>0.11496797669482713</v>
      </c>
      <c r="N100" s="87">
        <v>0.11367514305005616</v>
      </c>
      <c r="O100" s="87">
        <v>0.1152502486850028</v>
      </c>
      <c r="P100" s="87">
        <v>0.11537079095940836</v>
      </c>
      <c r="Q100" s="87">
        <v>0.11121792604645886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1.7894557932184866E-16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9.3818597360722178E-2</v>
      </c>
      <c r="I103" s="87">
        <v>0.12540875917317906</v>
      </c>
      <c r="J103" s="87">
        <v>6.6044433042980549E-2</v>
      </c>
      <c r="K103" s="87">
        <v>0</v>
      </c>
      <c r="L103" s="87">
        <v>3.5884952926113718E-2</v>
      </c>
      <c r="M103" s="87">
        <v>3.7383651180235046E-2</v>
      </c>
      <c r="N103" s="87">
        <v>3.680460749619701E-2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0.23524967671742478</v>
      </c>
      <c r="I104" s="87">
        <v>0.17991434075418938</v>
      </c>
      <c r="J104" s="87">
        <v>0.23512573880587193</v>
      </c>
      <c r="K104" s="87">
        <v>0.14957860042088802</v>
      </c>
      <c r="L104" s="87">
        <v>0.23610452211906335</v>
      </c>
      <c r="M104" s="87">
        <v>0.14762389476273985</v>
      </c>
      <c r="N104" s="87">
        <v>0.14598593922470762</v>
      </c>
      <c r="O104" s="87">
        <v>0.14366569206546026</v>
      </c>
      <c r="P104" s="87">
        <v>0.14907903442047973</v>
      </c>
      <c r="Q104" s="87">
        <v>7.2734260338504969E-2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7.9810357991839234E-2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0.72351544502610476</v>
      </c>
      <c r="I106" s="87">
        <v>0.8563583389944549</v>
      </c>
      <c r="J106" s="87">
        <v>0.69723270941154725</v>
      </c>
      <c r="K106" s="87">
        <v>0.3535898779228987</v>
      </c>
      <c r="L106" s="87">
        <v>0.60858549503216797</v>
      </c>
      <c r="M106" s="87">
        <v>0.63494825737989413</v>
      </c>
      <c r="N106" s="87">
        <v>0.68418916231990068</v>
      </c>
      <c r="O106" s="87">
        <v>0.70643753364354001</v>
      </c>
      <c r="P106" s="87">
        <v>0.77880029868785727</v>
      </c>
      <c r="Q106" s="87">
        <v>0.87763174925314191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1.1747815616269267E-2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20.926750005503003</v>
      </c>
      <c r="C112" s="96">
        <v>21.887291933356824</v>
      </c>
      <c r="D112" s="96">
        <v>28.030470593584681</v>
      </c>
      <c r="E112" s="96">
        <v>31.325917497783742</v>
      </c>
      <c r="F112" s="96">
        <v>31.133011309369635</v>
      </c>
      <c r="G112" s="96">
        <v>29.272735612886688</v>
      </c>
      <c r="H112" s="96">
        <v>31.713289866933415</v>
      </c>
      <c r="I112" s="96">
        <v>34.240138610771567</v>
      </c>
      <c r="J112" s="96">
        <v>43.210966975578835</v>
      </c>
      <c r="K112" s="96">
        <v>57.413796106822268</v>
      </c>
      <c r="L112" s="96">
        <v>43.026923056857854</v>
      </c>
      <c r="M112" s="96">
        <v>37.062862776698474</v>
      </c>
      <c r="N112" s="96">
        <v>37.957547553525245</v>
      </c>
      <c r="O112" s="96">
        <v>35.883782259685177</v>
      </c>
      <c r="P112" s="96">
        <v>35.036693290646667</v>
      </c>
      <c r="Q112" s="96">
        <v>36.988434632688936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3.1998433080421093E-2</v>
      </c>
      <c r="C117" s="158">
        <v>3.414522978614222E-2</v>
      </c>
      <c r="D117" s="158">
        <v>3.7128371844110955E-2</v>
      </c>
      <c r="E117" s="158">
        <v>4.0107294867997745E-2</v>
      </c>
      <c r="F117" s="158">
        <v>3.9040697055566273E-2</v>
      </c>
      <c r="G117" s="158">
        <v>3.6202737511140629E-2</v>
      </c>
      <c r="H117" s="158">
        <v>3.6854952430445342E-2</v>
      </c>
      <c r="I117" s="158">
        <v>4.6367022826252394E-2</v>
      </c>
      <c r="J117" s="158">
        <v>4.0653855001502454E-2</v>
      </c>
      <c r="K117" s="158">
        <v>2.6104092334019273E-2</v>
      </c>
      <c r="L117" s="158">
        <v>3.9153871808814356E-2</v>
      </c>
      <c r="M117" s="158">
        <v>3.5904072474028804E-2</v>
      </c>
      <c r="N117" s="158">
        <v>3.7074227545519089E-2</v>
      </c>
      <c r="O117" s="158">
        <v>1.7112336109376847E-2</v>
      </c>
      <c r="P117" s="158">
        <v>1.6050668249528128E-2</v>
      </c>
      <c r="Q117" s="158">
        <v>1.4660026751834474E-2</v>
      </c>
    </row>
    <row r="118" spans="1:17" x14ac:dyDescent="0.25">
      <c r="A118" s="92" t="s">
        <v>125</v>
      </c>
      <c r="B118" s="91">
        <v>1.4983152551400966E-2</v>
      </c>
      <c r="C118" s="91">
        <v>1.5988382478060909E-2</v>
      </c>
      <c r="D118" s="91">
        <v>1.7385228143119252E-2</v>
      </c>
      <c r="E118" s="91">
        <v>1.8780098260465297E-2</v>
      </c>
      <c r="F118" s="91">
        <v>1.828066762601871E-2</v>
      </c>
      <c r="G118" s="91">
        <v>1.6951803156875327E-2</v>
      </c>
      <c r="H118" s="91">
        <v>1.7257200474540282E-2</v>
      </c>
      <c r="I118" s="91">
        <v>2.1711193626700171E-2</v>
      </c>
      <c r="J118" s="91">
        <v>1.9036023100229584E-2</v>
      </c>
      <c r="K118" s="91">
        <v>0</v>
      </c>
      <c r="L118" s="91">
        <v>1.8333661301947194E-2</v>
      </c>
      <c r="M118" s="91">
        <v>1.6811954314853297E-2</v>
      </c>
      <c r="N118" s="91">
        <v>1.7359875267759648E-2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1.7015280529020124E-2</v>
      </c>
      <c r="C119" s="91">
        <v>1.8156847308081314E-2</v>
      </c>
      <c r="D119" s="91">
        <v>1.97431437009917E-2</v>
      </c>
      <c r="E119" s="91">
        <v>2.1327196607532451E-2</v>
      </c>
      <c r="F119" s="91">
        <v>2.0760029429547567E-2</v>
      </c>
      <c r="G119" s="91">
        <v>1.9250934354265298E-2</v>
      </c>
      <c r="H119" s="91">
        <v>1.9597751955905057E-2</v>
      </c>
      <c r="I119" s="91">
        <v>2.4655829199552226E-2</v>
      </c>
      <c r="J119" s="91">
        <v>2.1617831901272869E-2</v>
      </c>
      <c r="K119" s="91">
        <v>2.6104092334019273E-2</v>
      </c>
      <c r="L119" s="91">
        <v>2.0820210506867162E-2</v>
      </c>
      <c r="M119" s="91">
        <v>1.9092118159175508E-2</v>
      </c>
      <c r="N119" s="91">
        <v>1.9714352277759438E-2</v>
      </c>
      <c r="O119" s="91">
        <v>1.7112336109376847E-2</v>
      </c>
      <c r="P119" s="91">
        <v>1.6050668249528128E-2</v>
      </c>
      <c r="Q119" s="91">
        <v>1.4660026751834474E-2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0.84181710662911757</v>
      </c>
      <c r="C122" s="206">
        <v>0.87264158936716596</v>
      </c>
      <c r="D122" s="206">
        <v>0</v>
      </c>
      <c r="E122" s="206">
        <v>0.76002207483013295</v>
      </c>
      <c r="F122" s="206">
        <v>0</v>
      </c>
      <c r="G122" s="206">
        <v>0</v>
      </c>
      <c r="H122" s="206">
        <v>0</v>
      </c>
      <c r="I122" s="206">
        <v>0.72548742867852223</v>
      </c>
      <c r="J122" s="206">
        <v>3.3231444726609807</v>
      </c>
      <c r="K122" s="206">
        <v>8.5580047074209116</v>
      </c>
      <c r="L122" s="206">
        <v>6.4459895069008901</v>
      </c>
      <c r="M122" s="206">
        <v>5.5934587963931124</v>
      </c>
      <c r="N122" s="206">
        <v>5.4176106913560593</v>
      </c>
      <c r="O122" s="206">
        <v>4.8773411467362013</v>
      </c>
      <c r="P122" s="206">
        <v>3.9546006432663185</v>
      </c>
      <c r="Q122" s="206">
        <v>4.1749644233383671</v>
      </c>
    </row>
    <row r="123" spans="1:17" x14ac:dyDescent="0.25">
      <c r="A123" s="152" t="s">
        <v>159</v>
      </c>
      <c r="B123" s="151">
        <v>0.84181710662911757</v>
      </c>
      <c r="C123" s="151">
        <v>0.87264158936716596</v>
      </c>
      <c r="D123" s="151">
        <v>0</v>
      </c>
      <c r="E123" s="151">
        <v>0.76002207483013295</v>
      </c>
      <c r="F123" s="151">
        <v>0</v>
      </c>
      <c r="G123" s="151">
        <v>0</v>
      </c>
      <c r="H123" s="151">
        <v>0</v>
      </c>
      <c r="I123" s="151">
        <v>0.72548742867852223</v>
      </c>
      <c r="J123" s="151">
        <v>3.3231444726609807</v>
      </c>
      <c r="K123" s="151">
        <v>8.5580047074209116</v>
      </c>
      <c r="L123" s="151">
        <v>6.4459895069008901</v>
      </c>
      <c r="M123" s="151">
        <v>5.5934587963931124</v>
      </c>
      <c r="N123" s="151">
        <v>5.4176106913560593</v>
      </c>
      <c r="O123" s="151">
        <v>4.8773411467362013</v>
      </c>
      <c r="P123" s="151">
        <v>3.9546006432663185</v>
      </c>
      <c r="Q123" s="151">
        <v>4.1749644233383671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0.84181710662911757</v>
      </c>
      <c r="C125" s="153">
        <v>0.87264158936716596</v>
      </c>
      <c r="D125" s="153">
        <v>0</v>
      </c>
      <c r="E125" s="153">
        <v>0.76002207483013295</v>
      </c>
      <c r="F125" s="153">
        <v>0</v>
      </c>
      <c r="G125" s="153">
        <v>0</v>
      </c>
      <c r="H125" s="153">
        <v>0</v>
      </c>
      <c r="I125" s="153">
        <v>0.72548742867852223</v>
      </c>
      <c r="J125" s="153">
        <v>3.3231444726609807</v>
      </c>
      <c r="K125" s="153">
        <v>7.073440241652694</v>
      </c>
      <c r="L125" s="153">
        <v>6.4459895069008901</v>
      </c>
      <c r="M125" s="153">
        <v>5.5934587963931124</v>
      </c>
      <c r="N125" s="153">
        <v>5.4176106913560593</v>
      </c>
      <c r="O125" s="153">
        <v>4.8773411467362013</v>
      </c>
      <c r="P125" s="153">
        <v>3.9546006432663185</v>
      </c>
      <c r="Q125" s="153">
        <v>4.1749644233383671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1.4845644657682171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0.40460729801139383</v>
      </c>
      <c r="C130" s="206">
        <v>0.41942264278762603</v>
      </c>
      <c r="D130" s="206">
        <v>0</v>
      </c>
      <c r="E130" s="206">
        <v>0.36529369111705945</v>
      </c>
      <c r="F130" s="206">
        <v>0</v>
      </c>
      <c r="G130" s="206">
        <v>0</v>
      </c>
      <c r="H130" s="206">
        <v>0</v>
      </c>
      <c r="I130" s="206">
        <v>0.34869510959959088</v>
      </c>
      <c r="J130" s="206">
        <v>5.6151810770287049</v>
      </c>
      <c r="K130" s="206">
        <v>24.390734337681739</v>
      </c>
      <c r="L130" s="206">
        <v>12.509618446258745</v>
      </c>
      <c r="M130" s="206">
        <v>4.3619636242730131</v>
      </c>
      <c r="N130" s="206">
        <v>4.3640390625940153</v>
      </c>
      <c r="O130" s="206">
        <v>3.923913473608124</v>
      </c>
      <c r="P130" s="206">
        <v>3.8413046903201673</v>
      </c>
      <c r="Q130" s="206">
        <v>4.6516618965675551</v>
      </c>
    </row>
    <row r="131" spans="1:17" x14ac:dyDescent="0.25">
      <c r="A131" s="152" t="s">
        <v>157</v>
      </c>
      <c r="B131" s="151">
        <v>0.40460729801139383</v>
      </c>
      <c r="C131" s="151">
        <v>0.41942264278762603</v>
      </c>
      <c r="D131" s="151">
        <v>0</v>
      </c>
      <c r="E131" s="151">
        <v>0.36529369111705945</v>
      </c>
      <c r="F131" s="151">
        <v>0</v>
      </c>
      <c r="G131" s="151">
        <v>0</v>
      </c>
      <c r="H131" s="151">
        <v>0</v>
      </c>
      <c r="I131" s="151">
        <v>0.34869510959959088</v>
      </c>
      <c r="J131" s="151">
        <v>5.6151810770287049</v>
      </c>
      <c r="K131" s="151">
        <v>24.390734337681739</v>
      </c>
      <c r="L131" s="151">
        <v>12.509618446258745</v>
      </c>
      <c r="M131" s="151">
        <v>4.3619636242730131</v>
      </c>
      <c r="N131" s="151">
        <v>4.3640390625940153</v>
      </c>
      <c r="O131" s="151">
        <v>3.923913473608124</v>
      </c>
      <c r="P131" s="151">
        <v>3.8413046903201673</v>
      </c>
      <c r="Q131" s="151">
        <v>4.6516618965675551</v>
      </c>
    </row>
    <row r="132" spans="1:17" x14ac:dyDescent="0.25">
      <c r="A132" s="154" t="s">
        <v>30</v>
      </c>
      <c r="B132" s="205">
        <v>0.40460729801139383</v>
      </c>
      <c r="C132" s="205">
        <v>0.41942264278762603</v>
      </c>
      <c r="D132" s="205">
        <v>0</v>
      </c>
      <c r="E132" s="205">
        <v>0.36529369111705945</v>
      </c>
      <c r="F132" s="205">
        <v>0</v>
      </c>
      <c r="G132" s="205">
        <v>0</v>
      </c>
      <c r="H132" s="205">
        <v>0</v>
      </c>
      <c r="I132" s="205">
        <v>0.34869510959959088</v>
      </c>
      <c r="J132" s="205">
        <v>1.5972216475487224</v>
      </c>
      <c r="K132" s="205">
        <v>3.399747428845092</v>
      </c>
      <c r="L132" s="205">
        <v>3.098172247699432</v>
      </c>
      <c r="M132" s="205">
        <v>2.6884156099048799</v>
      </c>
      <c r="N132" s="205">
        <v>2.603896744608392</v>
      </c>
      <c r="O132" s="205">
        <v>2.3442239499774846</v>
      </c>
      <c r="P132" s="205">
        <v>1.9007219838917453</v>
      </c>
      <c r="Q132" s="205">
        <v>2.0066366688422024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0.35593973891420022</v>
      </c>
      <c r="K133" s="205">
        <v>0</v>
      </c>
      <c r="L133" s="205">
        <v>0.53194088175996224</v>
      </c>
      <c r="M133" s="205">
        <v>9.3932462827845828E-2</v>
      </c>
      <c r="N133" s="205">
        <v>9.0398398573545299E-2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3.6620196905657822</v>
      </c>
      <c r="K135" s="205">
        <v>20.990986908836646</v>
      </c>
      <c r="L135" s="205">
        <v>8.8795053167993512</v>
      </c>
      <c r="M135" s="205">
        <v>1.5796155515402874</v>
      </c>
      <c r="N135" s="205">
        <v>1.6697439194120784</v>
      </c>
      <c r="O135" s="205">
        <v>1.5796895236306394</v>
      </c>
      <c r="P135" s="205">
        <v>1.9405827064284222</v>
      </c>
      <c r="Q135" s="205">
        <v>2.6450252277253532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6.4829671677820659</v>
      </c>
      <c r="C137" s="204">
        <v>7.5497624714158924</v>
      </c>
      <c r="D137" s="204">
        <v>7.1060522217405637</v>
      </c>
      <c r="E137" s="204">
        <v>7.0078944369685763</v>
      </c>
      <c r="F137" s="204">
        <v>7.2453406123140542</v>
      </c>
      <c r="G137" s="204">
        <v>6.227812875375565</v>
      </c>
      <c r="H137" s="204">
        <v>7.453374914502966</v>
      </c>
      <c r="I137" s="204">
        <v>10.796469049667181</v>
      </c>
      <c r="J137" s="204">
        <v>11.544027570887645</v>
      </c>
      <c r="K137" s="204">
        <v>14.249762969385589</v>
      </c>
      <c r="L137" s="204">
        <v>11.293881231889408</v>
      </c>
      <c r="M137" s="204">
        <v>9.5881062835583037</v>
      </c>
      <c r="N137" s="204">
        <v>9.7664535720296364</v>
      </c>
      <c r="O137" s="204">
        <v>8.395345303231478</v>
      </c>
      <c r="P137" s="204">
        <v>8.0067072888106541</v>
      </c>
      <c r="Q137" s="204">
        <v>7.3327782860311723</v>
      </c>
    </row>
    <row r="138" spans="1:17" x14ac:dyDescent="0.25">
      <c r="A138" s="152" t="s">
        <v>155</v>
      </c>
      <c r="B138" s="151">
        <v>0.94455007025588955</v>
      </c>
      <c r="C138" s="151">
        <v>1.6521758755570077</v>
      </c>
      <c r="D138" s="151">
        <v>0.71808546354505309</v>
      </c>
      <c r="E138" s="151">
        <v>0.2488864503136253</v>
      </c>
      <c r="F138" s="151">
        <v>0.60194303331749799</v>
      </c>
      <c r="G138" s="151">
        <v>0.17405560820317006</v>
      </c>
      <c r="H138" s="151">
        <v>1.1163175221054282</v>
      </c>
      <c r="I138" s="151">
        <v>2.9998814127292825</v>
      </c>
      <c r="J138" s="151">
        <v>4.2675577102092515</v>
      </c>
      <c r="K138" s="151">
        <v>5.6464037662845108</v>
      </c>
      <c r="L138" s="151">
        <v>4.3158255663388916</v>
      </c>
      <c r="M138" s="151">
        <v>3.7513957850503221</v>
      </c>
      <c r="N138" s="151">
        <v>3.8650458716951541</v>
      </c>
      <c r="O138" s="151">
        <v>3.3329320257829242</v>
      </c>
      <c r="P138" s="151">
        <v>3.1272458145266886</v>
      </c>
      <c r="Q138" s="151">
        <v>2.9011089056905739</v>
      </c>
    </row>
    <row r="139" spans="1:17" x14ac:dyDescent="0.25">
      <c r="A139" s="154" t="s">
        <v>30</v>
      </c>
      <c r="B139" s="153">
        <v>9.0587125336092991E-2</v>
      </c>
      <c r="C139" s="153">
        <v>9.3904118135625131E-2</v>
      </c>
      <c r="D139" s="153">
        <v>0</v>
      </c>
      <c r="E139" s="153">
        <v>8.1785241008611828E-2</v>
      </c>
      <c r="F139" s="153">
        <v>0</v>
      </c>
      <c r="G139" s="153">
        <v>0</v>
      </c>
      <c r="H139" s="153">
        <v>0</v>
      </c>
      <c r="I139" s="153">
        <v>7.8069001109543165E-2</v>
      </c>
      <c r="J139" s="153">
        <v>0.35760036531012496</v>
      </c>
      <c r="K139" s="153">
        <v>0.76116606883145621</v>
      </c>
      <c r="L139" s="153">
        <v>0.69364670161547626</v>
      </c>
      <c r="M139" s="153">
        <v>0.60190669571932476</v>
      </c>
      <c r="N139" s="153">
        <v>0.58298385107092709</v>
      </c>
      <c r="O139" s="153">
        <v>0.52484596747560708</v>
      </c>
      <c r="P139" s="153">
        <v>0.42555075360756373</v>
      </c>
      <c r="Q139" s="153">
        <v>0.44926388702778591</v>
      </c>
    </row>
    <row r="140" spans="1:17" x14ac:dyDescent="0.25">
      <c r="A140" s="154" t="s">
        <v>125</v>
      </c>
      <c r="B140" s="153">
        <v>8.7546747954496559E-2</v>
      </c>
      <c r="C140" s="153">
        <v>0.13591236577915031</v>
      </c>
      <c r="D140" s="153">
        <v>6.6363461979050131E-2</v>
      </c>
      <c r="E140" s="153">
        <v>1.1808785780955388E-2</v>
      </c>
      <c r="F140" s="153">
        <v>8.4779826781824719E-2</v>
      </c>
      <c r="G140" s="153">
        <v>2.9532998135351648E-2</v>
      </c>
      <c r="H140" s="153">
        <v>0.13600132637823514</v>
      </c>
      <c r="I140" s="153">
        <v>0.39071793075551586</v>
      </c>
      <c r="J140" s="153">
        <v>0.34637213763235408</v>
      </c>
      <c r="K140" s="153">
        <v>0</v>
      </c>
      <c r="L140" s="153">
        <v>0.20472783656652324</v>
      </c>
      <c r="M140" s="153">
        <v>0.17677369532895507</v>
      </c>
      <c r="N140" s="153">
        <v>0.16856202345218976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0.76641619696530006</v>
      </c>
      <c r="C141" s="153">
        <v>1.4223593916422324</v>
      </c>
      <c r="D141" s="153">
        <v>0.65172200156600302</v>
      </c>
      <c r="E141" s="153">
        <v>0.15529242352405809</v>
      </c>
      <c r="F141" s="153">
        <v>0.51716320653567327</v>
      </c>
      <c r="G141" s="153">
        <v>0.14452261006781841</v>
      </c>
      <c r="H141" s="153">
        <v>0.98031619572719297</v>
      </c>
      <c r="I141" s="153">
        <v>2.5310944808642235</v>
      </c>
      <c r="J141" s="153">
        <v>3.5635852072667729</v>
      </c>
      <c r="K141" s="153">
        <v>4.8852376974530545</v>
      </c>
      <c r="L141" s="153">
        <v>3.4174510281568922</v>
      </c>
      <c r="M141" s="153">
        <v>2.9727153940020425</v>
      </c>
      <c r="N141" s="153">
        <v>3.1134999971720374</v>
      </c>
      <c r="O141" s="153">
        <v>2.8080860583073171</v>
      </c>
      <c r="P141" s="153">
        <v>2.7016950609191248</v>
      </c>
      <c r="Q141" s="153">
        <v>2.4518450186627878</v>
      </c>
    </row>
    <row r="142" spans="1:17" x14ac:dyDescent="0.25">
      <c r="A142" s="152" t="s">
        <v>154</v>
      </c>
      <c r="B142" s="151">
        <v>5.5384170975261764</v>
      </c>
      <c r="C142" s="151">
        <v>5.8975865958588845</v>
      </c>
      <c r="D142" s="151">
        <v>6.3879667581955104</v>
      </c>
      <c r="E142" s="151">
        <v>6.7590079866549511</v>
      </c>
      <c r="F142" s="151">
        <v>6.6433975789965558</v>
      </c>
      <c r="G142" s="151">
        <v>6.0537572671723954</v>
      </c>
      <c r="H142" s="151">
        <v>6.3370573923975382</v>
      </c>
      <c r="I142" s="151">
        <v>7.7965876369378977</v>
      </c>
      <c r="J142" s="151">
        <v>7.2764698606783931</v>
      </c>
      <c r="K142" s="151">
        <v>8.6033592031010784</v>
      </c>
      <c r="L142" s="151">
        <v>6.9780556655505155</v>
      </c>
      <c r="M142" s="151">
        <v>5.8367104985079807</v>
      </c>
      <c r="N142" s="151">
        <v>5.9014077003344827</v>
      </c>
      <c r="O142" s="151">
        <v>5.0624132774485542</v>
      </c>
      <c r="P142" s="151">
        <v>4.879461474283965</v>
      </c>
      <c r="Q142" s="151">
        <v>4.4316693803405984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0.98885286368061587</v>
      </c>
      <c r="K143" s="87">
        <v>1.6173233919213736</v>
      </c>
      <c r="L143" s="87">
        <v>1.2057731046124109</v>
      </c>
      <c r="M143" s="87">
        <v>0.71774278386011003</v>
      </c>
      <c r="N143" s="87">
        <v>0.68407693400171865</v>
      </c>
      <c r="O143" s="87">
        <v>0.60438420189916553</v>
      </c>
      <c r="P143" s="87">
        <v>0.53960916635131473</v>
      </c>
      <c r="Q143" s="87">
        <v>0.46428837217550001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1.1730113641383042E-15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0.40055352832995134</v>
      </c>
      <c r="C146" s="87">
        <v>0.3691606402982604</v>
      </c>
      <c r="D146" s="87">
        <v>0.43300640730968476</v>
      </c>
      <c r="E146" s="87">
        <v>0.38922899096074076</v>
      </c>
      <c r="F146" s="87">
        <v>0.685711491306636</v>
      </c>
      <c r="G146" s="87">
        <v>0.65870972480268664</v>
      </c>
      <c r="H146" s="87">
        <v>0.56483282532156276</v>
      </c>
      <c r="I146" s="87">
        <v>0.83325038774341331</v>
      </c>
      <c r="J146" s="87">
        <v>0.41592638357963524</v>
      </c>
      <c r="K146" s="87">
        <v>0</v>
      </c>
      <c r="L146" s="87">
        <v>0.23523049713449953</v>
      </c>
      <c r="M146" s="87">
        <v>0.23338538817796259</v>
      </c>
      <c r="N146" s="87">
        <v>0.22148362762163848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1.4413290831150036</v>
      </c>
      <c r="C147" s="87">
        <v>1.5443773543419019</v>
      </c>
      <c r="D147" s="87">
        <v>1.5610430264006594</v>
      </c>
      <c r="E147" s="87">
        <v>1.2414709962710575</v>
      </c>
      <c r="F147" s="87">
        <v>1.1706699523028421</v>
      </c>
      <c r="G147" s="87">
        <v>0.67762085551209328</v>
      </c>
      <c r="H147" s="87">
        <v>1.4163155631648472</v>
      </c>
      <c r="I147" s="87">
        <v>1.1954005061720654</v>
      </c>
      <c r="J147" s="87">
        <v>1.4807455181630973</v>
      </c>
      <c r="K147" s="87">
        <v>1.7924517906939419</v>
      </c>
      <c r="L147" s="87">
        <v>1.5476956101384385</v>
      </c>
      <c r="M147" s="87">
        <v>0.92161302857866323</v>
      </c>
      <c r="N147" s="87">
        <v>0.87851759877024294</v>
      </c>
      <c r="O147" s="87">
        <v>0.75339772043870057</v>
      </c>
      <c r="P147" s="87">
        <v>0.69726845777106017</v>
      </c>
      <c r="Q147" s="87">
        <v>0.30363514708813183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0.95639495687124765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3.6965344860812213</v>
      </c>
      <c r="C149" s="87">
        <v>3.9840486012187224</v>
      </c>
      <c r="D149" s="87">
        <v>4.3939173244851659</v>
      </c>
      <c r="E149" s="87">
        <v>5.1283079994231526</v>
      </c>
      <c r="F149" s="87">
        <v>4.7870161353870779</v>
      </c>
      <c r="G149" s="87">
        <v>4.7174266868576149</v>
      </c>
      <c r="H149" s="87">
        <v>4.3559090039111279</v>
      </c>
      <c r="I149" s="87">
        <v>5.6898810156399575</v>
      </c>
      <c r="J149" s="87">
        <v>4.3909450952550442</v>
      </c>
      <c r="K149" s="87">
        <v>4.2371890636145153</v>
      </c>
      <c r="L149" s="87">
        <v>3.9893564536651649</v>
      </c>
      <c r="M149" s="87">
        <v>3.9639692978912451</v>
      </c>
      <c r="N149" s="87">
        <v>4.1173295399408829</v>
      </c>
      <c r="O149" s="87">
        <v>3.7046313551106884</v>
      </c>
      <c r="P149" s="87">
        <v>3.6425838501615901</v>
      </c>
      <c r="Q149" s="87">
        <v>3.6637458610769666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7.8055727382461998E-2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13.165360000000007</v>
      </c>
      <c r="C154" s="176">
        <v>13.011319999999998</v>
      </c>
      <c r="D154" s="176">
        <v>20.887290000000007</v>
      </c>
      <c r="E154" s="176">
        <v>23.152599999999978</v>
      </c>
      <c r="F154" s="176">
        <v>23.848630000000014</v>
      </c>
      <c r="G154" s="176">
        <v>23.008719999999983</v>
      </c>
      <c r="H154" s="176">
        <v>24.223060000000004</v>
      </c>
      <c r="I154" s="176">
        <v>22.323120000000017</v>
      </c>
      <c r="J154" s="176">
        <v>22.687960000000004</v>
      </c>
      <c r="K154" s="176">
        <v>10.189190000000004</v>
      </c>
      <c r="L154" s="176">
        <v>12.738279999999996</v>
      </c>
      <c r="M154" s="176">
        <v>17.483430000000013</v>
      </c>
      <c r="N154" s="176">
        <v>18.372370000000018</v>
      </c>
      <c r="O154" s="176">
        <v>18.670069999999996</v>
      </c>
      <c r="P154" s="176">
        <v>19.218029999999999</v>
      </c>
      <c r="Q154" s="176">
        <v>20.814370000000011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0.99999999999999989</v>
      </c>
      <c r="I167" s="77">
        <f t="shared" si="8"/>
        <v>1</v>
      </c>
      <c r="J167" s="77">
        <f t="shared" si="8"/>
        <v>1</v>
      </c>
      <c r="K167" s="77">
        <f t="shared" si="8"/>
        <v>1</v>
      </c>
      <c r="L167" s="77">
        <f t="shared" si="8"/>
        <v>1</v>
      </c>
      <c r="M167" s="77">
        <f t="shared" si="8"/>
        <v>1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0.99999999999999989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5.9598339249785498E-4</v>
      </c>
      <c r="C172" s="201">
        <f t="shared" si="13"/>
        <v>5.8249846516256621E-4</v>
      </c>
      <c r="D172" s="201">
        <f t="shared" si="13"/>
        <v>5.6258910861867043E-4</v>
      </c>
      <c r="E172" s="201">
        <f t="shared" si="13"/>
        <v>5.9967093106515234E-4</v>
      </c>
      <c r="F172" s="201">
        <f t="shared" si="13"/>
        <v>6.0409625729108518E-4</v>
      </c>
      <c r="G172" s="201">
        <f t="shared" si="13"/>
        <v>6.5303606333337919E-4</v>
      </c>
      <c r="H172" s="201">
        <f t="shared" si="13"/>
        <v>6.2466343743847533E-4</v>
      </c>
      <c r="I172" s="201">
        <f t="shared" si="13"/>
        <v>6.7122089712176765E-4</v>
      </c>
      <c r="J172" s="201">
        <f t="shared" si="13"/>
        <v>5.8014940658778706E-4</v>
      </c>
      <c r="K172" s="201">
        <f t="shared" si="13"/>
        <v>2.9162714899395967E-4</v>
      </c>
      <c r="L172" s="201">
        <f t="shared" si="13"/>
        <v>5.5490354138626084E-4</v>
      </c>
      <c r="M172" s="201">
        <f t="shared" si="13"/>
        <v>6.2119956724320229E-4</v>
      </c>
      <c r="N172" s="201">
        <f t="shared" si="13"/>
        <v>6.1348657538790562E-4</v>
      </c>
      <c r="O172" s="201">
        <f t="shared" si="13"/>
        <v>3.3465775450555746E-4</v>
      </c>
      <c r="P172" s="201">
        <f t="shared" si="13"/>
        <v>3.3999253753702027E-4</v>
      </c>
      <c r="Q172" s="201">
        <f t="shared" si="13"/>
        <v>3.4590716626718042E-4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6.9453670003704251E-3</v>
      </c>
      <c r="C174" s="200">
        <f t="shared" si="15"/>
        <v>6.5943601041830195E-3</v>
      </c>
      <c r="D174" s="200">
        <f t="shared" si="15"/>
        <v>0</v>
      </c>
      <c r="E174" s="200">
        <f t="shared" si="15"/>
        <v>5.0337059146518485E-3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4.6521976276318912E-3</v>
      </c>
      <c r="J174" s="200">
        <f t="shared" si="15"/>
        <v>7.3851262773480156E-2</v>
      </c>
      <c r="K174" s="200">
        <f t="shared" si="15"/>
        <v>0.25113096900123971</v>
      </c>
      <c r="L174" s="200">
        <f t="shared" si="15"/>
        <v>0.16339655160628519</v>
      </c>
      <c r="M174" s="200">
        <f t="shared" si="15"/>
        <v>6.955454492089673E-2</v>
      </c>
      <c r="N174" s="200">
        <f t="shared" si="15"/>
        <v>6.6554530364031902E-2</v>
      </c>
      <c r="O174" s="200">
        <f t="shared" si="15"/>
        <v>7.0724038905481026E-2</v>
      </c>
      <c r="P174" s="200">
        <f t="shared" si="15"/>
        <v>7.4991331422779015E-2</v>
      </c>
      <c r="Q174" s="200">
        <f t="shared" si="15"/>
        <v>0.10115537834069518</v>
      </c>
    </row>
    <row r="175" spans="1:17" x14ac:dyDescent="0.25">
      <c r="A175" s="142" t="s">
        <v>164</v>
      </c>
      <c r="B175" s="199">
        <f t="shared" ref="B175:Q175" si="16">IF(B$45=0,0,B$45/B$33)</f>
        <v>6.9453670003704251E-3</v>
      </c>
      <c r="C175" s="199">
        <f t="shared" si="16"/>
        <v>6.5943601041830195E-3</v>
      </c>
      <c r="D175" s="199">
        <f t="shared" si="16"/>
        <v>0</v>
      </c>
      <c r="E175" s="199">
        <f t="shared" si="16"/>
        <v>5.0337059146518485E-3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4.6521976276318912E-3</v>
      </c>
      <c r="J175" s="199">
        <f t="shared" si="16"/>
        <v>7.3851262773480156E-2</v>
      </c>
      <c r="K175" s="199">
        <f t="shared" si="16"/>
        <v>0.25113096900123971</v>
      </c>
      <c r="L175" s="199">
        <f t="shared" si="16"/>
        <v>0.16339655160628519</v>
      </c>
      <c r="M175" s="199">
        <f t="shared" si="16"/>
        <v>6.955454492089673E-2</v>
      </c>
      <c r="N175" s="199">
        <f t="shared" si="16"/>
        <v>6.6554530364031902E-2</v>
      </c>
      <c r="O175" s="199">
        <f t="shared" si="16"/>
        <v>7.0724038905481026E-2</v>
      </c>
      <c r="P175" s="199">
        <f t="shared" si="16"/>
        <v>7.4991331422779015E-2</v>
      </c>
      <c r="Q175" s="199">
        <f t="shared" si="16"/>
        <v>0.10115537834069518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0.22345190210838883</v>
      </c>
      <c r="C177" s="200">
        <f t="shared" si="18"/>
        <v>0.23769068563710738</v>
      </c>
      <c r="D177" s="200">
        <f t="shared" si="18"/>
        <v>0.17469066224706295</v>
      </c>
      <c r="E177" s="200">
        <f t="shared" si="18"/>
        <v>0.19470157892830278</v>
      </c>
      <c r="F177" s="200">
        <f t="shared" si="18"/>
        <v>0.2079547915726366</v>
      </c>
      <c r="G177" s="200">
        <f t="shared" si="18"/>
        <v>0.20880750180957405</v>
      </c>
      <c r="H177" s="200">
        <f t="shared" si="18"/>
        <v>0.23374466952261069</v>
      </c>
      <c r="I177" s="200">
        <f t="shared" si="18"/>
        <v>0.28779879404182357</v>
      </c>
      <c r="J177" s="200">
        <f t="shared" si="18"/>
        <v>0.3023039021396921</v>
      </c>
      <c r="K177" s="200">
        <f t="shared" si="18"/>
        <v>0.29183641702714364</v>
      </c>
      <c r="L177" s="200">
        <f t="shared" si="18"/>
        <v>0.29358234200575617</v>
      </c>
      <c r="M177" s="200">
        <f t="shared" si="18"/>
        <v>0.30416878822701343</v>
      </c>
      <c r="N177" s="200">
        <f t="shared" si="18"/>
        <v>0.29627193194925683</v>
      </c>
      <c r="O177" s="200">
        <f t="shared" si="18"/>
        <v>0.30097491472339988</v>
      </c>
      <c r="P177" s="200">
        <f t="shared" si="18"/>
        <v>0.31098232004237381</v>
      </c>
      <c r="Q177" s="200">
        <f t="shared" si="18"/>
        <v>0.31718734078532318</v>
      </c>
    </row>
    <row r="178" spans="1:17" x14ac:dyDescent="0.25">
      <c r="A178" s="142" t="s">
        <v>162</v>
      </c>
      <c r="B178" s="199">
        <f t="shared" ref="B178:Q178" si="19">IF(B$52=0,0,B$52/B$33)</f>
        <v>3.1515209243610912E-2</v>
      </c>
      <c r="C178" s="199">
        <f t="shared" si="19"/>
        <v>5.0490629626198769E-2</v>
      </c>
      <c r="D178" s="199">
        <f t="shared" si="19"/>
        <v>1.9491771649405402E-2</v>
      </c>
      <c r="E178" s="199">
        <f t="shared" si="19"/>
        <v>6.6662353784259819E-3</v>
      </c>
      <c r="F178" s="199">
        <f t="shared" si="19"/>
        <v>1.6685289203344174E-2</v>
      </c>
      <c r="G178" s="199">
        <f t="shared" si="19"/>
        <v>5.6243655503984587E-3</v>
      </c>
      <c r="H178" s="199">
        <f t="shared" si="19"/>
        <v>3.3894383399918314E-2</v>
      </c>
      <c r="I178" s="199">
        <f t="shared" si="19"/>
        <v>7.7794717692145965E-2</v>
      </c>
      <c r="J178" s="199">
        <f t="shared" si="19"/>
        <v>0.10909561268119387</v>
      </c>
      <c r="K178" s="199">
        <f t="shared" si="19"/>
        <v>0.1130006782517983</v>
      </c>
      <c r="L178" s="199">
        <f t="shared" si="19"/>
        <v>0.10957120293724162</v>
      </c>
      <c r="M178" s="199">
        <f t="shared" si="19"/>
        <v>0.11627064537391758</v>
      </c>
      <c r="N178" s="199">
        <f t="shared" si="19"/>
        <v>0.11457170328110114</v>
      </c>
      <c r="O178" s="199">
        <f t="shared" si="19"/>
        <v>0.11676369012127781</v>
      </c>
      <c r="P178" s="199">
        <f t="shared" si="19"/>
        <v>0.11866647743537723</v>
      </c>
      <c r="Q178" s="199">
        <f t="shared" si="19"/>
        <v>0.12262487940384348</v>
      </c>
    </row>
    <row r="179" spans="1:17" x14ac:dyDescent="0.25">
      <c r="A179" s="142" t="s">
        <v>161</v>
      </c>
      <c r="B179" s="199">
        <f t="shared" ref="B179:Q179" si="20">IF(B$56=0,0,B$56/B$33)</f>
        <v>0.19193669286477791</v>
      </c>
      <c r="C179" s="199">
        <f t="shared" si="20"/>
        <v>0.18720005601090858</v>
      </c>
      <c r="D179" s="199">
        <f t="shared" si="20"/>
        <v>0.15519889059765754</v>
      </c>
      <c r="E179" s="199">
        <f t="shared" si="20"/>
        <v>0.1880353435498768</v>
      </c>
      <c r="F179" s="199">
        <f t="shared" si="20"/>
        <v>0.19126950236929241</v>
      </c>
      <c r="G179" s="199">
        <f t="shared" si="20"/>
        <v>0.20318313625917558</v>
      </c>
      <c r="H179" s="199">
        <f t="shared" si="20"/>
        <v>0.19985028612269237</v>
      </c>
      <c r="I179" s="199">
        <f t="shared" si="20"/>
        <v>0.2100040763496776</v>
      </c>
      <c r="J179" s="199">
        <f t="shared" si="20"/>
        <v>0.19320828945849822</v>
      </c>
      <c r="K179" s="199">
        <f t="shared" si="20"/>
        <v>0.17883573877534531</v>
      </c>
      <c r="L179" s="199">
        <f t="shared" si="20"/>
        <v>0.18401113906851455</v>
      </c>
      <c r="M179" s="199">
        <f t="shared" si="20"/>
        <v>0.18789814285309583</v>
      </c>
      <c r="N179" s="199">
        <f t="shared" si="20"/>
        <v>0.18170022866815566</v>
      </c>
      <c r="O179" s="199">
        <f t="shared" si="20"/>
        <v>0.18421122460212205</v>
      </c>
      <c r="P179" s="199">
        <f t="shared" si="20"/>
        <v>0.19231584260699655</v>
      </c>
      <c r="Q179" s="199">
        <f t="shared" si="20"/>
        <v>0.1945624613814797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0.76900674749874287</v>
      </c>
      <c r="C181" s="209">
        <f t="shared" si="22"/>
        <v>0.75513245579354704</v>
      </c>
      <c r="D181" s="209">
        <f t="shared" si="22"/>
        <v>0.82474674864431841</v>
      </c>
      <c r="E181" s="209">
        <f t="shared" si="22"/>
        <v>0.79966504422598017</v>
      </c>
      <c r="F181" s="209">
        <f t="shared" si="22"/>
        <v>0.79144111217007229</v>
      </c>
      <c r="G181" s="209">
        <f t="shared" si="22"/>
        <v>0.79053946212709258</v>
      </c>
      <c r="H181" s="209">
        <f t="shared" si="22"/>
        <v>0.76563066703995075</v>
      </c>
      <c r="I181" s="209">
        <f t="shared" si="22"/>
        <v>0.70687778743342289</v>
      </c>
      <c r="J181" s="209">
        <f t="shared" si="22"/>
        <v>0.62326468568024007</v>
      </c>
      <c r="K181" s="209">
        <f t="shared" si="22"/>
        <v>0.45674098682262271</v>
      </c>
      <c r="L181" s="209">
        <f t="shared" si="22"/>
        <v>0.54246620284657243</v>
      </c>
      <c r="M181" s="209">
        <f t="shared" si="22"/>
        <v>0.62565546728484667</v>
      </c>
      <c r="N181" s="209">
        <f t="shared" si="22"/>
        <v>0.63656005111132341</v>
      </c>
      <c r="O181" s="209">
        <f t="shared" si="22"/>
        <v>0.62796638861661358</v>
      </c>
      <c r="P181" s="209">
        <f t="shared" si="22"/>
        <v>0.61368635599731014</v>
      </c>
      <c r="Q181" s="209">
        <f t="shared" si="22"/>
        <v>0.58131137370771435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</v>
      </c>
      <c r="C183" s="77">
        <f t="shared" si="23"/>
        <v>0</v>
      </c>
      <c r="D183" s="77">
        <f t="shared" si="23"/>
        <v>0</v>
      </c>
      <c r="E183" s="77">
        <f t="shared" si="23"/>
        <v>0</v>
      </c>
      <c r="F183" s="77">
        <f t="shared" si="23"/>
        <v>0</v>
      </c>
      <c r="G183" s="77">
        <f t="shared" si="23"/>
        <v>0</v>
      </c>
      <c r="H183" s="77">
        <f t="shared" si="23"/>
        <v>1</v>
      </c>
      <c r="I183" s="77">
        <f t="shared" si="23"/>
        <v>1</v>
      </c>
      <c r="J183" s="77">
        <f t="shared" si="23"/>
        <v>1</v>
      </c>
      <c r="K183" s="77">
        <f t="shared" si="23"/>
        <v>1</v>
      </c>
      <c r="L183" s="77">
        <f t="shared" si="23"/>
        <v>1</v>
      </c>
      <c r="M183" s="77">
        <f t="shared" si="23"/>
        <v>1</v>
      </c>
      <c r="N183" s="77">
        <f t="shared" si="23"/>
        <v>1</v>
      </c>
      <c r="O183" s="77">
        <f t="shared" si="23"/>
        <v>1</v>
      </c>
      <c r="P183" s="77">
        <f t="shared" si="23"/>
        <v>1.0000000000000002</v>
      </c>
      <c r="Q183" s="77">
        <f t="shared" si="23"/>
        <v>1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0</v>
      </c>
      <c r="C188" s="201">
        <f t="shared" si="28"/>
        <v>0</v>
      </c>
      <c r="D188" s="201">
        <f t="shared" si="28"/>
        <v>0</v>
      </c>
      <c r="E188" s="201">
        <f t="shared" si="28"/>
        <v>0</v>
      </c>
      <c r="F188" s="201">
        <f t="shared" si="28"/>
        <v>0</v>
      </c>
      <c r="G188" s="201">
        <f t="shared" si="28"/>
        <v>0</v>
      </c>
      <c r="H188" s="201">
        <f t="shared" si="28"/>
        <v>2.2753671860730662E-3</v>
      </c>
      <c r="I188" s="201">
        <f t="shared" si="28"/>
        <v>1.996912448826806E-3</v>
      </c>
      <c r="J188" s="201">
        <f t="shared" si="28"/>
        <v>1.2561560251259018E-3</v>
      </c>
      <c r="K188" s="201">
        <f t="shared" si="28"/>
        <v>3.8638580148915461E-4</v>
      </c>
      <c r="L188" s="201">
        <f t="shared" si="28"/>
        <v>9.0198942030431507E-4</v>
      </c>
      <c r="M188" s="201">
        <f t="shared" si="28"/>
        <v>1.3001632248073806E-3</v>
      </c>
      <c r="N188" s="201">
        <f t="shared" si="28"/>
        <v>1.3249006650958069E-3</v>
      </c>
      <c r="O188" s="201">
        <f t="shared" si="28"/>
        <v>7.0212206298932004E-4</v>
      </c>
      <c r="P188" s="201">
        <f t="shared" si="28"/>
        <v>6.9497039335719561E-4</v>
      </c>
      <c r="Q188" s="201">
        <f t="shared" si="28"/>
        <v>6.353693030186167E-4</v>
      </c>
    </row>
    <row r="189" spans="1:17" x14ac:dyDescent="0.25">
      <c r="A189" s="127" t="s">
        <v>149</v>
      </c>
      <c r="B189" s="200">
        <f t="shared" ref="B189:Q189" si="29">IF(B$80=0,0,B$80/B$70)</f>
        <v>0</v>
      </c>
      <c r="C189" s="200">
        <f t="shared" si="29"/>
        <v>0</v>
      </c>
      <c r="D189" s="200">
        <f t="shared" si="29"/>
        <v>0</v>
      </c>
      <c r="E189" s="200">
        <f t="shared" si="29"/>
        <v>0</v>
      </c>
      <c r="F189" s="200">
        <f t="shared" si="29"/>
        <v>0</v>
      </c>
      <c r="G189" s="200">
        <f t="shared" si="29"/>
        <v>0</v>
      </c>
      <c r="H189" s="200">
        <f t="shared" si="29"/>
        <v>0.33402615074092201</v>
      </c>
      <c r="I189" s="200">
        <f t="shared" si="29"/>
        <v>0.3041672906743787</v>
      </c>
      <c r="J189" s="200">
        <f t="shared" si="29"/>
        <v>0.21635898169357909</v>
      </c>
      <c r="K189" s="200">
        <f t="shared" si="29"/>
        <v>0.13792159263341289</v>
      </c>
      <c r="L189" s="200">
        <f t="shared" si="29"/>
        <v>0.17883878739974596</v>
      </c>
      <c r="M189" s="200">
        <f t="shared" si="29"/>
        <v>0.25400996490113753</v>
      </c>
      <c r="N189" s="200">
        <f t="shared" si="29"/>
        <v>0.25446076209385016</v>
      </c>
      <c r="O189" s="200">
        <f t="shared" si="29"/>
        <v>0.25386630048760717</v>
      </c>
      <c r="P189" s="200">
        <f t="shared" si="29"/>
        <v>0.24245585734697955</v>
      </c>
      <c r="Q189" s="200">
        <f t="shared" si="29"/>
        <v>0.22968176185105166</v>
      </c>
    </row>
    <row r="190" spans="1:17" x14ac:dyDescent="0.25">
      <c r="A190" s="142" t="s">
        <v>166</v>
      </c>
      <c r="B190" s="199">
        <f t="shared" ref="B190:Q190" si="30">IF(B$81=0,0,B$81/B$70)</f>
        <v>0</v>
      </c>
      <c r="C190" s="199">
        <f t="shared" si="30"/>
        <v>0</v>
      </c>
      <c r="D190" s="199">
        <f t="shared" si="30"/>
        <v>0</v>
      </c>
      <c r="E190" s="199">
        <f t="shared" si="30"/>
        <v>0</v>
      </c>
      <c r="F190" s="199">
        <f t="shared" si="30"/>
        <v>0</v>
      </c>
      <c r="G190" s="199">
        <f t="shared" si="30"/>
        <v>0</v>
      </c>
      <c r="H190" s="199">
        <f t="shared" si="30"/>
        <v>0.33402615074092201</v>
      </c>
      <c r="I190" s="199">
        <f t="shared" si="30"/>
        <v>0.3041672906743787</v>
      </c>
      <c r="J190" s="199">
        <f t="shared" si="30"/>
        <v>0.21635898169357909</v>
      </c>
      <c r="K190" s="199">
        <f t="shared" si="30"/>
        <v>0.13792159263341289</v>
      </c>
      <c r="L190" s="199">
        <f t="shared" si="30"/>
        <v>0.17883878739974596</v>
      </c>
      <c r="M190" s="199">
        <f t="shared" si="30"/>
        <v>0.25400996490113753</v>
      </c>
      <c r="N190" s="199">
        <f t="shared" si="30"/>
        <v>0.25446076209385016</v>
      </c>
      <c r="O190" s="199">
        <f t="shared" si="30"/>
        <v>0.25386630048760717</v>
      </c>
      <c r="P190" s="199">
        <f t="shared" si="30"/>
        <v>0.24245585734697955</v>
      </c>
      <c r="Q190" s="199">
        <f t="shared" si="30"/>
        <v>0.22968176185105166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</v>
      </c>
      <c r="C192" s="200">
        <f t="shared" si="32"/>
        <v>0</v>
      </c>
      <c r="D192" s="200">
        <f t="shared" si="32"/>
        <v>0</v>
      </c>
      <c r="E192" s="200">
        <f t="shared" si="32"/>
        <v>0</v>
      </c>
      <c r="F192" s="200">
        <f t="shared" si="32"/>
        <v>0</v>
      </c>
      <c r="G192" s="200">
        <f t="shared" si="32"/>
        <v>0</v>
      </c>
      <c r="H192" s="200">
        <f t="shared" si="32"/>
        <v>0</v>
      </c>
      <c r="I192" s="200">
        <f t="shared" si="32"/>
        <v>2.3189117472946257E-2</v>
      </c>
      <c r="J192" s="200">
        <f t="shared" si="32"/>
        <v>0.26791323520847654</v>
      </c>
      <c r="K192" s="200">
        <f t="shared" si="32"/>
        <v>0.55747576093823137</v>
      </c>
      <c r="L192" s="200">
        <f t="shared" si="32"/>
        <v>0.4449993161272438</v>
      </c>
      <c r="M192" s="200">
        <f t="shared" si="32"/>
        <v>0.24390727630300668</v>
      </c>
      <c r="N192" s="200">
        <f t="shared" si="32"/>
        <v>0.24081769061590216</v>
      </c>
      <c r="O192" s="200">
        <f t="shared" si="32"/>
        <v>0.24860582005652773</v>
      </c>
      <c r="P192" s="200">
        <f t="shared" si="32"/>
        <v>0.25682688988276753</v>
      </c>
      <c r="Q192" s="200">
        <f t="shared" si="32"/>
        <v>0.3113064776834446</v>
      </c>
    </row>
    <row r="193" spans="1:17" x14ac:dyDescent="0.25">
      <c r="A193" s="142" t="s">
        <v>164</v>
      </c>
      <c r="B193" s="199">
        <f t="shared" ref="B193:Q193" si="33">IF(B$88=0,0,B$88/B$70)</f>
        <v>0</v>
      </c>
      <c r="C193" s="199">
        <f t="shared" si="33"/>
        <v>0</v>
      </c>
      <c r="D193" s="199">
        <f t="shared" si="33"/>
        <v>0</v>
      </c>
      <c r="E193" s="199">
        <f t="shared" si="33"/>
        <v>0</v>
      </c>
      <c r="F193" s="199">
        <f t="shared" si="33"/>
        <v>0</v>
      </c>
      <c r="G193" s="199">
        <f t="shared" si="33"/>
        <v>0</v>
      </c>
      <c r="H193" s="199">
        <f t="shared" si="33"/>
        <v>0</v>
      </c>
      <c r="I193" s="199">
        <f t="shared" si="33"/>
        <v>2.3189117472946257E-2</v>
      </c>
      <c r="J193" s="199">
        <f t="shared" si="33"/>
        <v>0.26791323520847654</v>
      </c>
      <c r="K193" s="199">
        <f t="shared" si="33"/>
        <v>0.55747576093823137</v>
      </c>
      <c r="L193" s="199">
        <f t="shared" si="33"/>
        <v>0.4449993161272438</v>
      </c>
      <c r="M193" s="199">
        <f t="shared" si="33"/>
        <v>0.24390727630300668</v>
      </c>
      <c r="N193" s="199">
        <f t="shared" si="33"/>
        <v>0.24081769061590216</v>
      </c>
      <c r="O193" s="199">
        <f t="shared" si="33"/>
        <v>0.24860582005652773</v>
      </c>
      <c r="P193" s="199">
        <f t="shared" si="33"/>
        <v>0.25682688988276753</v>
      </c>
      <c r="Q193" s="199">
        <f t="shared" si="33"/>
        <v>0.3113064776834446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</v>
      </c>
      <c r="C195" s="200">
        <f t="shared" si="35"/>
        <v>0</v>
      </c>
      <c r="D195" s="200">
        <f t="shared" si="35"/>
        <v>0</v>
      </c>
      <c r="E195" s="200">
        <f t="shared" si="35"/>
        <v>0</v>
      </c>
      <c r="F195" s="200">
        <f t="shared" si="35"/>
        <v>0</v>
      </c>
      <c r="G195" s="200">
        <f t="shared" si="35"/>
        <v>0</v>
      </c>
      <c r="H195" s="200">
        <f t="shared" si="35"/>
        <v>0.66369848207300486</v>
      </c>
      <c r="I195" s="200">
        <f t="shared" si="35"/>
        <v>0.67064667940384826</v>
      </c>
      <c r="J195" s="200">
        <f t="shared" si="35"/>
        <v>0.51447162707281846</v>
      </c>
      <c r="K195" s="200">
        <f t="shared" si="35"/>
        <v>0.30421626062686657</v>
      </c>
      <c r="L195" s="200">
        <f t="shared" si="35"/>
        <v>0.37525990705270601</v>
      </c>
      <c r="M195" s="200">
        <f t="shared" si="35"/>
        <v>0.50078259557104832</v>
      </c>
      <c r="N195" s="200">
        <f t="shared" si="35"/>
        <v>0.50339664662515193</v>
      </c>
      <c r="O195" s="200">
        <f t="shared" si="35"/>
        <v>0.49682575739287577</v>
      </c>
      <c r="P195" s="200">
        <f t="shared" si="35"/>
        <v>0.50002228237689583</v>
      </c>
      <c r="Q195" s="200">
        <f t="shared" si="35"/>
        <v>0.45837639116248513</v>
      </c>
    </row>
    <row r="196" spans="1:17" x14ac:dyDescent="0.25">
      <c r="A196" s="142" t="s">
        <v>162</v>
      </c>
      <c r="B196" s="199">
        <f t="shared" ref="B196:Q196" si="36">IF(B$95=0,0,B$95/B$70)</f>
        <v>0</v>
      </c>
      <c r="C196" s="199">
        <f t="shared" si="36"/>
        <v>0</v>
      </c>
      <c r="D196" s="199">
        <f t="shared" si="36"/>
        <v>0</v>
      </c>
      <c r="E196" s="199">
        <f t="shared" si="36"/>
        <v>0</v>
      </c>
      <c r="F196" s="199">
        <f t="shared" si="36"/>
        <v>0</v>
      </c>
      <c r="G196" s="199">
        <f t="shared" si="36"/>
        <v>0</v>
      </c>
      <c r="H196" s="199">
        <f t="shared" si="36"/>
        <v>9.9404397797192817E-2</v>
      </c>
      <c r="I196" s="199">
        <f t="shared" si="36"/>
        <v>0.18634430375310879</v>
      </c>
      <c r="J196" s="199">
        <f t="shared" si="36"/>
        <v>0.19018815966234609</v>
      </c>
      <c r="K196" s="199">
        <f t="shared" si="36"/>
        <v>0.12054430964633744</v>
      </c>
      <c r="L196" s="199">
        <f t="shared" si="36"/>
        <v>0.14340121589972499</v>
      </c>
      <c r="M196" s="199">
        <f t="shared" si="36"/>
        <v>0.19593376029563572</v>
      </c>
      <c r="N196" s="199">
        <f t="shared" si="36"/>
        <v>0.19921777301393426</v>
      </c>
      <c r="O196" s="199">
        <f t="shared" si="36"/>
        <v>0.19723863858359708</v>
      </c>
      <c r="P196" s="199">
        <f t="shared" si="36"/>
        <v>0.19529783384469232</v>
      </c>
      <c r="Q196" s="199">
        <f t="shared" si="36"/>
        <v>0.18135006660340999</v>
      </c>
    </row>
    <row r="197" spans="1:17" x14ac:dyDescent="0.25">
      <c r="A197" s="142" t="s">
        <v>161</v>
      </c>
      <c r="B197" s="199">
        <f t="shared" ref="B197:Q197" si="37">IF(B$99=0,0,B$99/B$70)</f>
        <v>0</v>
      </c>
      <c r="C197" s="199">
        <f t="shared" si="37"/>
        <v>0</v>
      </c>
      <c r="D197" s="199">
        <f t="shared" si="37"/>
        <v>0</v>
      </c>
      <c r="E197" s="199">
        <f t="shared" si="37"/>
        <v>0</v>
      </c>
      <c r="F197" s="199">
        <f t="shared" si="37"/>
        <v>0</v>
      </c>
      <c r="G197" s="199">
        <f t="shared" si="37"/>
        <v>0</v>
      </c>
      <c r="H197" s="199">
        <f t="shared" si="37"/>
        <v>0.56429408427581207</v>
      </c>
      <c r="I197" s="199">
        <f t="shared" si="37"/>
        <v>0.48430237565073947</v>
      </c>
      <c r="J197" s="199">
        <f t="shared" si="37"/>
        <v>0.32428346741047237</v>
      </c>
      <c r="K197" s="199">
        <f t="shared" si="37"/>
        <v>0.18367195098052913</v>
      </c>
      <c r="L197" s="199">
        <f t="shared" si="37"/>
        <v>0.23185869115298099</v>
      </c>
      <c r="M197" s="199">
        <f t="shared" si="37"/>
        <v>0.30484883527541268</v>
      </c>
      <c r="N197" s="199">
        <f t="shared" si="37"/>
        <v>0.30417887361121765</v>
      </c>
      <c r="O197" s="199">
        <f t="shared" si="37"/>
        <v>0.29958711880927869</v>
      </c>
      <c r="P197" s="199">
        <f t="shared" si="37"/>
        <v>0.30472444853220354</v>
      </c>
      <c r="Q197" s="199">
        <f t="shared" si="37"/>
        <v>0.27702632455907517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</v>
      </c>
      <c r="E200" s="77">
        <f t="shared" si="39"/>
        <v>1</v>
      </c>
      <c r="F200" s="77">
        <f t="shared" si="39"/>
        <v>1</v>
      </c>
      <c r="G200" s="77">
        <f t="shared" si="39"/>
        <v>1</v>
      </c>
      <c r="H200" s="77">
        <f t="shared" si="39"/>
        <v>1</v>
      </c>
      <c r="I200" s="77">
        <f t="shared" si="39"/>
        <v>1</v>
      </c>
      <c r="J200" s="77">
        <f t="shared" si="39"/>
        <v>1</v>
      </c>
      <c r="K200" s="77">
        <f t="shared" si="39"/>
        <v>0.99999999999999978</v>
      </c>
      <c r="L200" s="77">
        <f t="shared" si="39"/>
        <v>1</v>
      </c>
      <c r="M200" s="77">
        <f t="shared" si="39"/>
        <v>0.99999999999999989</v>
      </c>
      <c r="N200" s="77">
        <f t="shared" si="39"/>
        <v>1.0000000000000002</v>
      </c>
      <c r="O200" s="77">
        <f t="shared" si="39"/>
        <v>1</v>
      </c>
      <c r="P200" s="77">
        <f t="shared" si="39"/>
        <v>0.99999999999999989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1.5290684445509516E-3</v>
      </c>
      <c r="C205" s="201">
        <f t="shared" si="44"/>
        <v>1.5600481727071939E-3</v>
      </c>
      <c r="D205" s="201">
        <f t="shared" si="44"/>
        <v>1.3245718340743273E-3</v>
      </c>
      <c r="E205" s="201">
        <f t="shared" si="44"/>
        <v>1.2803230702128764E-3</v>
      </c>
      <c r="F205" s="201">
        <f t="shared" si="44"/>
        <v>1.2539968160361276E-3</v>
      </c>
      <c r="G205" s="201">
        <f t="shared" si="44"/>
        <v>1.2367391278320827E-3</v>
      </c>
      <c r="H205" s="201">
        <f t="shared" si="44"/>
        <v>1.16212958621089E-3</v>
      </c>
      <c r="I205" s="201">
        <f t="shared" si="44"/>
        <v>1.354171586550349E-3</v>
      </c>
      <c r="J205" s="201">
        <f t="shared" si="44"/>
        <v>9.4082261626957889E-4</v>
      </c>
      <c r="K205" s="201">
        <f t="shared" si="44"/>
        <v>4.5466584870038616E-4</v>
      </c>
      <c r="L205" s="201">
        <f t="shared" si="44"/>
        <v>9.099854004683193E-4</v>
      </c>
      <c r="M205" s="201">
        <f t="shared" si="44"/>
        <v>9.6873446312953988E-4</v>
      </c>
      <c r="N205" s="201">
        <f t="shared" si="44"/>
        <v>9.7672873868469615E-4</v>
      </c>
      <c r="O205" s="201">
        <f t="shared" si="44"/>
        <v>4.7688217439113899E-4</v>
      </c>
      <c r="P205" s="201">
        <f t="shared" si="44"/>
        <v>4.581102479158039E-4</v>
      </c>
      <c r="Q205" s="201">
        <f t="shared" si="44"/>
        <v>3.9634082646142899E-4</v>
      </c>
    </row>
    <row r="206" spans="1:17" x14ac:dyDescent="0.25">
      <c r="A206" s="127" t="s">
        <v>146</v>
      </c>
      <c r="B206" s="200">
        <f t="shared" ref="B206:Q206" si="45">IF(B$122=0,0,B$122/B$112)</f>
        <v>4.0226843939347924E-2</v>
      </c>
      <c r="C206" s="200">
        <f t="shared" si="45"/>
        <v>3.986978343525617E-2</v>
      </c>
      <c r="D206" s="200">
        <f t="shared" si="45"/>
        <v>0</v>
      </c>
      <c r="E206" s="200">
        <f t="shared" si="45"/>
        <v>2.4261765832841235E-2</v>
      </c>
      <c r="F206" s="200">
        <f t="shared" si="45"/>
        <v>0</v>
      </c>
      <c r="G206" s="200">
        <f t="shared" si="45"/>
        <v>0</v>
      </c>
      <c r="H206" s="200">
        <f t="shared" si="45"/>
        <v>0</v>
      </c>
      <c r="I206" s="200">
        <f t="shared" si="45"/>
        <v>2.1188215296835625E-2</v>
      </c>
      <c r="J206" s="200">
        <f t="shared" si="45"/>
        <v>7.690511703982679E-2</v>
      </c>
      <c r="K206" s="200">
        <f t="shared" si="45"/>
        <v>0.14905833245198005</v>
      </c>
      <c r="L206" s="200">
        <f t="shared" si="45"/>
        <v>0.14981293220486272</v>
      </c>
      <c r="M206" s="200">
        <f t="shared" si="45"/>
        <v>0.15091815303349249</v>
      </c>
      <c r="N206" s="200">
        <f t="shared" si="45"/>
        <v>0.1427281539650711</v>
      </c>
      <c r="O206" s="200">
        <f t="shared" si="45"/>
        <v>0.13592048662651182</v>
      </c>
      <c r="P206" s="200">
        <f t="shared" si="45"/>
        <v>0.11287025891573026</v>
      </c>
      <c r="Q206" s="200">
        <f t="shared" si="45"/>
        <v>0.11287215760270905</v>
      </c>
    </row>
    <row r="207" spans="1:17" x14ac:dyDescent="0.25">
      <c r="A207" s="142" t="s">
        <v>159</v>
      </c>
      <c r="B207" s="199">
        <f t="shared" ref="B207:Q207" si="46">IF(B$123=0,0,B$123/B$112)</f>
        <v>4.0226843939347924E-2</v>
      </c>
      <c r="C207" s="199">
        <f t="shared" si="46"/>
        <v>3.986978343525617E-2</v>
      </c>
      <c r="D207" s="199">
        <f t="shared" si="46"/>
        <v>0</v>
      </c>
      <c r="E207" s="199">
        <f t="shared" si="46"/>
        <v>2.4261765832841235E-2</v>
      </c>
      <c r="F207" s="199">
        <f t="shared" si="46"/>
        <v>0</v>
      </c>
      <c r="G207" s="199">
        <f t="shared" si="46"/>
        <v>0</v>
      </c>
      <c r="H207" s="199">
        <f t="shared" si="46"/>
        <v>0</v>
      </c>
      <c r="I207" s="199">
        <f t="shared" si="46"/>
        <v>2.1188215296835625E-2</v>
      </c>
      <c r="J207" s="199">
        <f t="shared" si="46"/>
        <v>7.690511703982679E-2</v>
      </c>
      <c r="K207" s="199">
        <f t="shared" si="46"/>
        <v>0.14905833245198005</v>
      </c>
      <c r="L207" s="199">
        <f t="shared" si="46"/>
        <v>0.14981293220486272</v>
      </c>
      <c r="M207" s="199">
        <f t="shared" si="46"/>
        <v>0.15091815303349249</v>
      </c>
      <c r="N207" s="199">
        <f t="shared" si="46"/>
        <v>0.1427281539650711</v>
      </c>
      <c r="O207" s="199">
        <f t="shared" si="46"/>
        <v>0.13592048662651182</v>
      </c>
      <c r="P207" s="199">
        <f t="shared" si="46"/>
        <v>0.11287025891573026</v>
      </c>
      <c r="Q207" s="199">
        <f t="shared" si="46"/>
        <v>0.11287215760270905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1.9334454604991041E-2</v>
      </c>
      <c r="C209" s="200">
        <f t="shared" si="48"/>
        <v>1.9162838603546683E-2</v>
      </c>
      <c r="D209" s="200">
        <f t="shared" si="48"/>
        <v>0</v>
      </c>
      <c r="E209" s="200">
        <f t="shared" si="48"/>
        <v>1.1661069181546028E-2</v>
      </c>
      <c r="F209" s="200">
        <f t="shared" si="48"/>
        <v>0</v>
      </c>
      <c r="G209" s="200">
        <f t="shared" si="48"/>
        <v>0</v>
      </c>
      <c r="H209" s="200">
        <f t="shared" si="48"/>
        <v>0</v>
      </c>
      <c r="I209" s="200">
        <f t="shared" si="48"/>
        <v>1.0183811273763223E-2</v>
      </c>
      <c r="J209" s="200">
        <f t="shared" si="48"/>
        <v>0.1299480541641706</v>
      </c>
      <c r="K209" s="200">
        <f t="shared" si="48"/>
        <v>0.42482357885378491</v>
      </c>
      <c r="L209" s="200">
        <f t="shared" si="48"/>
        <v>0.2907393222082818</v>
      </c>
      <c r="M209" s="200">
        <f t="shared" si="48"/>
        <v>0.11769095254604542</v>
      </c>
      <c r="N209" s="200">
        <f t="shared" si="48"/>
        <v>0.11497157598077519</v>
      </c>
      <c r="O209" s="200">
        <f t="shared" si="48"/>
        <v>0.10935060984406247</v>
      </c>
      <c r="P209" s="200">
        <f t="shared" si="48"/>
        <v>0.10963662176834579</v>
      </c>
      <c r="Q209" s="200">
        <f t="shared" si="48"/>
        <v>0.12575990151409647</v>
      </c>
    </row>
    <row r="210" spans="1:17" x14ac:dyDescent="0.25">
      <c r="A210" s="142" t="s">
        <v>157</v>
      </c>
      <c r="B210" s="199">
        <f t="shared" ref="B210:Q210" si="49">IF(B$131=0,0,B$131/B$112)</f>
        <v>1.9334454604991041E-2</v>
      </c>
      <c r="C210" s="199">
        <f t="shared" si="49"/>
        <v>1.9162838603546683E-2</v>
      </c>
      <c r="D210" s="199">
        <f t="shared" si="49"/>
        <v>0</v>
      </c>
      <c r="E210" s="199">
        <f t="shared" si="49"/>
        <v>1.1661069181546028E-2</v>
      </c>
      <c r="F210" s="199">
        <f t="shared" si="49"/>
        <v>0</v>
      </c>
      <c r="G210" s="199">
        <f t="shared" si="49"/>
        <v>0</v>
      </c>
      <c r="H210" s="199">
        <f t="shared" si="49"/>
        <v>0</v>
      </c>
      <c r="I210" s="199">
        <f t="shared" si="49"/>
        <v>1.0183811273763223E-2</v>
      </c>
      <c r="J210" s="199">
        <f t="shared" si="49"/>
        <v>0.1299480541641706</v>
      </c>
      <c r="K210" s="199">
        <f t="shared" si="49"/>
        <v>0.42482357885378491</v>
      </c>
      <c r="L210" s="199">
        <f t="shared" si="49"/>
        <v>0.2907393222082818</v>
      </c>
      <c r="M210" s="199">
        <f t="shared" si="49"/>
        <v>0.11769095254604542</v>
      </c>
      <c r="N210" s="199">
        <f t="shared" si="49"/>
        <v>0.11497157598077519</v>
      </c>
      <c r="O210" s="199">
        <f t="shared" si="49"/>
        <v>0.10935060984406247</v>
      </c>
      <c r="P210" s="199">
        <f t="shared" si="49"/>
        <v>0.10963662176834579</v>
      </c>
      <c r="Q210" s="199">
        <f t="shared" si="49"/>
        <v>0.12575990151409647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0.30979331076623329</v>
      </c>
      <c r="C212" s="200">
        <f t="shared" si="51"/>
        <v>0.34493817208650879</v>
      </c>
      <c r="D212" s="200">
        <f t="shared" si="51"/>
        <v>0.25351169892120617</v>
      </c>
      <c r="E212" s="200">
        <f t="shared" si="51"/>
        <v>0.22370915193351873</v>
      </c>
      <c r="F212" s="200">
        <f t="shared" si="51"/>
        <v>0.23272212701549794</v>
      </c>
      <c r="G212" s="200">
        <f t="shared" si="51"/>
        <v>0.21275131090358038</v>
      </c>
      <c r="H212" s="200">
        <f t="shared" si="51"/>
        <v>0.23502370601652392</v>
      </c>
      <c r="I212" s="200">
        <f t="shared" si="51"/>
        <v>0.31531616073162544</v>
      </c>
      <c r="J212" s="200">
        <f t="shared" si="51"/>
        <v>0.26715503907635024</v>
      </c>
      <c r="K212" s="200">
        <f t="shared" si="51"/>
        <v>0.24819405675376241</v>
      </c>
      <c r="L212" s="200">
        <f t="shared" si="51"/>
        <v>0.26248405485479703</v>
      </c>
      <c r="M212" s="200">
        <f t="shared" si="51"/>
        <v>0.25869848050664812</v>
      </c>
      <c r="N212" s="200">
        <f t="shared" si="51"/>
        <v>0.25729938316635509</v>
      </c>
      <c r="O212" s="200">
        <f t="shared" si="51"/>
        <v>0.23395932018747942</v>
      </c>
      <c r="P212" s="200">
        <f t="shared" si="51"/>
        <v>0.22852348600340405</v>
      </c>
      <c r="Q212" s="200">
        <f t="shared" si="51"/>
        <v>0.19824516389646696</v>
      </c>
    </row>
    <row r="213" spans="1:17" x14ac:dyDescent="0.25">
      <c r="A213" s="142" t="s">
        <v>155</v>
      </c>
      <c r="B213" s="199">
        <f t="shared" ref="B213:Q213" si="52">IF(B$138=0,0,B$138/B$112)</f>
        <v>4.5136013475934197E-2</v>
      </c>
      <c r="C213" s="199">
        <f t="shared" si="52"/>
        <v>7.5485623373947291E-2</v>
      </c>
      <c r="D213" s="199">
        <f t="shared" si="52"/>
        <v>2.5618030961970396E-2</v>
      </c>
      <c r="E213" s="199">
        <f t="shared" si="52"/>
        <v>7.945064987521391E-3</v>
      </c>
      <c r="F213" s="199">
        <f t="shared" si="52"/>
        <v>1.9334558656596775E-2</v>
      </c>
      <c r="G213" s="199">
        <f t="shared" si="52"/>
        <v>5.9459973439088439E-3</v>
      </c>
      <c r="H213" s="199">
        <f t="shared" si="52"/>
        <v>3.5200306457936495E-2</v>
      </c>
      <c r="I213" s="199">
        <f t="shared" si="52"/>
        <v>8.7613004340629422E-2</v>
      </c>
      <c r="J213" s="199">
        <f t="shared" si="52"/>
        <v>9.8760986131625095E-2</v>
      </c>
      <c r="K213" s="199">
        <f t="shared" si="52"/>
        <v>9.8345766160087958E-2</v>
      </c>
      <c r="L213" s="199">
        <f t="shared" si="52"/>
        <v>0.10030523355425047</v>
      </c>
      <c r="M213" s="199">
        <f t="shared" si="52"/>
        <v>0.10121710801597429</v>
      </c>
      <c r="N213" s="199">
        <f t="shared" si="52"/>
        <v>0.10182548981187259</v>
      </c>
      <c r="O213" s="199">
        <f t="shared" si="52"/>
        <v>9.2881291098664845E-2</v>
      </c>
      <c r="P213" s="199">
        <f t="shared" si="52"/>
        <v>8.9256305912907952E-2</v>
      </c>
      <c r="Q213" s="199">
        <f t="shared" si="52"/>
        <v>7.8432865150954156E-2</v>
      </c>
    </row>
    <row r="214" spans="1:17" x14ac:dyDescent="0.25">
      <c r="A214" s="142" t="s">
        <v>154</v>
      </c>
      <c r="B214" s="199">
        <f t="shared" ref="B214:Q214" si="53">IF(B$142=0,0,B$142/B$112)</f>
        <v>0.26465729729029908</v>
      </c>
      <c r="C214" s="199">
        <f t="shared" si="53"/>
        <v>0.26945254871256152</v>
      </c>
      <c r="D214" s="199">
        <f t="shared" si="53"/>
        <v>0.2278936679592358</v>
      </c>
      <c r="E214" s="199">
        <f t="shared" si="53"/>
        <v>0.21576408694599736</v>
      </c>
      <c r="F214" s="199">
        <f t="shared" si="53"/>
        <v>0.21338756835890116</v>
      </c>
      <c r="G214" s="199">
        <f t="shared" si="53"/>
        <v>0.20680531355967155</v>
      </c>
      <c r="H214" s="199">
        <f t="shared" si="53"/>
        <v>0.19982339955858744</v>
      </c>
      <c r="I214" s="199">
        <f t="shared" si="53"/>
        <v>0.22770315639099598</v>
      </c>
      <c r="J214" s="199">
        <f t="shared" si="53"/>
        <v>0.16839405294472518</v>
      </c>
      <c r="K214" s="199">
        <f t="shared" si="53"/>
        <v>0.14984829059367447</v>
      </c>
      <c r="L214" s="199">
        <f t="shared" si="53"/>
        <v>0.16217882130054653</v>
      </c>
      <c r="M214" s="199">
        <f t="shared" si="53"/>
        <v>0.15748137249067379</v>
      </c>
      <c r="N214" s="199">
        <f t="shared" si="53"/>
        <v>0.15547389335448253</v>
      </c>
      <c r="O214" s="199">
        <f t="shared" si="53"/>
        <v>0.14107802908881459</v>
      </c>
      <c r="P214" s="199">
        <f t="shared" si="53"/>
        <v>0.13926718009049607</v>
      </c>
      <c r="Q214" s="199">
        <f t="shared" si="53"/>
        <v>0.11981229874551279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0.6291163222448769</v>
      </c>
      <c r="C216" s="209">
        <f t="shared" si="55"/>
        <v>0.59446915770198117</v>
      </c>
      <c r="D216" s="209">
        <f t="shared" si="55"/>
        <v>0.74516372924471952</v>
      </c>
      <c r="E216" s="209">
        <f t="shared" si="55"/>
        <v>0.73908768998188124</v>
      </c>
      <c r="F216" s="209">
        <f t="shared" si="55"/>
        <v>0.7660238761684659</v>
      </c>
      <c r="G216" s="209">
        <f t="shared" si="55"/>
        <v>0.78601194996858759</v>
      </c>
      <c r="H216" s="209">
        <f t="shared" si="55"/>
        <v>0.76381416439726524</v>
      </c>
      <c r="I216" s="209">
        <f t="shared" si="55"/>
        <v>0.65195764111122534</v>
      </c>
      <c r="J216" s="209">
        <f t="shared" si="55"/>
        <v>0.52505096710338284</v>
      </c>
      <c r="K216" s="209">
        <f t="shared" si="55"/>
        <v>0.17746936609177213</v>
      </c>
      <c r="L216" s="209">
        <f t="shared" si="55"/>
        <v>0.29605370533159014</v>
      </c>
      <c r="M216" s="209">
        <f t="shared" si="55"/>
        <v>0.47172367945068439</v>
      </c>
      <c r="N216" s="209">
        <f t="shared" si="55"/>
        <v>0.48402415814911398</v>
      </c>
      <c r="O216" s="209">
        <f t="shared" si="55"/>
        <v>0.52029270116755511</v>
      </c>
      <c r="P216" s="209">
        <f t="shared" si="55"/>
        <v>0.54851152306460405</v>
      </c>
      <c r="Q216" s="209">
        <f t="shared" si="55"/>
        <v>0.56272643616026619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0.38783217699423245</v>
      </c>
      <c r="C229" s="133">
        <f>IF(C$33=0,0,(C$33-C$68)/NFM_fec!C$33)</f>
        <v>0.42064442981803057</v>
      </c>
      <c r="D229" s="133">
        <f>IF(D$33=0,0,(D$33-D$68)/NFM_fec!D$33)</f>
        <v>0.3117119598208436</v>
      </c>
      <c r="E229" s="133">
        <f>IF(E$33=0,0,(E$33-E$68)/NFM_fec!E$33)</f>
        <v>0.33428927205240411</v>
      </c>
      <c r="F229" s="133">
        <f>IF(F$33=0,0,(F$33-F$68)/NFM_fec!F$33)</f>
        <v>0.34546277655902052</v>
      </c>
      <c r="G229" s="133">
        <f>IF(G$33=0,0,(G$33-G$68)/NFM_fec!G$33)</f>
        <v>0.32095470827756589</v>
      </c>
      <c r="H229" s="133">
        <f>IF(H$33=0,0,(H$33-H$68)/NFM_fec!H$33)</f>
        <v>0.3754338259817866</v>
      </c>
      <c r="I229" s="133">
        <f>IF(I$33=0,0,(I$33-I$68)/NFM_fec!I$33)</f>
        <v>0.4369804054390069</v>
      </c>
      <c r="J229" s="133">
        <f>IF(J$33=0,0,(J$33-J$68)/NFM_fec!J$33)</f>
        <v>0.6497932289902566</v>
      </c>
      <c r="K229" s="133">
        <f>IF(K$33=0,0,(K$33-K$68)/NFM_fec!K$33)</f>
        <v>0.99121551665876184</v>
      </c>
      <c r="L229" s="133">
        <f>IF(L$33=0,0,(L$33-L$68)/NFM_fec!L$33)</f>
        <v>0.82505782132994998</v>
      </c>
      <c r="M229" s="133">
        <f>IF(M$33=0,0,(M$33-M$68)/NFM_fec!M$33)</f>
        <v>0.60300241598722448</v>
      </c>
      <c r="N229" s="133">
        <f>IF(N$33=0,0,(N$33-N$68)/NFM_fec!N$33)</f>
        <v>0.59279741484295656</v>
      </c>
      <c r="O229" s="133">
        <f>IF(O$33=0,0,(O$33-O$68)/NFM_fec!O$33)</f>
        <v>0.59152130173687822</v>
      </c>
      <c r="P229" s="133">
        <f>IF(P$33=0,0,(P$33-P$68)/NFM_fec!P$33)</f>
        <v>0.6045883381063647</v>
      </c>
      <c r="Q229" s="133">
        <f>IF(Q$33=0,0,(Q$33-Q$68)/NFM_fec!Q$33)</f>
        <v>0.64405166535394864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1.3251222000000002</v>
      </c>
      <c r="C234" s="128">
        <f>IF(C$38=0,0,C$38/NFM_fec!C$38)</f>
        <v>1.3251222000000002</v>
      </c>
      <c r="D234" s="128">
        <f>IF(D$38=0,0,D$38/NFM_fec!D$38)</f>
        <v>1.3251222000000002</v>
      </c>
      <c r="E234" s="128">
        <f>IF(E$38=0,0,E$38/NFM_fec!E$38)</f>
        <v>1.3251222000000002</v>
      </c>
      <c r="F234" s="128">
        <f>IF(F$38=0,0,F$38/NFM_fec!F$38)</f>
        <v>1.3251222000000002</v>
      </c>
      <c r="G234" s="128">
        <f>IF(G$38=0,0,G$38/NFM_fec!G$38)</f>
        <v>1.3251222</v>
      </c>
      <c r="H234" s="128">
        <f>IF(H$38=0,0,H$38/NFM_fec!H$38)</f>
        <v>1.3251222000000002</v>
      </c>
      <c r="I234" s="128">
        <f>IF(I$38=0,0,I$38/NFM_fec!I$38)</f>
        <v>1.3251222</v>
      </c>
      <c r="J234" s="128">
        <f>IF(J$38=0,0,J$38/NFM_fec!J$38)</f>
        <v>1.3251222</v>
      </c>
      <c r="K234" s="128">
        <f>IF(K$38=0,0,K$38/NFM_fec!K$38)</f>
        <v>0.70463844000000009</v>
      </c>
      <c r="L234" s="128">
        <f>IF(L$38=0,0,L$38/NFM_fec!L$38)</f>
        <v>1.3251222</v>
      </c>
      <c r="M234" s="128">
        <f>IF(M$38=0,0,M$38/NFM_fec!M$38)</f>
        <v>1.3251222000000002</v>
      </c>
      <c r="N234" s="128">
        <f>IF(N$38=0,0,N$38/NFM_fec!N$38)</f>
        <v>1.3251222</v>
      </c>
      <c r="O234" s="128">
        <f>IF(O$38=0,0,O$38/NFM_fec!O$38)</f>
        <v>0.70463843999999998</v>
      </c>
      <c r="P234" s="128">
        <f>IF(P$38=0,0,P$38/NFM_fec!P$38)</f>
        <v>0.70463843999999998</v>
      </c>
      <c r="Q234" s="128">
        <f>IF(Q$38=0,0,Q$38/NFM_fec!Q$38)</f>
        <v>0.70463844000000009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5.8321978020075438E-2</v>
      </c>
      <c r="C236" s="126">
        <f>IF(C$44=0,0,C$44/NFM_fec!C$44)</f>
        <v>5.6656413309890276E-2</v>
      </c>
      <c r="D236" s="126">
        <f>IF(D$44=0,0,D$44/NFM_fec!D$44)</f>
        <v>0</v>
      </c>
      <c r="E236" s="126">
        <f>IF(E$44=0,0,E$44/NFM_fec!E$44)</f>
        <v>4.2009358107633399E-2</v>
      </c>
      <c r="F236" s="126">
        <f>IF(F$44=0,0,F$44/NFM_fec!F$44)</f>
        <v>0</v>
      </c>
      <c r="G236" s="126">
        <f>IF(G$44=0,0,G$44/NFM_fec!G$44)</f>
        <v>0</v>
      </c>
      <c r="H236" s="126">
        <f>IF(H$44=0,0,H$44/NFM_fec!H$44)</f>
        <v>0</v>
      </c>
      <c r="I236" s="126">
        <f>IF(I$44=0,0,I$44/NFM_fec!I$44)</f>
        <v>3.4686772360984476E-2</v>
      </c>
      <c r="J236" s="126">
        <f>IF(J$44=0,0,J$44/NFM_fec!J$44)</f>
        <v>0.63707311357154495</v>
      </c>
      <c r="K236" s="126">
        <f>IF(K$44=0,0,K$44/NFM_fec!K$44)</f>
        <v>2.2916797411072789</v>
      </c>
      <c r="L236" s="126">
        <f>IF(L$44=0,0,L$44/NFM_fec!L$44)</f>
        <v>1.473657619272237</v>
      </c>
      <c r="M236" s="126">
        <f>IF(M$44=0,0,M$44/NFM_fec!M$44)</f>
        <v>0.56035799487256743</v>
      </c>
      <c r="N236" s="126">
        <f>IF(N$44=0,0,N$44/NFM_fec!N$44)</f>
        <v>0.54292990440618372</v>
      </c>
      <c r="O236" s="126">
        <f>IF(O$44=0,0,O$44/NFM_fec!O$44)</f>
        <v>0.56240317906895565</v>
      </c>
      <c r="P236" s="126">
        <f>IF(P$44=0,0,P$44/NFM_fec!P$44)</f>
        <v>0.5869799739914473</v>
      </c>
      <c r="Q236" s="126">
        <f>IF(Q$44=0,0,Q$44/NFM_fec!Q$44)</f>
        <v>0.77823547631531698</v>
      </c>
    </row>
    <row r="237" spans="1:17" x14ac:dyDescent="0.25">
      <c r="A237" s="72" t="s">
        <v>147</v>
      </c>
      <c r="B237" s="125">
        <f>IF(B$51=0,0,B$51/NFM_fec!B$51)</f>
        <v>1.7698745951914618</v>
      </c>
      <c r="C237" s="125">
        <f>IF(C$51=0,0,C$51/NFM_fec!C$51)</f>
        <v>1.9262381302806482</v>
      </c>
      <c r="D237" s="125">
        <f>IF(D$51=0,0,D$51/NFM_fec!D$51)</f>
        <v>1.595867497141648</v>
      </c>
      <c r="E237" s="125">
        <f>IF(E$51=0,0,E$51/NFM_fec!E$51)</f>
        <v>1.5326714723820707</v>
      </c>
      <c r="F237" s="125">
        <f>IF(F$51=0,0,F$51/NFM_fec!F$51)</f>
        <v>1.6250075535321686</v>
      </c>
      <c r="G237" s="125">
        <f>IF(G$51=0,0,G$51/NFM_fec!G$51)</f>
        <v>1.509390212531768</v>
      </c>
      <c r="H237" s="125">
        <f>IF(H$51=0,0,H$51/NFM_fec!H$51)</f>
        <v>1.7663966259575112</v>
      </c>
      <c r="I237" s="125">
        <f>IF(I$51=0,0,I$51/NFM_fec!I$51)</f>
        <v>2.0240260530086385</v>
      </c>
      <c r="J237" s="125">
        <f>IF(J$51=0,0,J$51/NFM_fec!J$51)</f>
        <v>2.4597813153193404</v>
      </c>
      <c r="K237" s="125">
        <f>IF(K$51=0,0,K$51/NFM_fec!K$51)</f>
        <v>2.5119704819902977</v>
      </c>
      <c r="L237" s="125">
        <f>IF(L$51=0,0,L$51/NFM_fec!L$51)</f>
        <v>2.4974973248388004</v>
      </c>
      <c r="M237" s="125">
        <f>IF(M$51=0,0,M$51/NFM_fec!M$51)</f>
        <v>2.3114052778857443</v>
      </c>
      <c r="N237" s="125">
        <f>IF(N$51=0,0,N$51/NFM_fec!N$51)</f>
        <v>2.2797018059398066</v>
      </c>
      <c r="O237" s="125">
        <f>IF(O$51=0,0,O$51/NFM_fec!O$51)</f>
        <v>2.2575241584652108</v>
      </c>
      <c r="P237" s="125">
        <f>IF(P$51=0,0,P$51/NFM_fec!P$51)</f>
        <v>2.2959864120223141</v>
      </c>
      <c r="Q237" s="125">
        <f>IF(Q$51=0,0,Q$51/NFM_fec!Q$51)</f>
        <v>2.3017560087502376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0</v>
      </c>
      <c r="C239" s="133">
        <f>IF(C$70=0,0,C$70/NFM_fec!C$70)</f>
        <v>0</v>
      </c>
      <c r="D239" s="133">
        <f>IF(D$70=0,0,D$70/NFM_fec!D$70)</f>
        <v>0</v>
      </c>
      <c r="E239" s="133">
        <f>IF(E$70=0,0,E$70/NFM_fec!E$70)</f>
        <v>0</v>
      </c>
      <c r="F239" s="133">
        <f>IF(F$70=0,0,F$70/NFM_fec!F$70)</f>
        <v>0</v>
      </c>
      <c r="G239" s="133">
        <f>IF(G$70=0,0,G$70/NFM_fec!G$70)</f>
        <v>0</v>
      </c>
      <c r="H239" s="133">
        <f>IF(H$70=0,0,H$70/NFM_fec!H$70)</f>
        <v>0.61001484683306173</v>
      </c>
      <c r="I239" s="133">
        <f>IF(I$70=0,0,I$70/NFM_fec!I$70)</f>
        <v>0.69507692553912248</v>
      </c>
      <c r="J239" s="133">
        <f>IF(J$70=0,0,J$70/NFM_fec!J$70)</f>
        <v>1.1049644612119101</v>
      </c>
      <c r="K239" s="133">
        <f>IF(K$70=0,0,K$70/NFM_fec!K$70)</f>
        <v>1.9102101064211707</v>
      </c>
      <c r="L239" s="133">
        <f>IF(L$70=0,0,L$70/NFM_fec!L$70)</f>
        <v>1.5388293191211131</v>
      </c>
      <c r="M239" s="133">
        <f>IF(M$70=0,0,M$70/NFM_fec!M$70)</f>
        <v>1.0675642404106374</v>
      </c>
      <c r="N239" s="133">
        <f>IF(N$70=0,0,N$70/NFM_fec!N$70)</f>
        <v>1.0476315712325237</v>
      </c>
      <c r="O239" s="133">
        <f>IF(O$70=0,0,O$70/NFM_fec!O$70)</f>
        <v>1.051210468789177</v>
      </c>
      <c r="P239" s="133">
        <f>IF(P$70=0,0,P$70/NFM_fec!P$70)</f>
        <v>1.0620280662846531</v>
      </c>
      <c r="Q239" s="133">
        <f>IF(Q$70=0,0,Q$70/NFM_fec!Q$70)</f>
        <v>1.1616520651464348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0</v>
      </c>
      <c r="C244" s="128">
        <f>IF(C$75=0,0,C$75/NFM_fec!C$75)</f>
        <v>0</v>
      </c>
      <c r="D244" s="128">
        <f>IF(D$75=0,0,D$75/NFM_fec!D$75)</f>
        <v>0</v>
      </c>
      <c r="E244" s="128">
        <f>IF(E$75=0,0,E$75/NFM_fec!E$75)</f>
        <v>0</v>
      </c>
      <c r="F244" s="128">
        <f>IF(F$75=0,0,F$75/NFM_fec!F$75)</f>
        <v>0</v>
      </c>
      <c r="G244" s="128">
        <f>IF(G$75=0,0,G$75/NFM_fec!G$75)</f>
        <v>0</v>
      </c>
      <c r="H244" s="128">
        <f>IF(H$75=0,0,H$75/NFM_fec!H$75)</f>
        <v>1.3251222</v>
      </c>
      <c r="I244" s="128">
        <f>IF(I$75=0,0,I$75/NFM_fec!I$75)</f>
        <v>1.3251222</v>
      </c>
      <c r="J244" s="128">
        <f>IF(J$75=0,0,J$75/NFM_fec!J$75)</f>
        <v>1.3251222000000002</v>
      </c>
      <c r="K244" s="128">
        <f>IF(K$75=0,0,K$75/NFM_fec!K$75)</f>
        <v>0.70463844000000009</v>
      </c>
      <c r="L244" s="128">
        <f>IF(L$75=0,0,L$75/NFM_fec!L$75)</f>
        <v>1.3251222000000002</v>
      </c>
      <c r="M244" s="128">
        <f>IF(M$75=0,0,M$75/NFM_fec!M$75)</f>
        <v>1.3251222000000002</v>
      </c>
      <c r="N244" s="128">
        <f>IF(N$75=0,0,N$75/NFM_fec!N$75)</f>
        <v>1.3251222</v>
      </c>
      <c r="O244" s="128">
        <f>IF(O$75=0,0,O$75/NFM_fec!O$75)</f>
        <v>0.7046384400000002</v>
      </c>
      <c r="P244" s="128">
        <f>IF(P$75=0,0,P$75/NFM_fec!P$75)</f>
        <v>0.70463844000000009</v>
      </c>
      <c r="Q244" s="128">
        <f>IF(Q$75=0,0,Q$75/NFM_fec!Q$75)</f>
        <v>0.70463843999999998</v>
      </c>
    </row>
    <row r="245" spans="1:17" x14ac:dyDescent="0.25">
      <c r="A245" s="127" t="s">
        <v>149</v>
      </c>
      <c r="B245" s="126">
        <f>IF(B$80=0,0,B$80/NFM_fec!B$80)</f>
        <v>0</v>
      </c>
      <c r="C245" s="126">
        <f>IF(C$80=0,0,C$80/NFM_fec!C$80)</f>
        <v>0</v>
      </c>
      <c r="D245" s="126">
        <f>IF(D$80=0,0,D$80/NFM_fec!D$80)</f>
        <v>0</v>
      </c>
      <c r="E245" s="126">
        <f>IF(E$80=0,0,E$80/NFM_fec!E$80)</f>
        <v>0</v>
      </c>
      <c r="F245" s="126">
        <f>IF(F$80=0,0,F$80/NFM_fec!F$80)</f>
        <v>0</v>
      </c>
      <c r="G245" s="126">
        <f>IF(G$80=0,0,G$80/NFM_fec!G$80)</f>
        <v>0</v>
      </c>
      <c r="H245" s="126">
        <f>IF(H$80=0,0,H$80/NFM_fec!H$80)</f>
        <v>0.72612776339586638</v>
      </c>
      <c r="I245" s="126">
        <f>IF(I$80=0,0,I$80/NFM_fec!I$80)</f>
        <v>0.75342070162570718</v>
      </c>
      <c r="J245" s="126">
        <f>IF(J$80=0,0,J$80/NFM_fec!J$80)</f>
        <v>0.85195254982593727</v>
      </c>
      <c r="K245" s="126">
        <f>IF(K$80=0,0,K$80/NFM_fec!K$80)</f>
        <v>0.93887023353786558</v>
      </c>
      <c r="L245" s="126">
        <f>IF(L$80=0,0,L$80/NFM_fec!L$80)</f>
        <v>0.98071843047807472</v>
      </c>
      <c r="M245" s="126">
        <f>IF(M$80=0,0,M$80/NFM_fec!M$80)</f>
        <v>0.96635553997489032</v>
      </c>
      <c r="N245" s="126">
        <f>IF(N$80=0,0,N$80/NFM_fec!N$80)</f>
        <v>0.94999554684794296</v>
      </c>
      <c r="O245" s="126">
        <f>IF(O$80=0,0,O$80/NFM_fec!O$80)</f>
        <v>0.95101397687910449</v>
      </c>
      <c r="P245" s="126">
        <f>IF(P$80=0,0,P$80/NFM_fec!P$80)</f>
        <v>0.91761571508555195</v>
      </c>
      <c r="Q245" s="126">
        <f>IF(Q$80=0,0,Q$80/NFM_fec!Q$80)</f>
        <v>0.95081220519091059</v>
      </c>
    </row>
    <row r="246" spans="1:17" x14ac:dyDescent="0.25">
      <c r="A246" s="127" t="s">
        <v>148</v>
      </c>
      <c r="B246" s="126">
        <f>IF(B$87=0,0,B$87/NFM_fec!B$87)</f>
        <v>0</v>
      </c>
      <c r="C246" s="126">
        <f>IF(C$87=0,0,C$87/NFM_fec!C$87)</f>
        <v>0</v>
      </c>
      <c r="D246" s="126">
        <f>IF(D$87=0,0,D$87/NFM_fec!D$87)</f>
        <v>0</v>
      </c>
      <c r="E246" s="126">
        <f>IF(E$87=0,0,E$87/NFM_fec!E$87)</f>
        <v>0</v>
      </c>
      <c r="F246" s="126">
        <f>IF(F$87=0,0,F$87/NFM_fec!F$87)</f>
        <v>0</v>
      </c>
      <c r="G246" s="126">
        <f>IF(G$87=0,0,G$87/NFM_fec!G$87)</f>
        <v>0</v>
      </c>
      <c r="H246" s="126">
        <f>IF(H$87=0,0,H$87/NFM_fec!H$87)</f>
        <v>0</v>
      </c>
      <c r="I246" s="126">
        <f>IF(I$87=0,0,I$87/NFM_fec!I$87)</f>
        <v>3.4686772360984483E-2</v>
      </c>
      <c r="J246" s="126">
        <f>IF(J$87=0,0,J$87/NFM_fec!J$87)</f>
        <v>0.63707311357154506</v>
      </c>
      <c r="K246" s="126">
        <f>IF(K$87=0,0,K$87/NFM_fec!K$87)</f>
        <v>2.2916797411072785</v>
      </c>
      <c r="L246" s="126">
        <f>IF(L$87=0,0,L$87/NFM_fec!L$87)</f>
        <v>1.473657619272237</v>
      </c>
      <c r="M246" s="126">
        <f>IF(M$87=0,0,M$87/NFM_fec!M$87)</f>
        <v>0.56035799487256754</v>
      </c>
      <c r="N246" s="126">
        <f>IF(N$87=0,0,N$87/NFM_fec!N$87)</f>
        <v>0.54292990440618383</v>
      </c>
      <c r="O246" s="126">
        <f>IF(O$87=0,0,O$87/NFM_fec!O$87)</f>
        <v>0.56240317906895565</v>
      </c>
      <c r="P246" s="126">
        <f>IF(P$87=0,0,P$87/NFM_fec!P$87)</f>
        <v>0.5869799739914473</v>
      </c>
      <c r="Q246" s="126">
        <f>IF(Q$87=0,0,Q$87/NFM_fec!Q$87)</f>
        <v>0.77823547631531709</v>
      </c>
    </row>
    <row r="247" spans="1:17" x14ac:dyDescent="0.25">
      <c r="A247" s="72" t="s">
        <v>147</v>
      </c>
      <c r="B247" s="125">
        <f>IF(B$94=0,0,B$94/NFM_fec!B$94)</f>
        <v>0</v>
      </c>
      <c r="C247" s="125">
        <f>IF(C$94=0,0,C$94/NFM_fec!C$94)</f>
        <v>0</v>
      </c>
      <c r="D247" s="125">
        <f>IF(D$94=0,0,D$94/NFM_fec!D$94)</f>
        <v>0</v>
      </c>
      <c r="E247" s="125">
        <f>IF(E$94=0,0,E$94/NFM_fec!E$94)</f>
        <v>0</v>
      </c>
      <c r="F247" s="125">
        <f>IF(F$94=0,0,F$94/NFM_fec!F$94)</f>
        <v>0</v>
      </c>
      <c r="G247" s="125">
        <f>IF(G$94=0,0,G$94/NFM_fec!G$94)</f>
        <v>0</v>
      </c>
      <c r="H247" s="125">
        <f>IF(H$94=0,0,H$94/NFM_fec!H$94)</f>
        <v>1.7485471023406358</v>
      </c>
      <c r="I247" s="125">
        <f>IF(I$94=0,0,I$94/NFM_fec!I$94)</f>
        <v>2.0132270467651945</v>
      </c>
      <c r="J247" s="125">
        <f>IF(J$94=0,0,J$94/NFM_fec!J$94)</f>
        <v>2.4551376419321547</v>
      </c>
      <c r="K247" s="125">
        <f>IF(K$94=0,0,K$94/NFM_fec!K$94)</f>
        <v>2.5097454090336395</v>
      </c>
      <c r="L247" s="125">
        <f>IF(L$94=0,0,L$94/NFM_fec!L$94)</f>
        <v>2.4939556443455464</v>
      </c>
      <c r="M247" s="125">
        <f>IF(M$94=0,0,M$94/NFM_fec!M$94)</f>
        <v>2.3089224744758994</v>
      </c>
      <c r="N247" s="125">
        <f>IF(N$94=0,0,N$94/NFM_fec!N$94)</f>
        <v>2.2776395850281888</v>
      </c>
      <c r="O247" s="125">
        <f>IF(O$94=0,0,O$94/NFM_fec!O$94)</f>
        <v>2.2555885784642635</v>
      </c>
      <c r="P247" s="125">
        <f>IF(P$94=0,0,P$94/NFM_fec!P$94)</f>
        <v>2.2934615227155439</v>
      </c>
      <c r="Q247" s="125">
        <f>IF(Q$94=0,0,Q$94/NFM_fec!Q$94)</f>
        <v>2.2996641561616817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0.30290650219991272</v>
      </c>
      <c r="C249" s="133">
        <f>IF(C$112=0,0,(C$112-C$154)/NFM_fec!C$112)</f>
        <v>0.32462628486059952</v>
      </c>
      <c r="D249" s="133">
        <f>IF(D$112=0,0,(D$112-D$154)/NFM_fec!D$112)</f>
        <v>0.24026113598948132</v>
      </c>
      <c r="E249" s="133">
        <f>IF(E$112=0,0,(E$112-E$154)/NFM_fec!E$112)</f>
        <v>0.25449121769990019</v>
      </c>
      <c r="F249" s="133">
        <f>IF(F$112=0,0,(F$112-F$154)/NFM_fec!F$112)</f>
        <v>0.23300911435001165</v>
      </c>
      <c r="G249" s="133">
        <f>IF(G$112=0,0,(G$112-G$154)/NFM_fec!G$112)</f>
        <v>0.2160773381127975</v>
      </c>
      <c r="H249" s="133">
        <f>IF(H$112=0,0,(H$112-H$154)/NFM_fec!H$112)</f>
        <v>0.25380319911483851</v>
      </c>
      <c r="I249" s="133">
        <f>IF(I$112=0,0,(I$112-I$154)/NFM_fec!I$112)</f>
        <v>0.32096391397458002</v>
      </c>
      <c r="J249" s="133">
        <f>IF(J$112=0,0,(J$112-J$154)/NFM_fec!J$112)</f>
        <v>0.63043027341348024</v>
      </c>
      <c r="K249" s="133">
        <f>IF(K$112=0,0,(K$112-K$154)/NFM_fec!K$112)</f>
        <v>1.2013455662922239</v>
      </c>
      <c r="L249" s="133">
        <f>IF(L$112=0,0,(L$112-L$154)/NFM_fec!L$112)</f>
        <v>0.96605733785375936</v>
      </c>
      <c r="M249" s="133">
        <f>IF(M$112=0,0,(M$112-M$154)/NFM_fec!M$112)</f>
        <v>0.68101110695677813</v>
      </c>
      <c r="N249" s="133">
        <f>IF(N$112=0,0,(N$112-N$154)/NFM_fec!N$112)</f>
        <v>0.65971020618543352</v>
      </c>
      <c r="O249" s="133">
        <f>IF(O$112=0,0,(O$112-O$154)/NFM_fec!O$112)</f>
        <v>0.66799535103057017</v>
      </c>
      <c r="P249" s="133">
        <f>IF(P$112=0,0,(P$112-P$154)/NFM_fec!P$112)</f>
        <v>0.65446264941732202</v>
      </c>
      <c r="Q249" s="133">
        <f>IF(Q$112=0,0,(Q$112-Q$154)/NFM_fec!Q$112)</f>
        <v>0.73264335349315524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1.3251222000000002</v>
      </c>
      <c r="C254" s="128">
        <f>IF(C$117=0,0,C$117/NFM_fec!C$117)</f>
        <v>1.3251222</v>
      </c>
      <c r="D254" s="128">
        <f>IF(D$117=0,0,D$117/NFM_fec!D$117)</f>
        <v>1.3251222000000002</v>
      </c>
      <c r="E254" s="128">
        <f>IF(E$117=0,0,E$117/NFM_fec!E$117)</f>
        <v>1.3251222</v>
      </c>
      <c r="F254" s="128">
        <f>IF(F$117=0,0,F$117/NFM_fec!F$117)</f>
        <v>1.3251222</v>
      </c>
      <c r="G254" s="128">
        <f>IF(G$117=0,0,G$117/NFM_fec!G$117)</f>
        <v>1.3251222000000002</v>
      </c>
      <c r="H254" s="128">
        <f>IF(H$117=0,0,H$117/NFM_fec!H$117)</f>
        <v>1.3251222000000002</v>
      </c>
      <c r="I254" s="128">
        <f>IF(I$117=0,0,I$117/NFM_fec!I$117)</f>
        <v>1.3251222</v>
      </c>
      <c r="J254" s="128">
        <f>IF(J$117=0,0,J$117/NFM_fec!J$117)</f>
        <v>1.3251222000000002</v>
      </c>
      <c r="K254" s="128">
        <f>IF(K$117=0,0,K$117/NFM_fec!K$117)</f>
        <v>0.70463844000000009</v>
      </c>
      <c r="L254" s="128">
        <f>IF(L$117=0,0,L$117/NFM_fec!L$117)</f>
        <v>1.3251222</v>
      </c>
      <c r="M254" s="128">
        <f>IF(M$117=0,0,M$117/NFM_fec!M$117)</f>
        <v>1.3251222</v>
      </c>
      <c r="N254" s="128">
        <f>IF(N$117=0,0,N$117/NFM_fec!N$117)</f>
        <v>1.3251222000000002</v>
      </c>
      <c r="O254" s="128">
        <f>IF(O$117=0,0,O$117/NFM_fec!O$117)</f>
        <v>0.70463843999999998</v>
      </c>
      <c r="P254" s="128">
        <f>IF(P$117=0,0,P$117/NFM_fec!P$117)</f>
        <v>0.70463844000000009</v>
      </c>
      <c r="Q254" s="128">
        <f>IF(Q$117=0,0,Q$117/NFM_fec!Q$117)</f>
        <v>0.70463844000000009</v>
      </c>
    </row>
    <row r="255" spans="1:17" x14ac:dyDescent="0.25">
      <c r="A255" s="127" t="s">
        <v>146</v>
      </c>
      <c r="B255" s="126">
        <f>IF(B$122=0,0,B$122/NFM_fec!B$122)</f>
        <v>5.8321978020075452E-2</v>
      </c>
      <c r="C255" s="126">
        <f>IF(C$122=0,0,C$122/NFM_fec!C$122)</f>
        <v>5.6656413309890283E-2</v>
      </c>
      <c r="D255" s="126">
        <f>IF(D$122=0,0,D$122/NFM_fec!D$122)</f>
        <v>0</v>
      </c>
      <c r="E255" s="126">
        <f>IF(E$122=0,0,E$122/NFM_fec!E$122)</f>
        <v>4.2009358107633392E-2</v>
      </c>
      <c r="F255" s="126">
        <f>IF(F$122=0,0,F$122/NFM_fec!F$122)</f>
        <v>0</v>
      </c>
      <c r="G255" s="126">
        <f>IF(G$122=0,0,G$122/NFM_fec!G$122)</f>
        <v>0</v>
      </c>
      <c r="H255" s="126">
        <f>IF(H$122=0,0,H$122/NFM_fec!H$122)</f>
        <v>0</v>
      </c>
      <c r="I255" s="126">
        <f>IF(I$122=0,0,I$122/NFM_fec!I$122)</f>
        <v>3.468677236098449E-2</v>
      </c>
      <c r="J255" s="126">
        <f>IF(J$122=0,0,J$122/NFM_fec!J$122)</f>
        <v>0.18121356268107677</v>
      </c>
      <c r="K255" s="126">
        <f>IF(K$122=0,0,K$122/NFM_fec!K$122)</f>
        <v>0.38647155608315109</v>
      </c>
      <c r="L255" s="126">
        <f>IF(L$122=0,0,L$122/NFM_fec!L$122)</f>
        <v>0.36497077494841651</v>
      </c>
      <c r="M255" s="126">
        <f>IF(M$122=0,0,M$122/NFM_fec!M$122)</f>
        <v>0.34536628690971399</v>
      </c>
      <c r="N255" s="126">
        <f>IF(N$122=0,0,N$122/NFM_fec!N$122)</f>
        <v>0.32395067742438455</v>
      </c>
      <c r="O255" s="126">
        <f>IF(O$122=0,0,O$122/NFM_fec!O$122)</f>
        <v>0.33599084454444539</v>
      </c>
      <c r="P255" s="126">
        <f>IF(P$122=0,0,P$122/NFM_fec!P$122)</f>
        <v>0.29044447931485434</v>
      </c>
      <c r="Q255" s="126">
        <f>IF(Q$122=0,0,Q$122/NFM_fec!Q$122)</f>
        <v>0.33571568151170184</v>
      </c>
    </row>
    <row r="256" spans="1:17" x14ac:dyDescent="0.25">
      <c r="A256" s="127" t="s">
        <v>145</v>
      </c>
      <c r="B256" s="126">
        <f>IF(B$130=0,0,B$130/NFM_fec!B$130)</f>
        <v>5.8321978020075438E-2</v>
      </c>
      <c r="C256" s="126">
        <f>IF(C$130=0,0,C$130/NFM_fec!C$130)</f>
        <v>5.6656413309890276E-2</v>
      </c>
      <c r="D256" s="126">
        <f>IF(D$130=0,0,D$130/NFM_fec!D$130)</f>
        <v>0</v>
      </c>
      <c r="E256" s="126">
        <f>IF(E$130=0,0,E$130/NFM_fec!E$130)</f>
        <v>4.2009358107633413E-2</v>
      </c>
      <c r="F256" s="126">
        <f>IF(F$130=0,0,F$130/NFM_fec!F$130)</f>
        <v>0</v>
      </c>
      <c r="G256" s="126">
        <f>IF(G$130=0,0,G$130/NFM_fec!G$130)</f>
        <v>0</v>
      </c>
      <c r="H256" s="126">
        <f>IF(H$130=0,0,H$130/NFM_fec!H$130)</f>
        <v>0</v>
      </c>
      <c r="I256" s="126">
        <f>IF(I$130=0,0,I$130/NFM_fec!I$130)</f>
        <v>3.4686772360984483E-2</v>
      </c>
      <c r="J256" s="126">
        <f>IF(J$130=0,0,J$130/NFM_fec!J$130)</f>
        <v>0.63707311357154495</v>
      </c>
      <c r="K256" s="126">
        <f>IF(K$130=0,0,K$130/NFM_fec!K$130)</f>
        <v>2.2916797411072785</v>
      </c>
      <c r="L256" s="126">
        <f>IF(L$130=0,0,L$130/NFM_fec!L$130)</f>
        <v>1.4736576192722368</v>
      </c>
      <c r="M256" s="126">
        <f>IF(M$130=0,0,M$130/NFM_fec!M$130)</f>
        <v>0.56035799487256754</v>
      </c>
      <c r="N256" s="126">
        <f>IF(N$130=0,0,N$130/NFM_fec!N$130)</f>
        <v>0.54292990440618383</v>
      </c>
      <c r="O256" s="126">
        <f>IF(O$130=0,0,O$130/NFM_fec!O$130)</f>
        <v>0.56240317906895554</v>
      </c>
      <c r="P256" s="126">
        <f>IF(P$130=0,0,P$130/NFM_fec!P$130)</f>
        <v>0.5869799739914473</v>
      </c>
      <c r="Q256" s="126">
        <f>IF(Q$130=0,0,Q$130/NFM_fec!Q$130)</f>
        <v>0.77823547631531687</v>
      </c>
    </row>
    <row r="257" spans="1:17" x14ac:dyDescent="0.25">
      <c r="A257" s="72" t="s">
        <v>144</v>
      </c>
      <c r="B257" s="125">
        <f>IF(B$137=0,0,B$137/NFM_fec!B$137)</f>
        <v>1.751722601986329</v>
      </c>
      <c r="C257" s="125">
        <f>IF(C$137=0,0,C$137/NFM_fec!C$137)</f>
        <v>1.9117164267081872</v>
      </c>
      <c r="D257" s="125">
        <f>IF(D$137=0,0,D$137/NFM_fec!D$137)</f>
        <v>1.6547893351247993</v>
      </c>
      <c r="E257" s="125">
        <f>IF(E$137=0,0,E$137/NFM_fec!E$137)</f>
        <v>1.5107214783459648</v>
      </c>
      <c r="F257" s="125">
        <f>IF(F$137=0,0,F$137/NFM_fec!F$137)</f>
        <v>1.6045803418256575</v>
      </c>
      <c r="G257" s="125">
        <f>IF(G$137=0,0,G$137/NFM_fec!G$137)</f>
        <v>1.4873540728071051</v>
      </c>
      <c r="H257" s="125">
        <f>IF(H$137=0,0,H$137/NFM_fec!H$137)</f>
        <v>1.748547102340636</v>
      </c>
      <c r="I257" s="125">
        <f>IF(I$137=0,0,I$137/NFM_fec!I$137)</f>
        <v>2.013227046765194</v>
      </c>
      <c r="J257" s="125">
        <f>IF(J$137=0,0,J$137/NFM_fec!J$137)</f>
        <v>2.4551376419321538</v>
      </c>
      <c r="K257" s="125">
        <f>IF(K$137=0,0,K$137/NFM_fec!K$137)</f>
        <v>2.50974540903364</v>
      </c>
      <c r="L257" s="125">
        <f>IF(L$137=0,0,L$137/NFM_fec!L$137)</f>
        <v>2.4939556443455468</v>
      </c>
      <c r="M257" s="125">
        <f>IF(M$137=0,0,M$137/NFM_fec!M$137)</f>
        <v>2.3089224744758989</v>
      </c>
      <c r="N257" s="125">
        <f>IF(N$137=0,0,N$137/NFM_fec!N$137)</f>
        <v>2.2776395850281888</v>
      </c>
      <c r="O257" s="125">
        <f>IF(O$137=0,0,O$137/NFM_fec!O$137)</f>
        <v>2.2555885784642635</v>
      </c>
      <c r="P257" s="125">
        <f>IF(P$137=0,0,P$137/NFM_fec!P$137)</f>
        <v>2.2934615227155439</v>
      </c>
      <c r="Q257" s="125">
        <f>IF(Q$137=0,0,Q$137/NFM_fec!Q$137)</f>
        <v>2.2996641561616817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762.34024211986048</v>
      </c>
      <c r="C3" s="46">
        <f t="shared" ref="C3:Q3" si="0">SUM(C4,C7)</f>
        <v>799.086480642379</v>
      </c>
      <c r="D3" s="46">
        <f t="shared" si="0"/>
        <v>839.35231081527638</v>
      </c>
      <c r="E3" s="46">
        <f t="shared" si="0"/>
        <v>1028.7509674140301</v>
      </c>
      <c r="F3" s="46">
        <f t="shared" si="0"/>
        <v>1075.9616371494715</v>
      </c>
      <c r="G3" s="46">
        <f t="shared" si="0"/>
        <v>1022.9478763395612</v>
      </c>
      <c r="H3" s="46">
        <f t="shared" si="0"/>
        <v>1208.7174635305507</v>
      </c>
      <c r="I3" s="46">
        <f t="shared" si="0"/>
        <v>1205.3561954884028</v>
      </c>
      <c r="J3" s="46">
        <f t="shared" si="0"/>
        <v>1116.3308696972765</v>
      </c>
      <c r="K3" s="46">
        <f t="shared" si="0"/>
        <v>1032.3356125243847</v>
      </c>
      <c r="L3" s="46">
        <f t="shared" si="0"/>
        <v>1112.4000000000001</v>
      </c>
      <c r="M3" s="46">
        <f t="shared" si="0"/>
        <v>1165.1204105803397</v>
      </c>
      <c r="N3" s="46">
        <f t="shared" si="0"/>
        <v>1172.2999030911931</v>
      </c>
      <c r="O3" s="46">
        <f t="shared" si="0"/>
        <v>1245.1197739891313</v>
      </c>
      <c r="P3" s="46">
        <f t="shared" si="0"/>
        <v>1322.0551378446114</v>
      </c>
      <c r="Q3" s="46">
        <f t="shared" si="0"/>
        <v>1290.8039183388723</v>
      </c>
    </row>
    <row r="4" spans="1:17" x14ac:dyDescent="0.25">
      <c r="A4" s="110" t="s">
        <v>178</v>
      </c>
      <c r="B4" s="120">
        <f>SUM(B5:B6)</f>
        <v>293.46726134702595</v>
      </c>
      <c r="C4" s="120">
        <f t="shared" ref="C4:Q4" si="1">SUM(C5:C6)</f>
        <v>303.33215903983285</v>
      </c>
      <c r="D4" s="120">
        <f t="shared" si="1"/>
        <v>318.0616532124817</v>
      </c>
      <c r="E4" s="120">
        <f t="shared" si="1"/>
        <v>332.79042635524604</v>
      </c>
      <c r="F4" s="120">
        <f t="shared" si="1"/>
        <v>347.93417646455094</v>
      </c>
      <c r="G4" s="120">
        <f t="shared" si="1"/>
        <v>334.73601526117938</v>
      </c>
      <c r="H4" s="120">
        <f t="shared" si="1"/>
        <v>344.23199630354901</v>
      </c>
      <c r="I4" s="120">
        <f t="shared" si="1"/>
        <v>354.49780362031282</v>
      </c>
      <c r="J4" s="120">
        <f t="shared" si="1"/>
        <v>316.69535283993116</v>
      </c>
      <c r="K4" s="120">
        <f t="shared" si="1"/>
        <v>296.6560917456502</v>
      </c>
      <c r="L4" s="120">
        <f t="shared" si="1"/>
        <v>330.5</v>
      </c>
      <c r="M4" s="120">
        <f t="shared" si="1"/>
        <v>361.03434662455589</v>
      </c>
      <c r="N4" s="120">
        <f t="shared" si="1"/>
        <v>357.87037952653122</v>
      </c>
      <c r="O4" s="120">
        <f t="shared" si="1"/>
        <v>366.97337701830463</v>
      </c>
      <c r="P4" s="120">
        <f t="shared" si="1"/>
        <v>397.6738721804511</v>
      </c>
      <c r="Q4" s="120">
        <f t="shared" si="1"/>
        <v>386.69857664693291</v>
      </c>
    </row>
    <row r="5" spans="1:17" x14ac:dyDescent="0.25">
      <c r="A5" s="179" t="s">
        <v>61</v>
      </c>
      <c r="B5" s="189">
        <v>55.224998034107728</v>
      </c>
      <c r="C5" s="189">
        <v>56.14551989177815</v>
      </c>
      <c r="D5" s="189">
        <v>57.492545218570918</v>
      </c>
      <c r="E5" s="189">
        <v>58.808661048696507</v>
      </c>
      <c r="F5" s="189">
        <v>60.131830497100644</v>
      </c>
      <c r="G5" s="189">
        <v>58.980316732146534</v>
      </c>
      <c r="H5" s="189">
        <v>59.81105971833265</v>
      </c>
      <c r="I5" s="189">
        <v>67.440401073826209</v>
      </c>
      <c r="J5" s="189">
        <v>49.033270675576262</v>
      </c>
      <c r="K5" s="189">
        <v>31.868237387747541</v>
      </c>
      <c r="L5" s="189">
        <v>24.655892945169565</v>
      </c>
      <c r="M5" s="189">
        <v>23.41820112969312</v>
      </c>
      <c r="N5" s="189">
        <v>25.095509688615444</v>
      </c>
      <c r="O5" s="189">
        <v>26.925947957694206</v>
      </c>
      <c r="P5" s="189">
        <v>38.425229175719167</v>
      </c>
      <c r="Q5" s="189">
        <v>79.444330039457569</v>
      </c>
    </row>
    <row r="6" spans="1:17" x14ac:dyDescent="0.25">
      <c r="A6" s="179" t="s">
        <v>40</v>
      </c>
      <c r="B6" s="189">
        <v>238.24226331291823</v>
      </c>
      <c r="C6" s="189">
        <v>247.1866391480547</v>
      </c>
      <c r="D6" s="189">
        <v>260.56910799391079</v>
      </c>
      <c r="E6" s="189">
        <v>273.98176530654951</v>
      </c>
      <c r="F6" s="189">
        <v>287.80234596745032</v>
      </c>
      <c r="G6" s="189">
        <v>275.75569852903283</v>
      </c>
      <c r="H6" s="189">
        <v>284.42093658521634</v>
      </c>
      <c r="I6" s="189">
        <v>287.05740254648663</v>
      </c>
      <c r="J6" s="189">
        <v>267.6620821643549</v>
      </c>
      <c r="K6" s="189">
        <v>264.78785435790269</v>
      </c>
      <c r="L6" s="189">
        <v>305.84410705483043</v>
      </c>
      <c r="M6" s="189">
        <v>337.61614549486279</v>
      </c>
      <c r="N6" s="189">
        <v>332.77486983791579</v>
      </c>
      <c r="O6" s="189">
        <v>340.0474290606104</v>
      </c>
      <c r="P6" s="189">
        <v>359.24864300473195</v>
      </c>
      <c r="Q6" s="189">
        <v>307.25424660747535</v>
      </c>
    </row>
    <row r="7" spans="1:17" x14ac:dyDescent="0.25">
      <c r="A7" s="223" t="s">
        <v>39</v>
      </c>
      <c r="B7" s="118">
        <v>468.87298077283458</v>
      </c>
      <c r="C7" s="118">
        <v>495.75432160254616</v>
      </c>
      <c r="D7" s="118">
        <v>521.29065760279468</v>
      </c>
      <c r="E7" s="118">
        <v>695.96054105878409</v>
      </c>
      <c r="F7" s="118">
        <v>728.02746068492058</v>
      </c>
      <c r="G7" s="118">
        <v>688.21186107838184</v>
      </c>
      <c r="H7" s="118">
        <v>864.48546722700178</v>
      </c>
      <c r="I7" s="118">
        <v>850.85839186808994</v>
      </c>
      <c r="J7" s="118">
        <v>799.63551685734535</v>
      </c>
      <c r="K7" s="118">
        <v>735.67952077873451</v>
      </c>
      <c r="L7" s="118">
        <v>781.9</v>
      </c>
      <c r="M7" s="118">
        <v>804.08606395578374</v>
      </c>
      <c r="N7" s="118">
        <v>814.42952356466185</v>
      </c>
      <c r="O7" s="118">
        <v>878.14639697082657</v>
      </c>
      <c r="P7" s="118">
        <v>924.38126566416031</v>
      </c>
      <c r="Q7" s="118">
        <v>904.10534169193954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49.222706577877744</v>
      </c>
      <c r="C10" s="215">
        <v>46.05379196384294</v>
      </c>
      <c r="D10" s="215">
        <v>48.915711465220582</v>
      </c>
      <c r="E10" s="215">
        <v>77.165066006554667</v>
      </c>
      <c r="F10" s="215">
        <v>76.220030059775894</v>
      </c>
      <c r="G10" s="215">
        <v>72.405547942689196</v>
      </c>
      <c r="H10" s="215">
        <v>73.305939835222546</v>
      </c>
      <c r="I10" s="215">
        <v>86.557570524876468</v>
      </c>
      <c r="J10" s="215">
        <v>63.945402523872929</v>
      </c>
      <c r="K10" s="215">
        <v>50.877103819606106</v>
      </c>
      <c r="L10" s="215">
        <v>40.35425721670935</v>
      </c>
      <c r="M10" s="215">
        <v>27.542452928401495</v>
      </c>
      <c r="N10" s="215">
        <v>29.866888140634604</v>
      </c>
      <c r="O10" s="215">
        <v>36.78282039944682</v>
      </c>
      <c r="P10" s="215">
        <v>44.332811924899701</v>
      </c>
      <c r="Q10" s="215">
        <v>127.29547157472918</v>
      </c>
    </row>
    <row r="11" spans="1:17" x14ac:dyDescent="0.25">
      <c r="A11" s="222" t="s">
        <v>176</v>
      </c>
      <c r="B11" s="214">
        <v>91.384705245415248</v>
      </c>
      <c r="C11" s="214">
        <v>87.2569860315851</v>
      </c>
      <c r="D11" s="214">
        <v>95.407978319788967</v>
      </c>
      <c r="E11" s="214">
        <v>154.71272230607997</v>
      </c>
      <c r="F11" s="214">
        <v>156.99432313769134</v>
      </c>
      <c r="G11" s="214">
        <v>145.68477512631603</v>
      </c>
      <c r="H11" s="214">
        <v>150.01827211000747</v>
      </c>
      <c r="I11" s="214">
        <v>158.55450735986636</v>
      </c>
      <c r="J11" s="214">
        <v>150.22085948228414</v>
      </c>
      <c r="K11" s="214">
        <v>170.90445964138658</v>
      </c>
      <c r="L11" s="214">
        <v>211.97733110883195</v>
      </c>
      <c r="M11" s="214">
        <v>212.65231454633303</v>
      </c>
      <c r="N11" s="214">
        <v>198.19394043864335</v>
      </c>
      <c r="O11" s="214">
        <v>189.78281156006284</v>
      </c>
      <c r="P11" s="214">
        <v>188.60467282791421</v>
      </c>
      <c r="Q11" s="214">
        <v>133.04914425901205</v>
      </c>
    </row>
    <row r="12" spans="1:17" x14ac:dyDescent="0.25">
      <c r="A12" s="221" t="s">
        <v>175</v>
      </c>
      <c r="B12" s="213">
        <v>9.5658999650795931</v>
      </c>
      <c r="C12" s="213">
        <v>9.5561565754337909</v>
      </c>
      <c r="D12" s="213">
        <v>10.386245367134041</v>
      </c>
      <c r="E12" s="213">
        <v>20.265598816789542</v>
      </c>
      <c r="F12" s="213">
        <v>20.679180566153708</v>
      </c>
      <c r="G12" s="213">
        <v>19.044552928990228</v>
      </c>
      <c r="H12" s="213">
        <v>24.586438434394335</v>
      </c>
      <c r="I12" s="213">
        <v>25.009725209656551</v>
      </c>
      <c r="J12" s="213">
        <v>24.161681381562303</v>
      </c>
      <c r="K12" s="213">
        <v>23.339566099288927</v>
      </c>
      <c r="L12" s="213">
        <v>25.234778786077772</v>
      </c>
      <c r="M12" s="213">
        <v>20.096677733029644</v>
      </c>
      <c r="N12" s="213">
        <v>22.402171222018044</v>
      </c>
      <c r="O12" s="213">
        <v>27.487894783355113</v>
      </c>
      <c r="P12" s="213">
        <v>22.937844900726613</v>
      </c>
      <c r="Q12" s="213">
        <v>21.548403496055514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54.691896197641938</v>
      </c>
      <c r="C15" s="120">
        <v>54.691896197641931</v>
      </c>
      <c r="D15" s="120">
        <v>54.691896197641938</v>
      </c>
      <c r="E15" s="120">
        <v>83.284849801802437</v>
      </c>
      <c r="F15" s="120">
        <v>83.284849801802437</v>
      </c>
      <c r="G15" s="120">
        <v>83.284849801802437</v>
      </c>
      <c r="H15" s="120">
        <v>77.56625908097034</v>
      </c>
      <c r="I15" s="120">
        <v>94.72203124346666</v>
      </c>
      <c r="J15" s="120">
        <v>89.003440522634548</v>
      </c>
      <c r="K15" s="120">
        <v>89.003440522634548</v>
      </c>
      <c r="L15" s="120">
        <v>83.284849801802451</v>
      </c>
      <c r="M15" s="120">
        <v>83.284849801802451</v>
      </c>
      <c r="N15" s="120">
        <v>77.566259080970354</v>
      </c>
      <c r="O15" s="120">
        <v>77.566259080970354</v>
      </c>
      <c r="P15" s="120">
        <v>71.847668360138258</v>
      </c>
      <c r="Q15" s="120">
        <v>134.75216628929138</v>
      </c>
    </row>
    <row r="16" spans="1:17" x14ac:dyDescent="0.25">
      <c r="A16" s="180" t="s">
        <v>176</v>
      </c>
      <c r="B16" s="189">
        <v>112.64967249490584</v>
      </c>
      <c r="C16" s="189">
        <v>103.97415560790304</v>
      </c>
      <c r="D16" s="189">
        <v>103.97415560790304</v>
      </c>
      <c r="E16" s="189">
        <v>164.7027738169225</v>
      </c>
      <c r="F16" s="189">
        <v>173.37829070392527</v>
      </c>
      <c r="G16" s="189">
        <v>173.37829070392527</v>
      </c>
      <c r="H16" s="189">
        <v>164.7027738169225</v>
      </c>
      <c r="I16" s="189">
        <v>173.37829070392527</v>
      </c>
      <c r="J16" s="189">
        <v>173.37829070392527</v>
      </c>
      <c r="K16" s="189">
        <v>182.05380759092805</v>
      </c>
      <c r="L16" s="189">
        <v>225.43139202594193</v>
      </c>
      <c r="M16" s="189">
        <v>225.43139202594196</v>
      </c>
      <c r="N16" s="189">
        <v>216.75587513893916</v>
      </c>
      <c r="O16" s="189">
        <v>208.08035825193639</v>
      </c>
      <c r="P16" s="189">
        <v>208.08035825193642</v>
      </c>
      <c r="Q16" s="189">
        <v>199.40484136493362</v>
      </c>
    </row>
    <row r="17" spans="1:17" x14ac:dyDescent="0.25">
      <c r="A17" s="108" t="s">
        <v>175</v>
      </c>
      <c r="B17" s="118">
        <v>11.739888850088436</v>
      </c>
      <c r="C17" s="118">
        <v>11.739888850088436</v>
      </c>
      <c r="D17" s="118">
        <v>11.739888850088436</v>
      </c>
      <c r="E17" s="118">
        <v>21.502705472124163</v>
      </c>
      <c r="F17" s="118">
        <v>22.587462874572577</v>
      </c>
      <c r="G17" s="118">
        <v>22.587462874572577</v>
      </c>
      <c r="H17" s="118">
        <v>26.926492484366236</v>
      </c>
      <c r="I17" s="118">
        <v>26.926492484366232</v>
      </c>
      <c r="J17" s="118">
        <v>25.841735081917822</v>
      </c>
      <c r="K17" s="118">
        <v>25.841735081917822</v>
      </c>
      <c r="L17" s="118">
        <v>26.926492484366232</v>
      </c>
      <c r="M17" s="118">
        <v>25.841735081917825</v>
      </c>
      <c r="N17" s="118">
        <v>25.841735081917818</v>
      </c>
      <c r="O17" s="118">
        <v>29.096007289263063</v>
      </c>
      <c r="P17" s="118">
        <v>29.09600728926306</v>
      </c>
      <c r="Q17" s="118">
        <v>28.01124988681465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5.7185907208321014</v>
      </c>
      <c r="E19" s="120">
        <v>28.592953604160506</v>
      </c>
      <c r="F19" s="120">
        <v>5.7185907208321014</v>
      </c>
      <c r="G19" s="120">
        <v>0</v>
      </c>
      <c r="H19" s="120">
        <v>0</v>
      </c>
      <c r="I19" s="120">
        <v>17.155772162496319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62.904497929153123</v>
      </c>
    </row>
    <row r="20" spans="1:17" x14ac:dyDescent="0.25">
      <c r="A20" s="179" t="s">
        <v>176</v>
      </c>
      <c r="B20" s="189"/>
      <c r="C20" s="189">
        <v>0</v>
      </c>
      <c r="D20" s="189">
        <v>0</v>
      </c>
      <c r="E20" s="189">
        <v>69.40413509602223</v>
      </c>
      <c r="F20" s="189">
        <v>17.351033774005558</v>
      </c>
      <c r="G20" s="189">
        <v>0</v>
      </c>
      <c r="H20" s="189">
        <v>0</v>
      </c>
      <c r="I20" s="189">
        <v>17.351033774005558</v>
      </c>
      <c r="J20" s="189">
        <v>0</v>
      </c>
      <c r="K20" s="189">
        <v>17.351033774005558</v>
      </c>
      <c r="L20" s="189">
        <v>52.053101322016673</v>
      </c>
      <c r="M20" s="189">
        <v>2.8421709430404007E-14</v>
      </c>
      <c r="N20" s="189">
        <v>0</v>
      </c>
      <c r="O20" s="189">
        <v>0</v>
      </c>
      <c r="P20" s="189">
        <v>2.8421709430404007E-14</v>
      </c>
      <c r="Q20" s="189">
        <v>0</v>
      </c>
    </row>
    <row r="21" spans="1:17" x14ac:dyDescent="0.25">
      <c r="A21" s="119" t="s">
        <v>175</v>
      </c>
      <c r="B21" s="118"/>
      <c r="C21" s="118">
        <v>0</v>
      </c>
      <c r="D21" s="118">
        <v>1.0847574024484143</v>
      </c>
      <c r="E21" s="118">
        <v>9.7628166220357286</v>
      </c>
      <c r="F21" s="118">
        <v>2.1695148048968287</v>
      </c>
      <c r="G21" s="118">
        <v>0</v>
      </c>
      <c r="H21" s="118">
        <v>5.4237870122420713</v>
      </c>
      <c r="I21" s="118">
        <v>0</v>
      </c>
      <c r="J21" s="118">
        <v>0</v>
      </c>
      <c r="K21" s="118">
        <v>0</v>
      </c>
      <c r="L21" s="118">
        <v>2.1695148048968282</v>
      </c>
      <c r="M21" s="118">
        <v>0</v>
      </c>
      <c r="N21" s="118">
        <v>0</v>
      </c>
      <c r="O21" s="118">
        <v>4.3390296097936574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5.718590720832097</v>
      </c>
      <c r="E23" s="120">
        <f t="shared" si="2"/>
        <v>0</v>
      </c>
      <c r="F23" s="120">
        <f t="shared" si="2"/>
        <v>5.718590720832097</v>
      </c>
      <c r="G23" s="120">
        <f t="shared" si="2"/>
        <v>0</v>
      </c>
      <c r="H23" s="120">
        <f t="shared" si="2"/>
        <v>5.718590720832097</v>
      </c>
      <c r="I23" s="120">
        <f t="shared" si="2"/>
        <v>0</v>
      </c>
      <c r="J23" s="120">
        <f t="shared" si="2"/>
        <v>5.7185907208321112</v>
      </c>
      <c r="K23" s="120">
        <f t="shared" si="2"/>
        <v>0</v>
      </c>
      <c r="L23" s="120">
        <f t="shared" si="2"/>
        <v>5.718590720832097</v>
      </c>
      <c r="M23" s="120">
        <f t="shared" si="2"/>
        <v>0</v>
      </c>
      <c r="N23" s="120">
        <f t="shared" si="2"/>
        <v>5.718590720832097</v>
      </c>
      <c r="O23" s="120">
        <f t="shared" si="2"/>
        <v>0</v>
      </c>
      <c r="P23" s="120">
        <f t="shared" si="2"/>
        <v>5.718590720832097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8.6755168870028001</v>
      </c>
      <c r="D24" s="189">
        <f t="shared" si="3"/>
        <v>0</v>
      </c>
      <c r="E24" s="189">
        <f t="shared" si="3"/>
        <v>8.6755168870027717</v>
      </c>
      <c r="F24" s="189">
        <f t="shared" si="3"/>
        <v>8.6755168870027717</v>
      </c>
      <c r="G24" s="189">
        <f t="shared" si="3"/>
        <v>0</v>
      </c>
      <c r="H24" s="189">
        <f t="shared" si="3"/>
        <v>8.6755168870027717</v>
      </c>
      <c r="I24" s="189">
        <f t="shared" si="3"/>
        <v>8.6755168870027717</v>
      </c>
      <c r="J24" s="189">
        <f t="shared" si="3"/>
        <v>0</v>
      </c>
      <c r="K24" s="189">
        <f t="shared" si="3"/>
        <v>8.6755168870028001</v>
      </c>
      <c r="L24" s="189">
        <f t="shared" si="3"/>
        <v>8.6755168870028001</v>
      </c>
      <c r="M24" s="189">
        <f t="shared" si="3"/>
        <v>0</v>
      </c>
      <c r="N24" s="189">
        <f t="shared" si="3"/>
        <v>8.6755168870028001</v>
      </c>
      <c r="O24" s="189">
        <f t="shared" si="3"/>
        <v>8.6755168870027717</v>
      </c>
      <c r="P24" s="189">
        <f t="shared" si="3"/>
        <v>0</v>
      </c>
      <c r="Q24" s="189">
        <f t="shared" si="3"/>
        <v>8.6755168870028001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1.0847574024484139</v>
      </c>
      <c r="E25" s="118">
        <f t="shared" si="4"/>
        <v>0</v>
      </c>
      <c r="F25" s="118">
        <f t="shared" si="4"/>
        <v>1.0847574024484139</v>
      </c>
      <c r="G25" s="118">
        <f t="shared" si="4"/>
        <v>0</v>
      </c>
      <c r="H25" s="118">
        <f t="shared" si="4"/>
        <v>1.0847574024484103</v>
      </c>
      <c r="I25" s="118">
        <f t="shared" si="4"/>
        <v>0</v>
      </c>
      <c r="J25" s="118">
        <f t="shared" si="4"/>
        <v>1.0847574024484103</v>
      </c>
      <c r="K25" s="118">
        <f t="shared" si="4"/>
        <v>0</v>
      </c>
      <c r="L25" s="118">
        <f t="shared" si="4"/>
        <v>1.0847574024484175</v>
      </c>
      <c r="M25" s="118">
        <f t="shared" si="4"/>
        <v>1.0847574024484068</v>
      </c>
      <c r="N25" s="118">
        <f t="shared" si="4"/>
        <v>0</v>
      </c>
      <c r="O25" s="118">
        <f t="shared" si="4"/>
        <v>1.0847574024484103</v>
      </c>
      <c r="P25" s="118">
        <f t="shared" si="4"/>
        <v>0</v>
      </c>
      <c r="Q25" s="118">
        <f t="shared" si="4"/>
        <v>1.0847574024484103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5.4691896197641938</v>
      </c>
      <c r="C27" s="120">
        <f t="shared" ref="C27:Q27" si="5">C15-C10</f>
        <v>8.6381042337989911</v>
      </c>
      <c r="D27" s="120">
        <f t="shared" si="5"/>
        <v>5.7761847324213562</v>
      </c>
      <c r="E27" s="120">
        <f t="shared" si="5"/>
        <v>6.1197837952477698</v>
      </c>
      <c r="F27" s="120">
        <f t="shared" si="5"/>
        <v>7.0648197420265433</v>
      </c>
      <c r="G27" s="120">
        <f t="shared" si="5"/>
        <v>10.879301859113241</v>
      </c>
      <c r="H27" s="120">
        <f t="shared" si="5"/>
        <v>4.2603192457477945</v>
      </c>
      <c r="I27" s="120">
        <f t="shared" si="5"/>
        <v>8.1644607185901918</v>
      </c>
      <c r="J27" s="120">
        <f t="shared" si="5"/>
        <v>25.05803799876162</v>
      </c>
      <c r="K27" s="120">
        <f t="shared" si="5"/>
        <v>38.126336703028443</v>
      </c>
      <c r="L27" s="120">
        <f t="shared" si="5"/>
        <v>42.930592585093102</v>
      </c>
      <c r="M27" s="120">
        <f t="shared" si="5"/>
        <v>55.742396873400956</v>
      </c>
      <c r="N27" s="120">
        <f t="shared" si="5"/>
        <v>47.699370940335754</v>
      </c>
      <c r="O27" s="120">
        <f t="shared" si="5"/>
        <v>40.783438681523535</v>
      </c>
      <c r="P27" s="120">
        <f t="shared" si="5"/>
        <v>27.514856435238556</v>
      </c>
      <c r="Q27" s="120">
        <f t="shared" si="5"/>
        <v>7.4566947145622038</v>
      </c>
    </row>
    <row r="28" spans="1:17" x14ac:dyDescent="0.25">
      <c r="A28" s="180" t="s">
        <v>176</v>
      </c>
      <c r="B28" s="189">
        <f t="shared" ref="B28:Q28" si="6">B16-B11</f>
        <v>21.264967249490596</v>
      </c>
      <c r="C28" s="189">
        <f t="shared" si="6"/>
        <v>16.717169576317943</v>
      </c>
      <c r="D28" s="189">
        <f t="shared" si="6"/>
        <v>8.5661772881140763</v>
      </c>
      <c r="E28" s="189">
        <f t="shared" si="6"/>
        <v>9.9900515108425338</v>
      </c>
      <c r="F28" s="189">
        <f t="shared" si="6"/>
        <v>16.383967566233935</v>
      </c>
      <c r="G28" s="189">
        <f t="shared" si="6"/>
        <v>27.693515577609247</v>
      </c>
      <c r="H28" s="189">
        <f t="shared" si="6"/>
        <v>14.684501706915029</v>
      </c>
      <c r="I28" s="189">
        <f t="shared" si="6"/>
        <v>14.82378334405891</v>
      </c>
      <c r="J28" s="189">
        <f t="shared" si="6"/>
        <v>23.157431221641133</v>
      </c>
      <c r="K28" s="189">
        <f t="shared" si="6"/>
        <v>11.149347949541465</v>
      </c>
      <c r="L28" s="189">
        <f t="shared" si="6"/>
        <v>13.454060917109985</v>
      </c>
      <c r="M28" s="189">
        <f t="shared" si="6"/>
        <v>12.779077479608929</v>
      </c>
      <c r="N28" s="189">
        <f t="shared" si="6"/>
        <v>18.561934700295808</v>
      </c>
      <c r="O28" s="189">
        <f t="shared" si="6"/>
        <v>18.297546691873549</v>
      </c>
      <c r="P28" s="189">
        <f t="shared" si="6"/>
        <v>19.475685424022203</v>
      </c>
      <c r="Q28" s="189">
        <f t="shared" si="6"/>
        <v>66.355697105921564</v>
      </c>
    </row>
    <row r="29" spans="1:17" x14ac:dyDescent="0.25">
      <c r="A29" s="108" t="s">
        <v>175</v>
      </c>
      <c r="B29" s="118">
        <f t="shared" ref="B29:Q29" si="7">B17-B12</f>
        <v>2.1739888850088427</v>
      </c>
      <c r="C29" s="118">
        <f t="shared" si="7"/>
        <v>2.1837322746546448</v>
      </c>
      <c r="D29" s="118">
        <f t="shared" si="7"/>
        <v>1.3536434829543946</v>
      </c>
      <c r="E29" s="118">
        <f t="shared" si="7"/>
        <v>1.2371066553346211</v>
      </c>
      <c r="F29" s="118">
        <f t="shared" si="7"/>
        <v>1.9082823084188689</v>
      </c>
      <c r="G29" s="118">
        <f t="shared" si="7"/>
        <v>3.5429099455823483</v>
      </c>
      <c r="H29" s="118">
        <f t="shared" si="7"/>
        <v>2.3400540499719007</v>
      </c>
      <c r="I29" s="118">
        <f t="shared" si="7"/>
        <v>1.9167672747096809</v>
      </c>
      <c r="J29" s="118">
        <f t="shared" si="7"/>
        <v>1.6800537003555185</v>
      </c>
      <c r="K29" s="118">
        <f t="shared" si="7"/>
        <v>2.5021689826288949</v>
      </c>
      <c r="L29" s="118">
        <f t="shared" si="7"/>
        <v>1.69171369828846</v>
      </c>
      <c r="M29" s="118">
        <f t="shared" si="7"/>
        <v>5.7450573488881815</v>
      </c>
      <c r="N29" s="118">
        <f t="shared" si="7"/>
        <v>3.4395638598997742</v>
      </c>
      <c r="O29" s="118">
        <f t="shared" si="7"/>
        <v>1.6081125059079504</v>
      </c>
      <c r="P29" s="118">
        <f t="shared" si="7"/>
        <v>6.1581623885364465</v>
      </c>
      <c r="Q29" s="118">
        <f t="shared" si="7"/>
        <v>6.462846390759136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116.01433873261121</v>
      </c>
      <c r="C32" s="38">
        <v>106.61750999999998</v>
      </c>
      <c r="D32" s="38">
        <v>113.97310000000041</v>
      </c>
      <c r="E32" s="38">
        <v>182.7681</v>
      </c>
      <c r="F32" s="38">
        <v>182.07884000000004</v>
      </c>
      <c r="G32" s="38">
        <v>168.07423335504535</v>
      </c>
      <c r="H32" s="38">
        <v>171.78711000000007</v>
      </c>
      <c r="I32" s="38">
        <v>182.95693</v>
      </c>
      <c r="J32" s="38">
        <v>159.87366</v>
      </c>
      <c r="K32" s="38">
        <v>158.83577</v>
      </c>
      <c r="L32" s="38">
        <v>168.89174103435573</v>
      </c>
      <c r="M32" s="38">
        <v>156.47256062733621</v>
      </c>
      <c r="N32" s="38">
        <v>148.80246464326405</v>
      </c>
      <c r="O32" s="38">
        <v>149.49236417248306</v>
      </c>
      <c r="P32" s="38">
        <v>151.5920550240611</v>
      </c>
      <c r="Q32" s="38">
        <v>159.83273943711495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7.1068100000003991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6.8308965186459769</v>
      </c>
      <c r="C34" s="51">
        <v>5.7946400000000002</v>
      </c>
      <c r="D34" s="51">
        <v>4.8947400000000005</v>
      </c>
      <c r="E34" s="51">
        <v>15.985770000000002</v>
      </c>
      <c r="F34" s="51">
        <v>10.86469</v>
      </c>
      <c r="G34" s="51">
        <v>12.108902648268877</v>
      </c>
      <c r="H34" s="51">
        <v>12.89072</v>
      </c>
      <c r="I34" s="51">
        <v>12.649400000000007</v>
      </c>
      <c r="J34" s="51">
        <v>9.886330000000001</v>
      </c>
      <c r="K34" s="51">
        <v>7.9874200000000002</v>
      </c>
      <c r="L34" s="51">
        <v>8.0265878491662512</v>
      </c>
      <c r="M34" s="51">
        <v>7.0213315542347168</v>
      </c>
      <c r="N34" s="51">
        <v>8.0251616103454566</v>
      </c>
      <c r="O34" s="51">
        <v>7.0215890046720446</v>
      </c>
      <c r="P34" s="51">
        <v>6.0655381071628724</v>
      </c>
      <c r="Q34" s="51">
        <v>4.1537787619535527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1.09992</v>
      </c>
      <c r="F36" s="51">
        <v>1.10172</v>
      </c>
      <c r="G36" s="51">
        <v>3.2960712621093724</v>
      </c>
      <c r="H36" s="51">
        <v>2.2030599999999998</v>
      </c>
      <c r="I36" s="51">
        <v>1.1021799999999999</v>
      </c>
      <c r="J36" s="51">
        <v>1.0899700000000001</v>
      </c>
      <c r="K36" s="51">
        <v>1.10043</v>
      </c>
      <c r="L36" s="51">
        <v>1.0997574656319802</v>
      </c>
      <c r="M36" s="51">
        <v>1.099946509173213</v>
      </c>
      <c r="N36" s="51">
        <v>1.0996446289106228</v>
      </c>
      <c r="O36" s="51">
        <v>1.0991155409742108</v>
      </c>
      <c r="P36" s="51">
        <v>1.0997259112342994</v>
      </c>
      <c r="Q36" s="51">
        <v>1.0999008359570572</v>
      </c>
    </row>
    <row r="37" spans="1:17" x14ac:dyDescent="0.25">
      <c r="A37" s="53" t="s">
        <v>76</v>
      </c>
      <c r="B37" s="51">
        <v>2.0541008449594416</v>
      </c>
      <c r="C37" s="51">
        <v>1.0004</v>
      </c>
      <c r="D37" s="51">
        <v>2.0034800000000001</v>
      </c>
      <c r="E37" s="51">
        <v>8.2106600000000007</v>
      </c>
      <c r="F37" s="51">
        <v>3.1037699999999999</v>
      </c>
      <c r="G37" s="51">
        <v>3.0804706255252885</v>
      </c>
      <c r="H37" s="51">
        <v>3.1014499999999998</v>
      </c>
      <c r="I37" s="51">
        <v>5.1044</v>
      </c>
      <c r="J37" s="51">
        <v>4.0615199999999998</v>
      </c>
      <c r="K37" s="51">
        <v>3.1025499999999999</v>
      </c>
      <c r="L37" s="51">
        <v>4.0599915767442445</v>
      </c>
      <c r="M37" s="51">
        <v>3.0555049142547608</v>
      </c>
      <c r="N37" s="51">
        <v>4.0586038264507831</v>
      </c>
      <c r="O37" s="51">
        <v>3.0561049065431902</v>
      </c>
      <c r="P37" s="51">
        <v>3.0544992364369108</v>
      </c>
      <c r="Q37" s="51">
        <v>3.0538779259964954</v>
      </c>
    </row>
    <row r="38" spans="1:17" x14ac:dyDescent="0.25">
      <c r="A38" s="53" t="s">
        <v>29</v>
      </c>
      <c r="B38" s="51">
        <v>4.7767956736865358</v>
      </c>
      <c r="C38" s="51">
        <v>4.7942400000000003</v>
      </c>
      <c r="D38" s="51">
        <v>2.8912599999999999</v>
      </c>
      <c r="E38" s="51">
        <v>6.6751899999999997</v>
      </c>
      <c r="F38" s="51">
        <v>6.6592000000000002</v>
      </c>
      <c r="G38" s="51">
        <v>5.732360760634216</v>
      </c>
      <c r="H38" s="51">
        <v>7.5862100000000003</v>
      </c>
      <c r="I38" s="51">
        <v>5.6425000000000001</v>
      </c>
      <c r="J38" s="51">
        <v>4.7348400000000002</v>
      </c>
      <c r="K38" s="51">
        <v>3.78444</v>
      </c>
      <c r="L38" s="51">
        <v>2.8668388067900272</v>
      </c>
      <c r="M38" s="51">
        <v>2.8658801308067425</v>
      </c>
      <c r="N38" s="51">
        <v>2.8669131549840499</v>
      </c>
      <c r="O38" s="51">
        <v>2.8663685571546442</v>
      </c>
      <c r="P38" s="51">
        <v>1.9113129594916616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0.80032000000000636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65.116474613187933</v>
      </c>
      <c r="C40" s="51">
        <v>57.41695</v>
      </c>
      <c r="D40" s="51">
        <v>52.762650000000001</v>
      </c>
      <c r="E40" s="51">
        <v>60.464399999999998</v>
      </c>
      <c r="F40" s="51">
        <v>67.61063</v>
      </c>
      <c r="G40" s="51">
        <v>53.358896694900395</v>
      </c>
      <c r="H40" s="51">
        <v>53.339590000000001</v>
      </c>
      <c r="I40" s="51">
        <v>56.701740000000001</v>
      </c>
      <c r="J40" s="51">
        <v>56.817520000000002</v>
      </c>
      <c r="K40" s="51">
        <v>59.30538</v>
      </c>
      <c r="L40" s="51">
        <v>63.967418714938532</v>
      </c>
      <c r="M40" s="51">
        <v>51.114483244715913</v>
      </c>
      <c r="N40" s="51">
        <v>47.673311419245337</v>
      </c>
      <c r="O40" s="51">
        <v>47.815373303581119</v>
      </c>
      <c r="P40" s="51">
        <v>44.820401704748882</v>
      </c>
      <c r="Q40" s="51">
        <v>46.243482341218872</v>
      </c>
    </row>
    <row r="41" spans="1:17" x14ac:dyDescent="0.25">
      <c r="A41" s="53" t="s">
        <v>66</v>
      </c>
      <c r="B41" s="51">
        <v>65.116474613187933</v>
      </c>
      <c r="C41" s="51">
        <v>57.41695</v>
      </c>
      <c r="D41" s="51">
        <v>52.762650000000001</v>
      </c>
      <c r="E41" s="51">
        <v>60.464399999999998</v>
      </c>
      <c r="F41" s="51">
        <v>67.61063</v>
      </c>
      <c r="G41" s="51">
        <v>53.358896694900395</v>
      </c>
      <c r="H41" s="51">
        <v>53.339590000000001</v>
      </c>
      <c r="I41" s="51">
        <v>56.701740000000001</v>
      </c>
      <c r="J41" s="51">
        <v>56.817520000000002</v>
      </c>
      <c r="K41" s="51">
        <v>59.30538</v>
      </c>
      <c r="L41" s="51">
        <v>63.967418714938532</v>
      </c>
      <c r="M41" s="51">
        <v>51.114483244715913</v>
      </c>
      <c r="N41" s="51">
        <v>47.673311419245337</v>
      </c>
      <c r="O41" s="51">
        <v>47.815373303581119</v>
      </c>
      <c r="P41" s="51">
        <v>44.820401704748882</v>
      </c>
      <c r="Q41" s="51">
        <v>46.243482341218872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8.1213509960025903</v>
      </c>
      <c r="C43" s="51">
        <v>6.417919999999981</v>
      </c>
      <c r="D43" s="51">
        <v>8.0090600000000052</v>
      </c>
      <c r="E43" s="51">
        <v>8.4803900000000141</v>
      </c>
      <c r="F43" s="51">
        <v>9.9132400000000729</v>
      </c>
      <c r="G43" s="51">
        <v>10.843091518480087</v>
      </c>
      <c r="H43" s="51">
        <v>12.094820000000048</v>
      </c>
      <c r="I43" s="51">
        <v>14.316199999999981</v>
      </c>
      <c r="J43" s="51">
        <v>13.790190000000011</v>
      </c>
      <c r="K43" s="51">
        <v>13.007579999999983</v>
      </c>
      <c r="L43" s="51">
        <v>15.331956128988381</v>
      </c>
      <c r="M43" s="51">
        <v>13.64148685533911</v>
      </c>
      <c r="N43" s="51">
        <v>10.631227765143167</v>
      </c>
      <c r="O43" s="51">
        <v>13.757865029478555</v>
      </c>
      <c r="P43" s="51">
        <v>16.199232501373267</v>
      </c>
      <c r="Q43" s="51">
        <v>22.546963828426343</v>
      </c>
    </row>
    <row r="44" spans="1:17" x14ac:dyDescent="0.25">
      <c r="A44" s="53" t="s">
        <v>23</v>
      </c>
      <c r="B44" s="51">
        <v>8.1213509960025903</v>
      </c>
      <c r="C44" s="51">
        <v>6.417919999999981</v>
      </c>
      <c r="D44" s="51">
        <v>8.0090600000000052</v>
      </c>
      <c r="E44" s="51">
        <v>8.4803900000000141</v>
      </c>
      <c r="F44" s="51">
        <v>9.9132400000000729</v>
      </c>
      <c r="G44" s="51">
        <v>10.843091518480087</v>
      </c>
      <c r="H44" s="51">
        <v>12.094820000000048</v>
      </c>
      <c r="I44" s="51">
        <v>14.316199999999981</v>
      </c>
      <c r="J44" s="51">
        <v>13.790190000000011</v>
      </c>
      <c r="K44" s="51">
        <v>13.007579999999983</v>
      </c>
      <c r="L44" s="51">
        <v>15.331956128988381</v>
      </c>
      <c r="M44" s="51">
        <v>13.64148685533911</v>
      </c>
      <c r="N44" s="51">
        <v>10.631227765143167</v>
      </c>
      <c r="O44" s="51">
        <v>13.757865029478555</v>
      </c>
      <c r="P44" s="51">
        <v>16.199232501373267</v>
      </c>
      <c r="Q44" s="51">
        <v>22.546963828426343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20.760190000000001</v>
      </c>
      <c r="F49" s="51">
        <v>16.03228</v>
      </c>
      <c r="G49" s="51">
        <v>18.510316017087302</v>
      </c>
      <c r="H49" s="51">
        <v>21.898479999999999</v>
      </c>
      <c r="I49" s="51">
        <v>21.906790000000001</v>
      </c>
      <c r="J49" s="51">
        <v>26.00103</v>
      </c>
      <c r="K49" s="51">
        <v>25.640730000000001</v>
      </c>
      <c r="L49" s="51">
        <v>24.649666925880911</v>
      </c>
      <c r="M49" s="51">
        <v>29.068276742541283</v>
      </c>
      <c r="N49" s="51">
        <v>26.750330522074506</v>
      </c>
      <c r="O49" s="51">
        <v>27.491817760507963</v>
      </c>
      <c r="P49" s="51">
        <v>27.58800357848137</v>
      </c>
      <c r="Q49" s="51">
        <v>28.588941188101103</v>
      </c>
    </row>
    <row r="50" spans="1:17" x14ac:dyDescent="0.25">
      <c r="A50" s="63" t="s">
        <v>21</v>
      </c>
      <c r="B50" s="62">
        <v>35.945616604774713</v>
      </c>
      <c r="C50" s="62">
        <v>36.988</v>
      </c>
      <c r="D50" s="62">
        <v>41.199840000000002</v>
      </c>
      <c r="E50" s="62">
        <v>77.077349999999996</v>
      </c>
      <c r="F50" s="62">
        <v>77.658000000000001</v>
      </c>
      <c r="G50" s="62">
        <v>73.253026476308676</v>
      </c>
      <c r="H50" s="62">
        <v>71.563500000000005</v>
      </c>
      <c r="I50" s="62">
        <v>77.382800000000003</v>
      </c>
      <c r="J50" s="62">
        <v>53.378590000000003</v>
      </c>
      <c r="K50" s="62">
        <v>52.894660000000002</v>
      </c>
      <c r="L50" s="62">
        <v>56.916111415381671</v>
      </c>
      <c r="M50" s="62">
        <v>55.626982230505163</v>
      </c>
      <c r="N50" s="62">
        <v>55.722433326455565</v>
      </c>
      <c r="O50" s="62">
        <v>53.405719074243379</v>
      </c>
      <c r="P50" s="62">
        <v>56.918879132294741</v>
      </c>
      <c r="Q50" s="62">
        <v>58.299573317415081</v>
      </c>
    </row>
    <row r="51" spans="1:17" x14ac:dyDescent="0.25">
      <c r="A51" s="191" t="s">
        <v>105</v>
      </c>
      <c r="B51" s="190">
        <f t="shared" ref="B51:Q51" si="8">SUM(B52:B54)</f>
        <v>116.01433873261121</v>
      </c>
      <c r="C51" s="190">
        <f t="shared" si="8"/>
        <v>106.61750999999997</v>
      </c>
      <c r="D51" s="190">
        <f t="shared" si="8"/>
        <v>113.97310000000043</v>
      </c>
      <c r="E51" s="190">
        <f t="shared" si="8"/>
        <v>182.7681</v>
      </c>
      <c r="F51" s="190">
        <f t="shared" si="8"/>
        <v>182.07884000000001</v>
      </c>
      <c r="G51" s="190">
        <f t="shared" si="8"/>
        <v>168.07423335504538</v>
      </c>
      <c r="H51" s="190">
        <f t="shared" si="8"/>
        <v>171.7871100000001</v>
      </c>
      <c r="I51" s="190">
        <f t="shared" si="8"/>
        <v>182.95693</v>
      </c>
      <c r="J51" s="190">
        <f t="shared" si="8"/>
        <v>159.87365999999997</v>
      </c>
      <c r="K51" s="190">
        <f t="shared" si="8"/>
        <v>158.83577000000002</v>
      </c>
      <c r="L51" s="190">
        <f t="shared" si="8"/>
        <v>168.89174103435576</v>
      </c>
      <c r="M51" s="190">
        <f t="shared" si="8"/>
        <v>156.47256062733621</v>
      </c>
      <c r="N51" s="190">
        <f t="shared" si="8"/>
        <v>148.80246464326407</v>
      </c>
      <c r="O51" s="190">
        <f t="shared" si="8"/>
        <v>149.49236417248309</v>
      </c>
      <c r="P51" s="190">
        <f t="shared" si="8"/>
        <v>151.5920550240611</v>
      </c>
      <c r="Q51" s="190">
        <f t="shared" si="8"/>
        <v>159.83273943711495</v>
      </c>
    </row>
    <row r="52" spans="1:17" x14ac:dyDescent="0.25">
      <c r="A52" s="216" t="s">
        <v>41</v>
      </c>
      <c r="B52" s="220">
        <v>40.019579905347577</v>
      </c>
      <c r="C52" s="220">
        <v>36.22669655082408</v>
      </c>
      <c r="D52" s="220">
        <v>37.443620836227502</v>
      </c>
      <c r="E52" s="220">
        <v>59.452653375946888</v>
      </c>
      <c r="F52" s="220">
        <v>58.429556956009002</v>
      </c>
      <c r="G52" s="220">
        <v>54.816460875522736</v>
      </c>
      <c r="H52" s="220">
        <v>54.882469421044767</v>
      </c>
      <c r="I52" s="220">
        <v>62.073832657871975</v>
      </c>
      <c r="J52" s="220">
        <v>45.658947232984396</v>
      </c>
      <c r="K52" s="220">
        <v>35.668603747347809</v>
      </c>
      <c r="L52" s="220">
        <v>27.8207778792294</v>
      </c>
      <c r="M52" s="220">
        <v>18.735748263249096</v>
      </c>
      <c r="N52" s="220">
        <v>20.151061264117452</v>
      </c>
      <c r="O52" s="220">
        <v>24.757066193002483</v>
      </c>
      <c r="P52" s="220">
        <v>29.705139993150887</v>
      </c>
      <c r="Q52" s="220">
        <v>73.058079002058776</v>
      </c>
    </row>
    <row r="53" spans="1:17" x14ac:dyDescent="0.25">
      <c r="A53" s="179" t="s">
        <v>40</v>
      </c>
      <c r="B53" s="219">
        <v>71.639430528696948</v>
      </c>
      <c r="C53" s="219">
        <v>66.181273625735741</v>
      </c>
      <c r="D53" s="219">
        <v>72.066156060104106</v>
      </c>
      <c r="E53" s="219">
        <v>114.757976404015</v>
      </c>
      <c r="F53" s="219">
        <v>115.00159288577284</v>
      </c>
      <c r="G53" s="219">
        <v>105.39250950176324</v>
      </c>
      <c r="H53" s="219">
        <v>107.32355911338429</v>
      </c>
      <c r="I53" s="219">
        <v>111.09457753468928</v>
      </c>
      <c r="J53" s="219">
        <v>104.79910578440665</v>
      </c>
      <c r="K53" s="219">
        <v>114.23696786352411</v>
      </c>
      <c r="L53" s="219">
        <v>131.74850112305162</v>
      </c>
      <c r="M53" s="219">
        <v>130.41120048823592</v>
      </c>
      <c r="N53" s="219">
        <v>120.55207009186456</v>
      </c>
      <c r="O53" s="219">
        <v>115.15621439909194</v>
      </c>
      <c r="P53" s="219">
        <v>113.92922041896114</v>
      </c>
      <c r="Q53" s="219">
        <v>79.390151446796196</v>
      </c>
    </row>
    <row r="54" spans="1:17" x14ac:dyDescent="0.25">
      <c r="A54" s="119" t="s">
        <v>39</v>
      </c>
      <c r="B54" s="218">
        <v>4.3553282985666968</v>
      </c>
      <c r="C54" s="218">
        <v>4.2095398234401582</v>
      </c>
      <c r="D54" s="218">
        <v>4.4633231036688228</v>
      </c>
      <c r="E54" s="218">
        <v>8.5574702200381179</v>
      </c>
      <c r="F54" s="218">
        <v>8.6476901582181718</v>
      </c>
      <c r="G54" s="218">
        <v>7.8652629777593948</v>
      </c>
      <c r="H54" s="218">
        <v>9.5810814655710175</v>
      </c>
      <c r="I54" s="218">
        <v>9.7885198074387336</v>
      </c>
      <c r="J54" s="218">
        <v>9.4156069826089333</v>
      </c>
      <c r="K54" s="218">
        <v>8.9301983891280869</v>
      </c>
      <c r="L54" s="218">
        <v>9.3224620320747142</v>
      </c>
      <c r="M54" s="218">
        <v>7.3256118758511954</v>
      </c>
      <c r="N54" s="218">
        <v>8.0993332872820627</v>
      </c>
      <c r="O54" s="218">
        <v>9.5790835803886694</v>
      </c>
      <c r="P54" s="218">
        <v>7.9576946119490755</v>
      </c>
      <c r="Q54" s="218">
        <v>7.3845089882599764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128.74919582904596</v>
      </c>
      <c r="C57" s="38">
        <v>119.11241000000005</v>
      </c>
      <c r="D57" s="38">
        <v>101.89704000000006</v>
      </c>
      <c r="E57" s="38">
        <v>156.42653000000001</v>
      </c>
      <c r="F57" s="38">
        <v>141.17389000000026</v>
      </c>
      <c r="G57" s="38">
        <v>156.71974697460189</v>
      </c>
      <c r="H57" s="38">
        <v>136.39999999999998</v>
      </c>
      <c r="I57" s="38">
        <v>152.30370999999997</v>
      </c>
      <c r="J57" s="38">
        <v>100.35687000000034</v>
      </c>
      <c r="K57" s="38">
        <v>94.613349999999741</v>
      </c>
      <c r="L57" s="38">
        <v>85.212469932481483</v>
      </c>
      <c r="M57" s="38">
        <v>9.2180638793468095</v>
      </c>
      <c r="N57" s="38">
        <v>7.4759369160071314</v>
      </c>
      <c r="O57" s="38">
        <v>7.4508192797716166</v>
      </c>
      <c r="P57" s="38">
        <v>7.6193751883726621</v>
      </c>
      <c r="Q57" s="38">
        <v>9.2896639433500514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24.781570000000002</v>
      </c>
      <c r="F58" s="54">
        <v>26.28561999999987</v>
      </c>
      <c r="G58" s="54">
        <v>21.520401021679938</v>
      </c>
      <c r="H58" s="54">
        <v>17.899999999999999</v>
      </c>
      <c r="I58" s="54">
        <v>15.9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11.56020266365153</v>
      </c>
      <c r="C59" s="51">
        <v>5.1997400000000003</v>
      </c>
      <c r="D59" s="51">
        <v>4.1997900000000001</v>
      </c>
      <c r="E59" s="51">
        <v>8.4997499999999988</v>
      </c>
      <c r="F59" s="51">
        <v>12.499520000000427</v>
      </c>
      <c r="G59" s="51">
        <v>9.0283511537769741</v>
      </c>
      <c r="H59" s="51">
        <v>5.4</v>
      </c>
      <c r="I59" s="51">
        <v>5.7000799999999909</v>
      </c>
      <c r="J59" s="51">
        <v>4.1994900000003472</v>
      </c>
      <c r="K59" s="51">
        <v>4.2004899999998377</v>
      </c>
      <c r="L59" s="51">
        <v>6.2576675961122872</v>
      </c>
      <c r="M59" s="51">
        <v>4.2034871390388933</v>
      </c>
      <c r="N59" s="51">
        <v>3.1528261870494516</v>
      </c>
      <c r="O59" s="51">
        <v>3.1525198486215182</v>
      </c>
      <c r="P59" s="51">
        <v>3.1529802514720062</v>
      </c>
      <c r="Q59" s="51">
        <v>4.2510165536487694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0</v>
      </c>
      <c r="C61" s="51">
        <v>0</v>
      </c>
      <c r="D61" s="51">
        <v>0</v>
      </c>
      <c r="E61" s="51">
        <v>0</v>
      </c>
      <c r="F61" s="51">
        <v>1.0993500000004275</v>
      </c>
      <c r="G61" s="51">
        <v>0</v>
      </c>
      <c r="H61" s="51">
        <v>0</v>
      </c>
      <c r="I61" s="51">
        <v>1.0999899999999911</v>
      </c>
      <c r="J61" s="51">
        <v>1.0995900000003473</v>
      </c>
      <c r="K61" s="51">
        <v>1.1007599999998376</v>
      </c>
      <c r="L61" s="51">
        <v>1.0985719378296892</v>
      </c>
      <c r="M61" s="51">
        <v>1.0984765666329395</v>
      </c>
      <c r="N61" s="51">
        <v>1.0987121560929864</v>
      </c>
      <c r="O61" s="51">
        <v>1.0984554837842353</v>
      </c>
      <c r="P61" s="51">
        <v>1.0988950591104043</v>
      </c>
      <c r="Q61" s="51">
        <v>2.1969523924369128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1.0509275148774115</v>
      </c>
      <c r="C64" s="51">
        <v>5.1997400000000003</v>
      </c>
      <c r="D64" s="51">
        <v>4.1997900000000001</v>
      </c>
      <c r="E64" s="51">
        <v>8.4997499999999988</v>
      </c>
      <c r="F64" s="51">
        <v>11.400169999999999</v>
      </c>
      <c r="G64" s="51">
        <v>9.0283511537769741</v>
      </c>
      <c r="H64" s="51">
        <v>5.4</v>
      </c>
      <c r="I64" s="51">
        <v>4.6000899999999998</v>
      </c>
      <c r="J64" s="51">
        <v>3.0998999999999999</v>
      </c>
      <c r="K64" s="51">
        <v>3.0997300000000001</v>
      </c>
      <c r="L64" s="51">
        <v>5.159095658282598</v>
      </c>
      <c r="M64" s="51">
        <v>3.1050105724059538</v>
      </c>
      <c r="N64" s="51">
        <v>2.0541140309564652</v>
      </c>
      <c r="O64" s="51">
        <v>2.0540643648372829</v>
      </c>
      <c r="P64" s="51">
        <v>2.0540851923616019</v>
      </c>
      <c r="Q64" s="51">
        <v>2.0540641612118566</v>
      </c>
    </row>
    <row r="65" spans="1:17" x14ac:dyDescent="0.25">
      <c r="A65" s="53" t="s">
        <v>67</v>
      </c>
      <c r="B65" s="51">
        <v>10.509275148774119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</row>
    <row r="66" spans="1:17" x14ac:dyDescent="0.25">
      <c r="A66" s="52" t="s">
        <v>27</v>
      </c>
      <c r="B66" s="51">
        <v>117.18899316539444</v>
      </c>
      <c r="C66" s="51">
        <v>113.91267000000005</v>
      </c>
      <c r="D66" s="51">
        <v>97.697250000000054</v>
      </c>
      <c r="E66" s="51">
        <v>123.14521000000002</v>
      </c>
      <c r="F66" s="51">
        <v>102.38874999999996</v>
      </c>
      <c r="G66" s="51">
        <v>126.17099479914498</v>
      </c>
      <c r="H66" s="51">
        <v>113.1</v>
      </c>
      <c r="I66" s="51">
        <v>130.70362999999998</v>
      </c>
      <c r="J66" s="51">
        <v>96.157379999999989</v>
      </c>
      <c r="K66" s="51">
        <v>90.41285999999991</v>
      </c>
      <c r="L66" s="51">
        <v>78.954802336369198</v>
      </c>
      <c r="M66" s="51">
        <v>5.0145767403079162</v>
      </c>
      <c r="N66" s="51">
        <v>4.3231107289576798</v>
      </c>
      <c r="O66" s="51">
        <v>4.2982994311500988</v>
      </c>
      <c r="P66" s="51">
        <v>4.4663949369006559</v>
      </c>
      <c r="Q66" s="51">
        <v>5.038647389701282</v>
      </c>
    </row>
    <row r="67" spans="1:17" x14ac:dyDescent="0.25">
      <c r="A67" s="53" t="s">
        <v>66</v>
      </c>
      <c r="B67" s="51">
        <v>117.18899316539444</v>
      </c>
      <c r="C67" s="51">
        <v>113.91267000000005</v>
      </c>
      <c r="D67" s="51">
        <v>97.697250000000054</v>
      </c>
      <c r="E67" s="51">
        <v>123.14521000000002</v>
      </c>
      <c r="F67" s="51">
        <v>102.38874999999996</v>
      </c>
      <c r="G67" s="51">
        <v>126.17099479914498</v>
      </c>
      <c r="H67" s="51">
        <v>113.1</v>
      </c>
      <c r="I67" s="51">
        <v>130.70362999999998</v>
      </c>
      <c r="J67" s="51">
        <v>96.157379999999989</v>
      </c>
      <c r="K67" s="51">
        <v>90.41285999999991</v>
      </c>
      <c r="L67" s="51">
        <v>78.954802336369198</v>
      </c>
      <c r="M67" s="51">
        <v>5.0145767403079162</v>
      </c>
      <c r="N67" s="51">
        <v>4.3231107289576798</v>
      </c>
      <c r="O67" s="51">
        <v>4.2982994311500988</v>
      </c>
      <c r="P67" s="51">
        <v>4.4663949369006559</v>
      </c>
      <c r="Q67" s="51">
        <v>5.038647389701282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128.74919582904596</v>
      </c>
      <c r="C70" s="190">
        <f t="shared" si="9"/>
        <v>119.11241000000005</v>
      </c>
      <c r="D70" s="190">
        <f t="shared" si="9"/>
        <v>101.89704000000006</v>
      </c>
      <c r="E70" s="190">
        <f t="shared" si="9"/>
        <v>156.42653000000001</v>
      </c>
      <c r="F70" s="190">
        <f t="shared" si="9"/>
        <v>141.17389000000026</v>
      </c>
      <c r="G70" s="190">
        <f t="shared" si="9"/>
        <v>156.71974697460189</v>
      </c>
      <c r="H70" s="190">
        <f t="shared" si="9"/>
        <v>136.39999999999998</v>
      </c>
      <c r="I70" s="190">
        <f t="shared" si="9"/>
        <v>152.30370999999997</v>
      </c>
      <c r="J70" s="190">
        <f t="shared" si="9"/>
        <v>100.35687000000034</v>
      </c>
      <c r="K70" s="190">
        <f t="shared" si="9"/>
        <v>94.613349999999741</v>
      </c>
      <c r="L70" s="190">
        <f t="shared" si="9"/>
        <v>85.212469932481483</v>
      </c>
      <c r="M70" s="190">
        <f t="shared" si="9"/>
        <v>9.2180638793468095</v>
      </c>
      <c r="N70" s="190">
        <f t="shared" si="9"/>
        <v>7.4759369160071314</v>
      </c>
      <c r="O70" s="190">
        <f t="shared" si="9"/>
        <v>7.4508192797716166</v>
      </c>
      <c r="P70" s="190">
        <f t="shared" si="9"/>
        <v>7.6193751883726621</v>
      </c>
      <c r="Q70" s="190">
        <f t="shared" si="9"/>
        <v>9.2896639433500514</v>
      </c>
    </row>
    <row r="71" spans="1:17" x14ac:dyDescent="0.25">
      <c r="A71" s="216" t="str">
        <f>A52</f>
        <v>Basic chemicals</v>
      </c>
      <c r="B71" s="215">
        <v>128.74919582904596</v>
      </c>
      <c r="C71" s="215">
        <v>119.11241000000005</v>
      </c>
      <c r="D71" s="215">
        <v>101.89704000000006</v>
      </c>
      <c r="E71" s="215">
        <v>156.42653000000001</v>
      </c>
      <c r="F71" s="215">
        <v>141.17389000000026</v>
      </c>
      <c r="G71" s="215">
        <v>156.71974697460189</v>
      </c>
      <c r="H71" s="215">
        <v>136.39999999999998</v>
      </c>
      <c r="I71" s="215">
        <v>152.30370999999997</v>
      </c>
      <c r="J71" s="215">
        <v>100.35687000000034</v>
      </c>
      <c r="K71" s="215">
        <v>94.613349999999741</v>
      </c>
      <c r="L71" s="215">
        <v>85.212469932481483</v>
      </c>
      <c r="M71" s="215">
        <v>9.2180638793468095</v>
      </c>
      <c r="N71" s="215">
        <v>7.4759369160071314</v>
      </c>
      <c r="O71" s="215">
        <v>7.4508192797716166</v>
      </c>
      <c r="P71" s="215">
        <v>7.6193751883726621</v>
      </c>
      <c r="Q71" s="215">
        <v>9.2896639433500514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267.45536185426715</v>
      </c>
      <c r="C75" s="70">
        <f t="shared" si="10"/>
        <v>251.76011696014803</v>
      </c>
      <c r="D75" s="70">
        <f t="shared" si="10"/>
        <v>257.98946388864562</v>
      </c>
      <c r="E75" s="70">
        <f t="shared" si="10"/>
        <v>301.75710935067201</v>
      </c>
      <c r="F75" s="70">
        <f t="shared" si="10"/>
        <v>306.14864429233603</v>
      </c>
      <c r="G75" s="70">
        <f t="shared" si="10"/>
        <v>286.06427553615254</v>
      </c>
      <c r="H75" s="70">
        <f t="shared" si="10"/>
        <v>300.73646273295202</v>
      </c>
      <c r="I75" s="70">
        <f t="shared" si="10"/>
        <v>302.49753285825602</v>
      </c>
      <c r="J75" s="70">
        <f t="shared" si="10"/>
        <v>253.73550153227603</v>
      </c>
      <c r="K75" s="70">
        <f t="shared" si="10"/>
        <v>249.48480340865603</v>
      </c>
      <c r="L75" s="70">
        <f t="shared" si="10"/>
        <v>269.6716245549249</v>
      </c>
      <c r="M75" s="70">
        <f t="shared" si="10"/>
        <v>201.79489887773576</v>
      </c>
      <c r="N75" s="70">
        <f t="shared" si="10"/>
        <v>176.72080441463305</v>
      </c>
      <c r="O75" s="70">
        <f t="shared" si="10"/>
        <v>187.81838204090627</v>
      </c>
      <c r="P75" s="70">
        <f t="shared" si="10"/>
        <v>181.26047306789619</v>
      </c>
      <c r="Q75" s="70">
        <f t="shared" si="10"/>
        <v>180.80830555826506</v>
      </c>
    </row>
    <row r="76" spans="1:17" x14ac:dyDescent="0.25">
      <c r="A76" s="55" t="s">
        <v>343</v>
      </c>
      <c r="B76" s="54">
        <v>174.79752185426716</v>
      </c>
      <c r="C76" s="54">
        <v>153.50042696014802</v>
      </c>
      <c r="D76" s="54">
        <v>167.66167388864562</v>
      </c>
      <c r="E76" s="54">
        <v>192.02872935067202</v>
      </c>
      <c r="F76" s="54">
        <v>206.10052429233605</v>
      </c>
      <c r="G76" s="54">
        <v>175.32498553615255</v>
      </c>
      <c r="H76" s="54">
        <v>185.07624273295204</v>
      </c>
      <c r="I76" s="54">
        <v>190.24965285825604</v>
      </c>
      <c r="J76" s="54">
        <v>178.64110153227602</v>
      </c>
      <c r="K76" s="54">
        <v>177.85642340865601</v>
      </c>
      <c r="L76" s="54">
        <v>199.20729455492489</v>
      </c>
      <c r="M76" s="54">
        <v>153.31422887773576</v>
      </c>
      <c r="N76" s="54">
        <v>140.47990441463304</v>
      </c>
      <c r="O76" s="54">
        <v>142.41920204090627</v>
      </c>
      <c r="P76" s="54">
        <v>134.71893306789619</v>
      </c>
      <c r="Q76" s="54">
        <v>132.57959555826505</v>
      </c>
    </row>
    <row r="77" spans="1:17" x14ac:dyDescent="0.25">
      <c r="A77" s="52" t="s">
        <v>106</v>
      </c>
      <c r="B77" s="51">
        <v>92.657839999999993</v>
      </c>
      <c r="C77" s="51">
        <v>98.259690000000006</v>
      </c>
      <c r="D77" s="51">
        <v>90.327789999999993</v>
      </c>
      <c r="E77" s="51">
        <v>109.72838</v>
      </c>
      <c r="F77" s="51">
        <v>100.04812</v>
      </c>
      <c r="G77" s="51">
        <v>110.73929</v>
      </c>
      <c r="H77" s="51">
        <v>115.66022</v>
      </c>
      <c r="I77" s="51">
        <v>112.24787999999999</v>
      </c>
      <c r="J77" s="51">
        <v>75.094399999999993</v>
      </c>
      <c r="K77" s="51">
        <v>71.628380000000007</v>
      </c>
      <c r="L77" s="51">
        <v>70.464330000000004</v>
      </c>
      <c r="M77" s="51">
        <v>48.480670000000003</v>
      </c>
      <c r="N77" s="51">
        <v>36.240900000000003</v>
      </c>
      <c r="O77" s="51">
        <v>45.399180000000001</v>
      </c>
      <c r="P77" s="51">
        <v>46.541539999999998</v>
      </c>
      <c r="Q77" s="51">
        <v>48.22871</v>
      </c>
    </row>
    <row r="78" spans="1:17" x14ac:dyDescent="0.25">
      <c r="A78" s="50" t="s">
        <v>105</v>
      </c>
      <c r="B78" s="38">
        <f t="shared" ref="B78:Q78" si="11">SUM(B79:B81)</f>
        <v>267.45536185426715</v>
      </c>
      <c r="C78" s="38">
        <f t="shared" si="11"/>
        <v>251.76011696014803</v>
      </c>
      <c r="D78" s="38">
        <f t="shared" si="11"/>
        <v>257.98946388864562</v>
      </c>
      <c r="E78" s="38">
        <f t="shared" si="11"/>
        <v>301.75710935067195</v>
      </c>
      <c r="F78" s="38">
        <f t="shared" si="11"/>
        <v>306.14864429233586</v>
      </c>
      <c r="G78" s="38">
        <f t="shared" si="11"/>
        <v>286.06427553615254</v>
      </c>
      <c r="H78" s="38">
        <f t="shared" si="11"/>
        <v>300.73646273295202</v>
      </c>
      <c r="I78" s="38">
        <f t="shared" si="11"/>
        <v>302.49753285825608</v>
      </c>
      <c r="J78" s="38">
        <f t="shared" si="11"/>
        <v>253.73550153227589</v>
      </c>
      <c r="K78" s="38">
        <f t="shared" si="11"/>
        <v>249.48480340865603</v>
      </c>
      <c r="L78" s="38">
        <f t="shared" si="11"/>
        <v>269.67162455492485</v>
      </c>
      <c r="M78" s="38">
        <f t="shared" si="11"/>
        <v>201.79489887773573</v>
      </c>
      <c r="N78" s="38">
        <f t="shared" si="11"/>
        <v>176.72080441463305</v>
      </c>
      <c r="O78" s="38">
        <f t="shared" si="11"/>
        <v>187.81838204090624</v>
      </c>
      <c r="P78" s="38">
        <f t="shared" si="11"/>
        <v>181.2604730678961</v>
      </c>
      <c r="Q78" s="38">
        <f t="shared" si="11"/>
        <v>180.80830555826506</v>
      </c>
    </row>
    <row r="79" spans="1:17" x14ac:dyDescent="0.25">
      <c r="A79" s="121" t="s">
        <v>41</v>
      </c>
      <c r="B79" s="120">
        <f>CHI_emi!B$5</f>
        <v>154.22561205538324</v>
      </c>
      <c r="C79" s="120">
        <f>CHI_emi!C$5</f>
        <v>155.590321462985</v>
      </c>
      <c r="D79" s="120">
        <f>CHI_emi!D$5</f>
        <v>155.75071957337207</v>
      </c>
      <c r="E79" s="120">
        <f>CHI_emi!E$5</f>
        <v>156.61175468475255</v>
      </c>
      <c r="F79" s="120">
        <f>CHI_emi!F$5</f>
        <v>165.38477816875562</v>
      </c>
      <c r="G79" s="120">
        <f>CHI_emi!G$5</f>
        <v>160.15615132730093</v>
      </c>
      <c r="H79" s="120">
        <f>CHI_emi!H$5</f>
        <v>160.4099255274831</v>
      </c>
      <c r="I79" s="120">
        <f>CHI_emi!I$5</f>
        <v>164.02851214298769</v>
      </c>
      <c r="J79" s="120">
        <f>CHI_emi!J$5</f>
        <v>100.92883269936075</v>
      </c>
      <c r="K79" s="120">
        <f>CHI_emi!K$5</f>
        <v>94.57722665878461</v>
      </c>
      <c r="L79" s="120">
        <f>CHI_emi!L$5</f>
        <v>101.58171536743984</v>
      </c>
      <c r="M79" s="120">
        <f>CHI_emi!M$5</f>
        <v>63.687922306773721</v>
      </c>
      <c r="N79" s="120">
        <f>CHI_emi!N$5</f>
        <v>44.346582852119433</v>
      </c>
      <c r="O79" s="120">
        <f>CHI_emi!O$5</f>
        <v>59.39847621387031</v>
      </c>
      <c r="P79" s="120">
        <f>CHI_emi!P$5</f>
        <v>63.740245750069327</v>
      </c>
      <c r="Q79" s="120">
        <f>CHI_emi!Q$5</f>
        <v>74.652643317952908</v>
      </c>
    </row>
    <row r="80" spans="1:17" x14ac:dyDescent="0.25">
      <c r="A80" s="179" t="s">
        <v>40</v>
      </c>
      <c r="B80" s="189">
        <f>CHI_emi!B$60</f>
        <v>108.42736854648733</v>
      </c>
      <c r="C80" s="189">
        <f>CHI_emi!C$60</f>
        <v>91.860802883001085</v>
      </c>
      <c r="D80" s="189">
        <f>CHI_emi!D$60</f>
        <v>97.760945263907203</v>
      </c>
      <c r="E80" s="189">
        <f>CHI_emi!E$60</f>
        <v>137.4303622499539</v>
      </c>
      <c r="F80" s="189">
        <f>CHI_emi!F$60</f>
        <v>133.17717970628101</v>
      </c>
      <c r="G80" s="189">
        <f>CHI_emi!G$60</f>
        <v>119.15195291302246</v>
      </c>
      <c r="H80" s="189">
        <f>CHI_emi!H$60</f>
        <v>131.66104270648688</v>
      </c>
      <c r="I80" s="189">
        <f>CHI_emi!I$60</f>
        <v>129.81973086559518</v>
      </c>
      <c r="J80" s="189">
        <f>CHI_emi!J$60</f>
        <v>142.51613281540438</v>
      </c>
      <c r="K80" s="189">
        <f>CHI_emi!K$60</f>
        <v>143.93083911713771</v>
      </c>
      <c r="L80" s="189">
        <f>CHI_emi!L$60</f>
        <v>156.85609963696425</v>
      </c>
      <c r="M80" s="189">
        <f>CHI_emi!M$60</f>
        <v>130.75236344722236</v>
      </c>
      <c r="N80" s="189">
        <f>CHI_emi!N$60</f>
        <v>123.44761573384253</v>
      </c>
      <c r="O80" s="189">
        <f>CHI_emi!O$60</f>
        <v>119.68289848214694</v>
      </c>
      <c r="P80" s="189">
        <f>CHI_emi!P$60</f>
        <v>111.67529870965599</v>
      </c>
      <c r="Q80" s="189">
        <f>CHI_emi!Q$60</f>
        <v>99.249756307345081</v>
      </c>
    </row>
    <row r="81" spans="1:17" x14ac:dyDescent="0.25">
      <c r="A81" s="119" t="s">
        <v>39</v>
      </c>
      <c r="B81" s="118">
        <f>CHI_emi!B$108</f>
        <v>4.8023812523965796</v>
      </c>
      <c r="C81" s="118">
        <f>CHI_emi!C$108</f>
        <v>4.3089926141619266</v>
      </c>
      <c r="D81" s="118">
        <f>CHI_emi!D$108</f>
        <v>4.4777990513663335</v>
      </c>
      <c r="E81" s="118">
        <f>CHI_emi!E$108</f>
        <v>7.7149924159655487</v>
      </c>
      <c r="F81" s="118">
        <f>CHI_emi!F$108</f>
        <v>7.5866864172992354</v>
      </c>
      <c r="G81" s="118">
        <f>CHI_emi!G$108</f>
        <v>6.7561712958291782</v>
      </c>
      <c r="H81" s="118">
        <f>CHI_emi!H$108</f>
        <v>8.6654944989820386</v>
      </c>
      <c r="I81" s="118">
        <f>CHI_emi!I$108</f>
        <v>8.6492898496731829</v>
      </c>
      <c r="J81" s="118">
        <f>CHI_emi!J$108</f>
        <v>10.290536017510767</v>
      </c>
      <c r="K81" s="118">
        <f>CHI_emi!K$108</f>
        <v>10.976737632733709</v>
      </c>
      <c r="L81" s="118">
        <f>CHI_emi!L$108</f>
        <v>11.233809550520752</v>
      </c>
      <c r="M81" s="118">
        <f>CHI_emi!M$108</f>
        <v>7.3546131237396519</v>
      </c>
      <c r="N81" s="118">
        <f>CHI_emi!N$108</f>
        <v>8.9266058286710734</v>
      </c>
      <c r="O81" s="118">
        <f>CHI_emi!O$108</f>
        <v>8.7370073448890189</v>
      </c>
      <c r="P81" s="118">
        <f>CHI_emi!P$108</f>
        <v>5.8449286081707976</v>
      </c>
      <c r="Q81" s="118">
        <f>CHI_emi!Q$108</f>
        <v>6.9059059329670616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1121.9415158882712</v>
      </c>
      <c r="C84" s="187">
        <f t="shared" si="12"/>
        <v>1219.1291421965486</v>
      </c>
      <c r="D84" s="187">
        <f t="shared" si="12"/>
        <v>1175.3390372221922</v>
      </c>
      <c r="E84" s="187">
        <f t="shared" si="12"/>
        <v>762.1150877224818</v>
      </c>
      <c r="F84" s="187">
        <f t="shared" si="12"/>
        <v>788.92425586741422</v>
      </c>
      <c r="G84" s="187">
        <f t="shared" si="12"/>
        <v>814.58283802825349</v>
      </c>
      <c r="H84" s="187">
        <f t="shared" si="12"/>
        <v>815.91014115331245</v>
      </c>
      <c r="I84" s="187">
        <f t="shared" si="12"/>
        <v>779.13925569854086</v>
      </c>
      <c r="J84" s="187">
        <f t="shared" si="12"/>
        <v>766.79899946318312</v>
      </c>
      <c r="K84" s="187">
        <f t="shared" si="12"/>
        <v>626.37679811221346</v>
      </c>
      <c r="L84" s="187">
        <f t="shared" si="12"/>
        <v>610.98616715364506</v>
      </c>
      <c r="M84" s="187">
        <f t="shared" si="12"/>
        <v>850.2583698906684</v>
      </c>
      <c r="N84" s="187">
        <f t="shared" si="12"/>
        <v>840.2452096933531</v>
      </c>
      <c r="O84" s="187">
        <f t="shared" si="12"/>
        <v>732.02510479862894</v>
      </c>
      <c r="P84" s="187">
        <f t="shared" si="12"/>
        <v>866.74468654981672</v>
      </c>
      <c r="Q84" s="187">
        <f t="shared" si="12"/>
        <v>624.09392146223786</v>
      </c>
    </row>
    <row r="85" spans="1:17" x14ac:dyDescent="0.25">
      <c r="A85" s="180" t="s">
        <v>40</v>
      </c>
      <c r="B85" s="186">
        <f t="shared" ref="B85:Q85" si="13">IF(B$6=0,"",B$6/B$11*1000)</f>
        <v>2607.0255703414964</v>
      </c>
      <c r="C85" s="186">
        <f t="shared" si="13"/>
        <v>2832.8578649115684</v>
      </c>
      <c r="D85" s="186">
        <f t="shared" si="13"/>
        <v>2731.103966174966</v>
      </c>
      <c r="E85" s="186">
        <f t="shared" si="13"/>
        <v>1770.9064983325063</v>
      </c>
      <c r="F85" s="186">
        <f t="shared" si="13"/>
        <v>1833.2022471604546</v>
      </c>
      <c r="G85" s="186">
        <f t="shared" si="13"/>
        <v>1892.8244100314446</v>
      </c>
      <c r="H85" s="186">
        <f t="shared" si="13"/>
        <v>1895.9086288945671</v>
      </c>
      <c r="I85" s="186">
        <f t="shared" si="13"/>
        <v>1810.4651033033149</v>
      </c>
      <c r="J85" s="186">
        <f t="shared" si="13"/>
        <v>1781.7903790912665</v>
      </c>
      <c r="K85" s="186">
        <f t="shared" si="13"/>
        <v>1549.3326207725308</v>
      </c>
      <c r="L85" s="186">
        <f t="shared" si="13"/>
        <v>1442.8151607296445</v>
      </c>
      <c r="M85" s="186">
        <f t="shared" si="13"/>
        <v>1587.6438787657889</v>
      </c>
      <c r="N85" s="186">
        <f t="shared" si="13"/>
        <v>1679.036549257851</v>
      </c>
      <c r="O85" s="186">
        <f t="shared" si="13"/>
        <v>1791.771479541979</v>
      </c>
      <c r="P85" s="186">
        <f t="shared" si="13"/>
        <v>1904.7706380664063</v>
      </c>
      <c r="Q85" s="186">
        <f t="shared" si="13"/>
        <v>2309.3289950766712</v>
      </c>
    </row>
    <row r="86" spans="1:17" x14ac:dyDescent="0.25">
      <c r="A86" s="108" t="s">
        <v>39</v>
      </c>
      <c r="B86" s="185">
        <f t="shared" ref="B86:Q86" si="14">IF(B$7=0,"",B$7/B$12*1000)</f>
        <v>49015.041186345225</v>
      </c>
      <c r="C86" s="185">
        <f t="shared" si="14"/>
        <v>51878.003221189574</v>
      </c>
      <c r="D86" s="185">
        <f t="shared" si="14"/>
        <v>50190.481658786237</v>
      </c>
      <c r="E86" s="185">
        <f t="shared" si="14"/>
        <v>34341.967752869859</v>
      </c>
      <c r="F86" s="185">
        <f t="shared" si="14"/>
        <v>35205.817675218088</v>
      </c>
      <c r="G86" s="185">
        <f t="shared" si="14"/>
        <v>36136.939714177475</v>
      </c>
      <c r="H86" s="185">
        <f t="shared" si="14"/>
        <v>35161.069364876377</v>
      </c>
      <c r="I86" s="185">
        <f t="shared" si="14"/>
        <v>34021.101181054299</v>
      </c>
      <c r="J86" s="185">
        <f t="shared" si="14"/>
        <v>33095.193344762192</v>
      </c>
      <c r="K86" s="185">
        <f t="shared" si="14"/>
        <v>31520.702555012282</v>
      </c>
      <c r="L86" s="185">
        <f t="shared" si="14"/>
        <v>30985.015031373303</v>
      </c>
      <c r="M86" s="185">
        <f t="shared" si="14"/>
        <v>40010.895066214754</v>
      </c>
      <c r="N86" s="185">
        <f t="shared" si="14"/>
        <v>36354.937005579057</v>
      </c>
      <c r="O86" s="185">
        <f t="shared" si="14"/>
        <v>31946.658843534831</v>
      </c>
      <c r="P86" s="185">
        <f t="shared" si="14"/>
        <v>40299.394719286734</v>
      </c>
      <c r="Q86" s="185">
        <f t="shared" si="14"/>
        <v>41956.952488727904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3.4286772806240529</v>
      </c>
      <c r="C88" s="113">
        <f t="shared" si="15"/>
        <v>3.3729927531870043</v>
      </c>
      <c r="D88" s="113">
        <f t="shared" si="15"/>
        <v>2.8485870216832021</v>
      </c>
      <c r="E88" s="113">
        <f t="shared" si="15"/>
        <v>2.7976284418341502</v>
      </c>
      <c r="F88" s="113">
        <f t="shared" si="15"/>
        <v>2.6187794310690955</v>
      </c>
      <c r="G88" s="113">
        <f t="shared" si="15"/>
        <v>2.9215469513131902</v>
      </c>
      <c r="H88" s="113">
        <f t="shared" si="15"/>
        <v>2.6093720352131138</v>
      </c>
      <c r="I88" s="113">
        <f t="shared" si="15"/>
        <v>2.4767047106094582</v>
      </c>
      <c r="J88" s="113">
        <f t="shared" si="15"/>
        <v>2.2834451183331312</v>
      </c>
      <c r="K88" s="113">
        <f t="shared" si="15"/>
        <v>2.560718750998201</v>
      </c>
      <c r="L88" s="113">
        <f t="shared" si="15"/>
        <v>2.8010241200749348</v>
      </c>
      <c r="M88" s="113">
        <f t="shared" si="15"/>
        <v>1.0149354603696252</v>
      </c>
      <c r="N88" s="113">
        <f t="shared" si="15"/>
        <v>0.92500424048320595</v>
      </c>
      <c r="O88" s="113">
        <f t="shared" si="15"/>
        <v>0.87562305236545912</v>
      </c>
      <c r="P88" s="113">
        <f t="shared" si="15"/>
        <v>0.84191625933296788</v>
      </c>
      <c r="Q88" s="113">
        <f t="shared" si="15"/>
        <v>0.64690237544755347</v>
      </c>
    </row>
    <row r="89" spans="1:17" x14ac:dyDescent="0.25">
      <c r="A89" s="179" t="s">
        <v>173</v>
      </c>
      <c r="B89" s="182">
        <f t="shared" ref="B89:Q89" si="16">IF(B$71=0,"",B$71/B$10)</f>
        <v>2.6156464115874107</v>
      </c>
      <c r="C89" s="182">
        <f t="shared" si="16"/>
        <v>2.5863757341309874</v>
      </c>
      <c r="D89" s="182">
        <f t="shared" si="16"/>
        <v>2.0831147487745239</v>
      </c>
      <c r="E89" s="182">
        <f t="shared" si="16"/>
        <v>2.0271677080754729</v>
      </c>
      <c r="F89" s="182">
        <f t="shared" si="16"/>
        <v>1.8521888523172192</v>
      </c>
      <c r="G89" s="182">
        <f t="shared" si="16"/>
        <v>2.1644715277709037</v>
      </c>
      <c r="H89" s="182">
        <f t="shared" si="16"/>
        <v>1.8606950583622632</v>
      </c>
      <c r="I89" s="182">
        <f t="shared" si="16"/>
        <v>1.7595654438594506</v>
      </c>
      <c r="J89" s="182">
        <f t="shared" si="16"/>
        <v>1.5694149389791363</v>
      </c>
      <c r="K89" s="182">
        <f t="shared" si="16"/>
        <v>1.8596449659451595</v>
      </c>
      <c r="L89" s="182">
        <f t="shared" si="16"/>
        <v>2.1116104175793837</v>
      </c>
      <c r="M89" s="182">
        <f t="shared" si="16"/>
        <v>0.33468565429919411</v>
      </c>
      <c r="N89" s="182">
        <f t="shared" si="16"/>
        <v>0.25030853166908751</v>
      </c>
      <c r="O89" s="182">
        <f t="shared" si="16"/>
        <v>0.20256247886536918</v>
      </c>
      <c r="P89" s="182">
        <f t="shared" si="16"/>
        <v>0.17186762710382486</v>
      </c>
      <c r="Q89" s="182">
        <f t="shared" si="16"/>
        <v>7.2977175294853494E-2</v>
      </c>
    </row>
    <row r="90" spans="1:17" x14ac:dyDescent="0.25">
      <c r="A90" s="179" t="s">
        <v>172</v>
      </c>
      <c r="B90" s="182">
        <f t="shared" ref="B90:Q90" si="17">IF(B$52=0,"",B$52/B$10)</f>
        <v>0.81303086903664201</v>
      </c>
      <c r="C90" s="182">
        <f t="shared" si="17"/>
        <v>0.78661701905601689</v>
      </c>
      <c r="D90" s="182">
        <f t="shared" si="17"/>
        <v>0.76547227290867847</v>
      </c>
      <c r="E90" s="182">
        <f t="shared" si="17"/>
        <v>0.77046073375867741</v>
      </c>
      <c r="F90" s="182">
        <f t="shared" si="17"/>
        <v>0.76659057875187619</v>
      </c>
      <c r="G90" s="182">
        <f t="shared" si="17"/>
        <v>0.7570754235422863</v>
      </c>
      <c r="H90" s="182">
        <f t="shared" si="17"/>
        <v>0.74867697685085077</v>
      </c>
      <c r="I90" s="182">
        <f t="shared" si="17"/>
        <v>0.7171392667500075</v>
      </c>
      <c r="J90" s="182">
        <f t="shared" si="17"/>
        <v>0.71403017935399504</v>
      </c>
      <c r="K90" s="182">
        <f t="shared" si="17"/>
        <v>0.70107378505304152</v>
      </c>
      <c r="L90" s="182">
        <f t="shared" si="17"/>
        <v>0.68941370249555101</v>
      </c>
      <c r="M90" s="182">
        <f t="shared" si="17"/>
        <v>0.68024980607043117</v>
      </c>
      <c r="N90" s="182">
        <f t="shared" si="17"/>
        <v>0.67469570881411844</v>
      </c>
      <c r="O90" s="182">
        <f t="shared" si="17"/>
        <v>0.67306057350008996</v>
      </c>
      <c r="P90" s="182">
        <f t="shared" si="17"/>
        <v>0.67004863222914302</v>
      </c>
      <c r="Q90" s="182">
        <f t="shared" si="17"/>
        <v>0.57392520015269999</v>
      </c>
    </row>
    <row r="91" spans="1:17" x14ac:dyDescent="0.25">
      <c r="A91" s="180" t="s">
        <v>40</v>
      </c>
      <c r="B91" s="182">
        <f t="shared" ref="B91:Q91" si="18">IF(B$53=0,"",B$53/B$11)</f>
        <v>0.78393239149054528</v>
      </c>
      <c r="C91" s="182">
        <f t="shared" si="18"/>
        <v>0.7584638965386632</v>
      </c>
      <c r="D91" s="182">
        <f t="shared" si="18"/>
        <v>0.75534727104846922</v>
      </c>
      <c r="E91" s="182">
        <f t="shared" si="18"/>
        <v>0.74174880186634262</v>
      </c>
      <c r="F91" s="182">
        <f t="shared" si="18"/>
        <v>0.73252070894889032</v>
      </c>
      <c r="G91" s="182">
        <f t="shared" si="18"/>
        <v>0.72342843931620604</v>
      </c>
      <c r="H91" s="182">
        <f t="shared" si="18"/>
        <v>0.71540324791025844</v>
      </c>
      <c r="I91" s="182">
        <f t="shared" si="18"/>
        <v>0.70067120376805991</v>
      </c>
      <c r="J91" s="182">
        <f t="shared" si="18"/>
        <v>0.69763351205406876</v>
      </c>
      <c r="K91" s="182">
        <f t="shared" si="18"/>
        <v>0.66842590359099241</v>
      </c>
      <c r="L91" s="182">
        <f t="shared" si="18"/>
        <v>0.62152165249882407</v>
      </c>
      <c r="M91" s="182">
        <f t="shared" si="18"/>
        <v>0.61326019783255981</v>
      </c>
      <c r="N91" s="182">
        <f t="shared" si="18"/>
        <v>0.60825305670323926</v>
      </c>
      <c r="O91" s="182">
        <f t="shared" si="18"/>
        <v>0.60677894616735129</v>
      </c>
      <c r="P91" s="182">
        <f t="shared" si="18"/>
        <v>0.60406361470647074</v>
      </c>
      <c r="Q91" s="182">
        <f t="shared" si="18"/>
        <v>0.59669794863350822</v>
      </c>
    </row>
    <row r="92" spans="1:17" x14ac:dyDescent="0.25">
      <c r="A92" s="108" t="s">
        <v>39</v>
      </c>
      <c r="B92" s="112">
        <f t="shared" ref="B92:Q92" si="19">IF(B$54=0,"",B$54/B$12)</f>
        <v>0.4552972866605195</v>
      </c>
      <c r="C92" s="112">
        <f t="shared" si="19"/>
        <v>0.44050553067136938</v>
      </c>
      <c r="D92" s="112">
        <f t="shared" si="19"/>
        <v>0.4297340324533872</v>
      </c>
      <c r="E92" s="112">
        <f t="shared" si="19"/>
        <v>0.42226584555441155</v>
      </c>
      <c r="F92" s="112">
        <f t="shared" si="19"/>
        <v>0.41818340579568852</v>
      </c>
      <c r="G92" s="112">
        <f t="shared" si="19"/>
        <v>0.41299278628833758</v>
      </c>
      <c r="H92" s="112">
        <f t="shared" si="19"/>
        <v>0.38968968568330337</v>
      </c>
      <c r="I92" s="112">
        <f t="shared" si="19"/>
        <v>0.39138853887364067</v>
      </c>
      <c r="J92" s="112">
        <f t="shared" si="19"/>
        <v>0.38969171200949415</v>
      </c>
      <c r="K92" s="112">
        <f t="shared" si="19"/>
        <v>0.38262058305360519</v>
      </c>
      <c r="L92" s="112">
        <f t="shared" si="19"/>
        <v>0.36942911650241972</v>
      </c>
      <c r="M92" s="112">
        <f t="shared" si="19"/>
        <v>0.3645185524277616</v>
      </c>
      <c r="N92" s="112">
        <f t="shared" si="19"/>
        <v>0.36154233475912406</v>
      </c>
      <c r="O92" s="112">
        <f t="shared" si="19"/>
        <v>0.3484837109529807</v>
      </c>
      <c r="P92" s="112">
        <f t="shared" si="19"/>
        <v>0.34692424882936562</v>
      </c>
      <c r="Q92" s="112">
        <f t="shared" si="19"/>
        <v>0.34269401858990289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2.9800283414786279</v>
      </c>
      <c r="C94" s="113">
        <f t="shared" si="20"/>
        <v>2.940830433602208</v>
      </c>
      <c r="D94" s="113">
        <f t="shared" si="20"/>
        <v>2.4199097472985192</v>
      </c>
      <c r="E94" s="113">
        <f t="shared" si="20"/>
        <v>2.3949673896047101</v>
      </c>
      <c r="F94" s="113">
        <f t="shared" si="20"/>
        <v>2.2165215674282113</v>
      </c>
      <c r="G94" s="113">
        <f t="shared" si="20"/>
        <v>2.529292569324074</v>
      </c>
      <c r="H94" s="113">
        <f t="shared" si="20"/>
        <v>2.2226690136116578</v>
      </c>
      <c r="I94" s="113">
        <f t="shared" si="20"/>
        <v>2.1063990737449583</v>
      </c>
      <c r="J94" s="113">
        <f t="shared" si="20"/>
        <v>1.9264110919058515</v>
      </c>
      <c r="K94" s="113">
        <f t="shared" si="20"/>
        <v>2.2043706592940779</v>
      </c>
      <c r="L94" s="113">
        <f t="shared" si="20"/>
        <v>2.4472785324067221</v>
      </c>
      <c r="M94" s="113">
        <f t="shared" si="20"/>
        <v>0.66109457033426122</v>
      </c>
      <c r="N94" s="113">
        <f t="shared" si="20"/>
        <v>0.58868001152084914</v>
      </c>
      <c r="O94" s="113">
        <f t="shared" si="20"/>
        <v>0.53730616135405707</v>
      </c>
      <c r="P94" s="113">
        <f t="shared" si="20"/>
        <v>0.50646884399498204</v>
      </c>
      <c r="Q94" s="113">
        <f t="shared" si="20"/>
        <v>0.38769295463396164</v>
      </c>
    </row>
    <row r="95" spans="1:17" x14ac:dyDescent="0.25">
      <c r="A95" s="179" t="s">
        <v>173</v>
      </c>
      <c r="B95" s="182">
        <f>IF(CHI_ued!B$15=0,"",CHI_ued!B$15/B$10)</f>
        <v>2.6156464115874107</v>
      </c>
      <c r="C95" s="182">
        <f>IF(CHI_ued!C$15=0,"",CHI_ued!C$15/C$10)</f>
        <v>2.5863757341309874</v>
      </c>
      <c r="D95" s="182">
        <f>IF(CHI_ued!D$15=0,"",CHI_ued!D$15/D$10)</f>
        <v>2.0831147487745239</v>
      </c>
      <c r="E95" s="182">
        <f>IF(CHI_ued!E$15=0,"",CHI_ued!E$15/E$10)</f>
        <v>2.0271677080754729</v>
      </c>
      <c r="F95" s="182">
        <f>IF(CHI_ued!F$15=0,"",CHI_ued!F$15/F$10)</f>
        <v>1.8521888523172192</v>
      </c>
      <c r="G95" s="182">
        <f>IF(CHI_ued!G$15=0,"",CHI_ued!G$15/G$10)</f>
        <v>2.1644715277709037</v>
      </c>
      <c r="H95" s="182">
        <f>IF(CHI_ued!H$15=0,"",CHI_ued!H$15/H$10)</f>
        <v>1.8606950583622632</v>
      </c>
      <c r="I95" s="182">
        <f>IF(CHI_ued!I$15=0,"",CHI_ued!I$15/I$10)</f>
        <v>1.7595654438594506</v>
      </c>
      <c r="J95" s="182">
        <f>IF(CHI_ued!J$15=0,"",CHI_ued!J$15/J$10)</f>
        <v>1.5694149389791363</v>
      </c>
      <c r="K95" s="182">
        <f>IF(CHI_ued!K$15=0,"",CHI_ued!K$15/K$10)</f>
        <v>1.8596449659451595</v>
      </c>
      <c r="L95" s="182">
        <f>IF(CHI_ued!L$15=0,"",CHI_ued!L$15/L$10)</f>
        <v>2.1116104175793837</v>
      </c>
      <c r="M95" s="182">
        <f>IF(CHI_ued!M$15=0,"",CHI_ued!M$15/M$10)</f>
        <v>0.33468565429919411</v>
      </c>
      <c r="N95" s="182">
        <f>IF(CHI_ued!N$15=0,"",CHI_ued!N$15/N$10)</f>
        <v>0.25030853166908751</v>
      </c>
      <c r="O95" s="182">
        <f>IF(CHI_ued!O$15=0,"",CHI_ued!O$15/O$10)</f>
        <v>0.20256247886536918</v>
      </c>
      <c r="P95" s="182">
        <f>IF(CHI_ued!P$15=0,"",CHI_ued!P$15/P$10)</f>
        <v>0.17186762710382486</v>
      </c>
      <c r="Q95" s="182">
        <f>IF(CHI_ued!Q$15=0,"",CHI_ued!Q$15/Q$10)</f>
        <v>7.2977175294853494E-2</v>
      </c>
    </row>
    <row r="96" spans="1:17" x14ac:dyDescent="0.25">
      <c r="A96" s="179" t="s">
        <v>172</v>
      </c>
      <c r="B96" s="182">
        <f>IF((CHI_ued!B$5-CHI_ued!B$15)=0,"",(CHI_ued!B$5-CHI_ued!B$15)/B$10)</f>
        <v>0.36438192989121715</v>
      </c>
      <c r="C96" s="182">
        <f>IF((CHI_ued!C$5-CHI_ued!C$15)=0,"",(CHI_ued!C$5-CHI_ued!C$15)/C$10)</f>
        <v>0.3544546994712206</v>
      </c>
      <c r="D96" s="182">
        <f>IF((CHI_ued!D$5-CHI_ued!D$15)=0,"",(CHI_ued!D$5-CHI_ued!D$15)/D$10)</f>
        <v>0.33679499852399525</v>
      </c>
      <c r="E96" s="182">
        <f>IF((CHI_ued!E$5-CHI_ued!E$15)=0,"",(CHI_ued!E$5-CHI_ued!E$15)/E$10)</f>
        <v>0.36779968152923714</v>
      </c>
      <c r="F96" s="182">
        <f>IF((CHI_ued!F$5-CHI_ued!F$15)=0,"",(CHI_ued!F$5-CHI_ued!F$15)/F$10)</f>
        <v>0.36433271511099213</v>
      </c>
      <c r="G96" s="182">
        <f>IF((CHI_ued!G$5-CHI_ued!G$15)=0,"",(CHI_ued!G$5-CHI_ued!G$15)/G$10)</f>
        <v>0.36482104155317052</v>
      </c>
      <c r="H96" s="182">
        <f>IF((CHI_ued!H$5-CHI_ued!H$15)=0,"",(CHI_ued!H$5-CHI_ued!H$15)/H$10)</f>
        <v>0.36197395524939474</v>
      </c>
      <c r="I96" s="182">
        <f>IF((CHI_ued!I$5-CHI_ued!I$15)=0,"",(CHI_ued!I$5-CHI_ued!I$15)/I$10)</f>
        <v>0.34683362988550759</v>
      </c>
      <c r="J96" s="182">
        <f>IF((CHI_ued!J$5-CHI_ued!J$15)=0,"",(CHI_ued!J$5-CHI_ued!J$15)/J$10)</f>
        <v>0.35699615292671516</v>
      </c>
      <c r="K96" s="182">
        <f>IF((CHI_ued!K$5-CHI_ued!K$15)=0,"",(CHI_ued!K$5-CHI_ued!K$15)/K$10)</f>
        <v>0.34472569334891867</v>
      </c>
      <c r="L96" s="182">
        <f>IF((CHI_ued!L$5-CHI_ued!L$15)=0,"",(CHI_ued!L$5-CHI_ued!L$15)/L$10)</f>
        <v>0.33566811482733827</v>
      </c>
      <c r="M96" s="182">
        <f>IF((CHI_ued!M$5-CHI_ued!M$15)=0,"",(CHI_ued!M$5-CHI_ued!M$15)/M$10)</f>
        <v>0.32640891603506705</v>
      </c>
      <c r="N96" s="182">
        <f>IF((CHI_ued!N$5-CHI_ued!N$15)=0,"",(CHI_ued!N$5-CHI_ued!N$15)/N$10)</f>
        <v>0.33837147985176164</v>
      </c>
      <c r="O96" s="182">
        <f>IF((CHI_ued!O$5-CHI_ued!O$15)=0,"",(CHI_ued!O$5-CHI_ued!O$15)/O$10)</f>
        <v>0.33474368248868785</v>
      </c>
      <c r="P96" s="182">
        <f>IF((CHI_ued!P$5-CHI_ued!P$15)=0,"",(CHI_ued!P$5-CHI_ued!P$15)/P$10)</f>
        <v>0.33460121689115724</v>
      </c>
      <c r="Q96" s="182">
        <f>IF((CHI_ued!Q$5-CHI_ued!Q$15)=0,"",(CHI_ued!Q$5-CHI_ued!Q$15)/Q$10)</f>
        <v>0.31471577933910816</v>
      </c>
    </row>
    <row r="97" spans="1:17" x14ac:dyDescent="0.25">
      <c r="A97" s="180" t="s">
        <v>40</v>
      </c>
      <c r="B97" s="182">
        <f>IF(CHI_ued!B$60=0,"",CHI_ued!B$60/B$11)</f>
        <v>0.33334312328015114</v>
      </c>
      <c r="C97" s="182">
        <f>IF(CHI_ued!C$60=0,"",CHI_ued!C$60/C$11)</f>
        <v>0.32643501963891319</v>
      </c>
      <c r="D97" s="182">
        <f>IF(CHI_ued!D$60=0,"",CHI_ued!D$60/D$11)</f>
        <v>0.32751283864676156</v>
      </c>
      <c r="E97" s="182">
        <f>IF(CHI_ued!E$60=0,"",CHI_ued!E$60/E$11)</f>
        <v>0.33025100460618395</v>
      </c>
      <c r="F97" s="182">
        <f>IF(CHI_ued!F$60=0,"",CHI_ued!F$60/F$11)</f>
        <v>0.3273006385697354</v>
      </c>
      <c r="G97" s="182">
        <f>IF(CHI_ued!G$60=0,"",CHI_ued!G$60/G$11)</f>
        <v>0.32682010184503929</v>
      </c>
      <c r="H97" s="182">
        <f>IF(CHI_ued!H$60=0,"",CHI_ued!H$60/H$11)</f>
        <v>0.32275069303639564</v>
      </c>
      <c r="I97" s="182">
        <f>IF(CHI_ued!I$60=0,"",CHI_ued!I$60/I$11)</f>
        <v>0.31904668104349393</v>
      </c>
      <c r="J97" s="182">
        <f>IF(CHI_ued!J$60=0,"",CHI_ued!J$60/J$11)</f>
        <v>0.3079937981252438</v>
      </c>
      <c r="K97" s="182">
        <f>IF(CHI_ued!K$60=0,"",CHI_ued!K$60/K$11)</f>
        <v>0.31708397537323751</v>
      </c>
      <c r="L97" s="182">
        <f>IF(CHI_ued!L$60=0,"",CHI_ued!L$60/L$11)</f>
        <v>0.29545955135562235</v>
      </c>
      <c r="M97" s="182">
        <f>IF(CHI_ued!M$60=0,"",CHI_ued!M$60/M$11)</f>
        <v>0.29351907793384996</v>
      </c>
      <c r="N97" s="182">
        <f>IF(CHI_ued!N$60=0,"",CHI_ued!N$60/N$11)</f>
        <v>0.29215016719511772</v>
      </c>
      <c r="O97" s="182">
        <f>IF(CHI_ued!O$60=0,"",CHI_ued!O$60/O$11)</f>
        <v>0.29064739705461085</v>
      </c>
      <c r="P97" s="182">
        <f>IF(CHI_ued!P$60=0,"",CHI_ued!P$60/P$11)</f>
        <v>0.29137389861350271</v>
      </c>
      <c r="Q97" s="182">
        <f>IF(CHI_ued!Q$60=0,"",CHI_ued!Q$60/Q$11)</f>
        <v>0.28818801716535436</v>
      </c>
    </row>
    <row r="98" spans="1:17" x14ac:dyDescent="0.25">
      <c r="A98" s="108" t="s">
        <v>39</v>
      </c>
      <c r="B98" s="112">
        <f>IF(CHI_ued!B$108=0,"",CHI_ued!B$108/B$12)</f>
        <v>0.18599281800634632</v>
      </c>
      <c r="C98" s="112">
        <f>IF(CHI_ued!C$108=0,"",CHI_ued!C$108/C$12)</f>
        <v>0.18187154879582351</v>
      </c>
      <c r="D98" s="112">
        <f>IF(CHI_ued!D$108=0,"",CHI_ued!D$108/D$12)</f>
        <v>0.17796508608839942</v>
      </c>
      <c r="E98" s="112">
        <f>IF(CHI_ued!E$108=0,"",CHI_ued!E$108/E$12)</f>
        <v>0.17959944719145415</v>
      </c>
      <c r="F98" s="112">
        <f>IF(CHI_ued!F$108=0,"",CHI_ued!F$108/F$12)</f>
        <v>0.17828028852452749</v>
      </c>
      <c r="G98" s="112">
        <f>IF(CHI_ued!G$108=0,"",CHI_ued!G$108/G$12)</f>
        <v>0.18279152597004791</v>
      </c>
      <c r="H98" s="112">
        <f>IF(CHI_ued!H$108=0,"",CHI_ued!H$108/H$12)</f>
        <v>0.17145337820746609</v>
      </c>
      <c r="I98" s="112">
        <f>IF(CHI_ued!I$108=0,"",CHI_ued!I$108/I$12)</f>
        <v>0.17275099820990805</v>
      </c>
      <c r="J98" s="112">
        <f>IF(CHI_ued!J$108=0,"",CHI_ued!J$108/J$12)</f>
        <v>0.16718146736270734</v>
      </c>
      <c r="K98" s="112">
        <f>IF(CHI_ued!K$108=0,"",CHI_ued!K$108/K$12)</f>
        <v>0.17138308555837573</v>
      </c>
      <c r="L98" s="112">
        <f>IF(CHI_ued!L$108=0,"",CHI_ued!L$108/L$12)</f>
        <v>0.16604939104914723</v>
      </c>
      <c r="M98" s="112">
        <f>IF(CHI_ued!M$108=0,"",CHI_ued!M$108/M$12)</f>
        <v>0.16768341375304069</v>
      </c>
      <c r="N98" s="112">
        <f>IF(CHI_ued!N$108=0,"",CHI_ued!N$108/N$12)</f>
        <v>0.17167117802592133</v>
      </c>
      <c r="O98" s="112">
        <f>IF(CHI_ued!O$108=0,"",CHI_ued!O$108/O$12)</f>
        <v>0.16808707548731738</v>
      </c>
      <c r="P98" s="112">
        <f>IF(CHI_ued!P$108=0,"",CHI_ued!P$108/P$12)</f>
        <v>0.17002952770730698</v>
      </c>
      <c r="Q98" s="112">
        <f>IF(CHI_ued!Q$108=0,"",CHI_ued!Q$108/Q$12)</f>
        <v>0.16765235689503571</v>
      </c>
    </row>
    <row r="99" spans="1:17" x14ac:dyDescent="0.25">
      <c r="A99" s="39" t="s">
        <v>171</v>
      </c>
      <c r="B99" s="211">
        <f t="shared" ref="B99:Q99" si="21">IF(B$51=0,"",B$78/B$51)</f>
        <v>2.3053647055705402</v>
      </c>
      <c r="C99" s="211">
        <f t="shared" si="21"/>
        <v>2.3613393049617093</v>
      </c>
      <c r="D99" s="211">
        <f t="shared" si="21"/>
        <v>2.2635996027891201</v>
      </c>
      <c r="E99" s="211">
        <f t="shared" si="21"/>
        <v>1.6510381699578425</v>
      </c>
      <c r="F99" s="211">
        <f t="shared" si="21"/>
        <v>1.6814070448402232</v>
      </c>
      <c r="G99" s="211">
        <f t="shared" si="21"/>
        <v>1.7020114851980983</v>
      </c>
      <c r="H99" s="211">
        <f t="shared" si="21"/>
        <v>1.7506346240585329</v>
      </c>
      <c r="I99" s="211">
        <f t="shared" si="21"/>
        <v>1.6533811146604618</v>
      </c>
      <c r="J99" s="211">
        <f t="shared" si="21"/>
        <v>1.5871000984919963</v>
      </c>
      <c r="K99" s="211">
        <f t="shared" si="21"/>
        <v>1.5707091885452251</v>
      </c>
      <c r="L99" s="211">
        <f t="shared" si="21"/>
        <v>1.5967129174189079</v>
      </c>
      <c r="M99" s="211">
        <f t="shared" si="21"/>
        <v>1.2896503902581471</v>
      </c>
      <c r="N99" s="211">
        <f t="shared" si="21"/>
        <v>1.1876201435124063</v>
      </c>
      <c r="O99" s="211">
        <f t="shared" si="21"/>
        <v>1.2563744180552452</v>
      </c>
      <c r="P99" s="211">
        <f t="shared" si="21"/>
        <v>1.1957122227753028</v>
      </c>
      <c r="Q99" s="211">
        <f t="shared" si="21"/>
        <v>1.131234477961274</v>
      </c>
    </row>
    <row r="100" spans="1:17" x14ac:dyDescent="0.25">
      <c r="A100" s="210" t="s">
        <v>170</v>
      </c>
      <c r="B100" s="109">
        <f t="shared" ref="B100:Q100" si="22">IF(B$52=0,"",B$79/B$52)</f>
        <v>3.8537538979707029</v>
      </c>
      <c r="C100" s="109">
        <f t="shared" si="22"/>
        <v>4.2949077966493654</v>
      </c>
      <c r="D100" s="109">
        <f t="shared" si="22"/>
        <v>4.1596062585560611</v>
      </c>
      <c r="E100" s="109">
        <f t="shared" si="22"/>
        <v>2.6342264943908105</v>
      </c>
      <c r="F100" s="109">
        <f t="shared" si="22"/>
        <v>2.8304985829906615</v>
      </c>
      <c r="G100" s="109">
        <f t="shared" si="22"/>
        <v>2.9216798890206293</v>
      </c>
      <c r="H100" s="109">
        <f t="shared" si="22"/>
        <v>2.9227898675050081</v>
      </c>
      <c r="I100" s="109">
        <f t="shared" si="22"/>
        <v>2.6424743747828852</v>
      </c>
      <c r="J100" s="109">
        <f t="shared" si="22"/>
        <v>2.2104940831059929</v>
      </c>
      <c r="K100" s="109">
        <f t="shared" si="22"/>
        <v>2.6515539360246767</v>
      </c>
      <c r="L100" s="109">
        <f t="shared" si="22"/>
        <v>3.6512895436787667</v>
      </c>
      <c r="M100" s="109">
        <f t="shared" si="22"/>
        <v>3.3992729520016063</v>
      </c>
      <c r="N100" s="109">
        <f t="shared" si="22"/>
        <v>2.2007070630610612</v>
      </c>
      <c r="O100" s="109">
        <f t="shared" si="22"/>
        <v>2.3992534394345615</v>
      </c>
      <c r="P100" s="109">
        <f t="shared" si="22"/>
        <v>2.1457648664428417</v>
      </c>
      <c r="Q100" s="109">
        <f t="shared" si="22"/>
        <v>1.0218259819813931</v>
      </c>
    </row>
    <row r="101" spans="1:17" x14ac:dyDescent="0.25">
      <c r="A101" s="180" t="s">
        <v>169</v>
      </c>
      <c r="B101" s="178">
        <f t="shared" ref="B101:Q101" si="23">IF(B$53=0,"",B$80/B$53)</f>
        <v>1.5135152212447314</v>
      </c>
      <c r="C101" s="178">
        <f t="shared" si="23"/>
        <v>1.3880180578344055</v>
      </c>
      <c r="D101" s="178">
        <f t="shared" si="23"/>
        <v>1.3565444670362785</v>
      </c>
      <c r="E101" s="178">
        <f t="shared" si="23"/>
        <v>1.1975669714331567</v>
      </c>
      <c r="F101" s="178">
        <f t="shared" si="23"/>
        <v>1.1580463919187742</v>
      </c>
      <c r="G101" s="178">
        <f t="shared" si="23"/>
        <v>1.1305542820481849</v>
      </c>
      <c r="H101" s="178">
        <f t="shared" si="23"/>
        <v>1.2267673919329374</v>
      </c>
      <c r="I101" s="178">
        <f t="shared" si="23"/>
        <v>1.1685514608042771</v>
      </c>
      <c r="J101" s="178">
        <f t="shared" si="23"/>
        <v>1.3598983669630675</v>
      </c>
      <c r="K101" s="178">
        <f t="shared" si="23"/>
        <v>1.2599322426789905</v>
      </c>
      <c r="L101" s="178">
        <f t="shared" si="23"/>
        <v>1.190572175773464</v>
      </c>
      <c r="M101" s="178">
        <f t="shared" si="23"/>
        <v>1.0026160556586337</v>
      </c>
      <c r="N101" s="178">
        <f t="shared" si="23"/>
        <v>1.0240190453782458</v>
      </c>
      <c r="O101" s="178">
        <f t="shared" si="23"/>
        <v>1.039309073389362</v>
      </c>
      <c r="P101" s="178">
        <f t="shared" si="23"/>
        <v>0.98021647386845434</v>
      </c>
      <c r="Q101" s="178">
        <f t="shared" si="23"/>
        <v>1.2501519961686673</v>
      </c>
    </row>
    <row r="102" spans="1:17" x14ac:dyDescent="0.25">
      <c r="A102" s="108" t="s">
        <v>39</v>
      </c>
      <c r="B102" s="107">
        <f t="shared" ref="B102:Q102" si="24">IF(B$54=0,"",B$81/B$54)</f>
        <v>1.1026450644322277</v>
      </c>
      <c r="C102" s="107">
        <f t="shared" si="24"/>
        <v>1.0236255730776036</v>
      </c>
      <c r="D102" s="107">
        <f t="shared" si="24"/>
        <v>1.0032433116225916</v>
      </c>
      <c r="E102" s="107">
        <f t="shared" si="24"/>
        <v>0.9015506005384829</v>
      </c>
      <c r="F102" s="107">
        <f t="shared" si="24"/>
        <v>0.87730784504222425</v>
      </c>
      <c r="G102" s="107">
        <f t="shared" si="24"/>
        <v>0.85898860787409204</v>
      </c>
      <c r="H102" s="107">
        <f t="shared" si="24"/>
        <v>0.90443803553084479</v>
      </c>
      <c r="I102" s="107">
        <f t="shared" si="24"/>
        <v>0.88361570695297575</v>
      </c>
      <c r="J102" s="107">
        <f t="shared" si="24"/>
        <v>1.0929232747838635</v>
      </c>
      <c r="K102" s="107">
        <f t="shared" si="24"/>
        <v>1.2291706359062688</v>
      </c>
      <c r="L102" s="107">
        <f t="shared" si="24"/>
        <v>1.2050260448226966</v>
      </c>
      <c r="M102" s="107">
        <f t="shared" si="24"/>
        <v>1.003958884033163</v>
      </c>
      <c r="N102" s="107">
        <f t="shared" si="24"/>
        <v>1.1021408197496985</v>
      </c>
      <c r="O102" s="107">
        <f t="shared" si="24"/>
        <v>0.91209219249076812</v>
      </c>
      <c r="P102" s="107">
        <f t="shared" si="24"/>
        <v>0.73450024073482267</v>
      </c>
      <c r="Q102" s="107">
        <f t="shared" si="24"/>
        <v>0.93518823579823573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168.76877573439353</v>
      </c>
      <c r="C5" s="96">
        <v>155.33910655082414</v>
      </c>
      <c r="D5" s="96">
        <v>139.34066083622753</v>
      </c>
      <c r="E5" s="96">
        <v>215.87918337594692</v>
      </c>
      <c r="F5" s="96">
        <v>199.60344695600926</v>
      </c>
      <c r="G5" s="96">
        <v>211.53620785012461</v>
      </c>
      <c r="H5" s="96">
        <v>191.28246942104477</v>
      </c>
      <c r="I5" s="96">
        <v>214.37754265787194</v>
      </c>
      <c r="J5" s="96">
        <v>146.01581723298472</v>
      </c>
      <c r="K5" s="96">
        <v>130.28195374734756</v>
      </c>
      <c r="L5" s="96">
        <v>113.03324781171089</v>
      </c>
      <c r="M5" s="96">
        <v>27.953812142595904</v>
      </c>
      <c r="N5" s="96">
        <v>27.626998180124581</v>
      </c>
      <c r="O5" s="96">
        <v>32.207885472774102</v>
      </c>
      <c r="P5" s="96">
        <v>37.324515181523545</v>
      </c>
      <c r="Q5" s="96">
        <v>82.347742945408839</v>
      </c>
    </row>
    <row r="6" spans="1:17" x14ac:dyDescent="0.25">
      <c r="A6" s="132" t="s">
        <v>83</v>
      </c>
      <c r="B6" s="160">
        <v>0.28334461805093558</v>
      </c>
      <c r="C6" s="160">
        <v>0.25649043597453636</v>
      </c>
      <c r="D6" s="160">
        <v>0.26510644213102441</v>
      </c>
      <c r="E6" s="160">
        <v>0.42093368802882813</v>
      </c>
      <c r="F6" s="160">
        <v>0.4136900121825996</v>
      </c>
      <c r="G6" s="160">
        <v>0.38810875092678326</v>
      </c>
      <c r="H6" s="160">
        <v>0.38857610131285114</v>
      </c>
      <c r="I6" s="160">
        <v>0.43949202982643526</v>
      </c>
      <c r="J6" s="160">
        <v>0.32327218313976008</v>
      </c>
      <c r="K6" s="160">
        <v>0.25253905536004795</v>
      </c>
      <c r="L6" s="160">
        <v>0.19697527312166591</v>
      </c>
      <c r="M6" s="160">
        <v>0.13265190309604996</v>
      </c>
      <c r="N6" s="160">
        <v>0.14267253106371089</v>
      </c>
      <c r="O6" s="160">
        <v>0.17528373563913086</v>
      </c>
      <c r="P6" s="160">
        <v>0.21031683904268628</v>
      </c>
      <c r="Q6" s="160">
        <v>0.51726213866646109</v>
      </c>
    </row>
    <row r="7" spans="1:17" x14ac:dyDescent="0.25">
      <c r="A7" s="76" t="s">
        <v>82</v>
      </c>
      <c r="B7" s="159">
        <v>1.8417400173310814</v>
      </c>
      <c r="C7" s="159">
        <v>1.6671878338344863</v>
      </c>
      <c r="D7" s="159">
        <v>1.7231918738516587</v>
      </c>
      <c r="E7" s="159">
        <v>2.736068972187383</v>
      </c>
      <c r="F7" s="159">
        <v>2.6889850791868972</v>
      </c>
      <c r="G7" s="159">
        <v>2.5227068810240914</v>
      </c>
      <c r="H7" s="159">
        <v>2.5257446585335326</v>
      </c>
      <c r="I7" s="159">
        <v>2.856698193871829</v>
      </c>
      <c r="J7" s="159">
        <v>2.1012691904084408</v>
      </c>
      <c r="K7" s="159">
        <v>1.6415038598403118</v>
      </c>
      <c r="L7" s="159">
        <v>1.2803392752908285</v>
      </c>
      <c r="M7" s="159">
        <v>0.86223737012432478</v>
      </c>
      <c r="N7" s="159">
        <v>0.92737145191412085</v>
      </c>
      <c r="O7" s="159">
        <v>1.1393442816543506</v>
      </c>
      <c r="P7" s="159">
        <v>1.367059453777461</v>
      </c>
      <c r="Q7" s="159">
        <v>3.3622039013319975</v>
      </c>
    </row>
    <row r="8" spans="1:17" x14ac:dyDescent="0.25">
      <c r="A8" s="76" t="s">
        <v>81</v>
      </c>
      <c r="B8" s="159">
        <v>0.34001354166112269</v>
      </c>
      <c r="C8" s="159">
        <v>0.30778852316944361</v>
      </c>
      <c r="D8" s="159">
        <v>0.31812773055722932</v>
      </c>
      <c r="E8" s="159">
        <v>0.50512042563459381</v>
      </c>
      <c r="F8" s="159">
        <v>0.49642801461911951</v>
      </c>
      <c r="G8" s="159">
        <v>0.46573050111213993</v>
      </c>
      <c r="H8" s="159">
        <v>0.46629132157542136</v>
      </c>
      <c r="I8" s="159">
        <v>0.52739043579172229</v>
      </c>
      <c r="J8" s="159">
        <v>0.38792661976771214</v>
      </c>
      <c r="K8" s="159">
        <v>0.30304686643205758</v>
      </c>
      <c r="L8" s="159">
        <v>0.23637032774599911</v>
      </c>
      <c r="M8" s="159">
        <v>0.15918228371525994</v>
      </c>
      <c r="N8" s="159">
        <v>0.17120703727645309</v>
      </c>
      <c r="O8" s="159">
        <v>0.21034048276695705</v>
      </c>
      <c r="P8" s="159">
        <v>0.25238020685122353</v>
      </c>
      <c r="Q8" s="159">
        <v>0.62071456639975342</v>
      </c>
    </row>
    <row r="9" spans="1:17" x14ac:dyDescent="0.25">
      <c r="A9" s="76" t="s">
        <v>80</v>
      </c>
      <c r="B9" s="159">
        <v>2.6917738714838877</v>
      </c>
      <c r="C9" s="159">
        <v>2.4366591417580952</v>
      </c>
      <c r="D9" s="159">
        <v>2.5185112002447316</v>
      </c>
      <c r="E9" s="159">
        <v>3.9988700362738672</v>
      </c>
      <c r="F9" s="159">
        <v>3.9300551157346959</v>
      </c>
      <c r="G9" s="159">
        <v>3.6870331338044409</v>
      </c>
      <c r="H9" s="159">
        <v>3.6914729624720857</v>
      </c>
      <c r="I9" s="159">
        <v>4.1751742833511347</v>
      </c>
      <c r="J9" s="159">
        <v>3.0710857398277209</v>
      </c>
      <c r="K9" s="159">
        <v>2.3991210259204556</v>
      </c>
      <c r="L9" s="159">
        <v>1.871265094655826</v>
      </c>
      <c r="M9" s="159">
        <v>1.2601930794124745</v>
      </c>
      <c r="N9" s="159">
        <v>1.3553890451052535</v>
      </c>
      <c r="O9" s="159">
        <v>1.665195488571743</v>
      </c>
      <c r="P9" s="159">
        <v>1.9980099709055197</v>
      </c>
      <c r="Q9" s="159">
        <v>4.9139903173313808</v>
      </c>
    </row>
    <row r="10" spans="1:17" x14ac:dyDescent="0.25">
      <c r="A10" s="129" t="s">
        <v>79</v>
      </c>
      <c r="B10" s="158">
        <v>0.79336493054261936</v>
      </c>
      <c r="C10" s="158">
        <v>0.71817322072870171</v>
      </c>
      <c r="D10" s="158">
        <v>0.74229803796686822</v>
      </c>
      <c r="E10" s="158">
        <v>1.178614326480719</v>
      </c>
      <c r="F10" s="158">
        <v>1.1583320341112788</v>
      </c>
      <c r="G10" s="158">
        <v>1.0867045025949933</v>
      </c>
      <c r="H10" s="158">
        <v>1.0880130836759827</v>
      </c>
      <c r="I10" s="158">
        <v>1.2305776835140185</v>
      </c>
      <c r="J10" s="158">
        <v>0.90516211279132819</v>
      </c>
      <c r="K10" s="158">
        <v>0.70710935500813421</v>
      </c>
      <c r="L10" s="158">
        <v>0.55153076474066454</v>
      </c>
      <c r="M10" s="158">
        <v>0.37142532866893985</v>
      </c>
      <c r="N10" s="158">
        <v>0.39948308697839047</v>
      </c>
      <c r="O10" s="158">
        <v>0.49079445978956637</v>
      </c>
      <c r="P10" s="158">
        <v>0.58888714931952157</v>
      </c>
      <c r="Q10" s="158">
        <v>1.4483339882660911</v>
      </c>
    </row>
    <row r="11" spans="1:17" x14ac:dyDescent="0.25">
      <c r="A11" s="92" t="s">
        <v>125</v>
      </c>
      <c r="B11" s="91">
        <v>0.15867298610852387</v>
      </c>
      <c r="C11" s="91">
        <v>0.14363464414574034</v>
      </c>
      <c r="D11" s="91">
        <v>0.14845960759337365</v>
      </c>
      <c r="E11" s="91">
        <v>0.23572286529614378</v>
      </c>
      <c r="F11" s="91">
        <v>0.23166640682225573</v>
      </c>
      <c r="G11" s="91">
        <v>0.21734090051899863</v>
      </c>
      <c r="H11" s="91">
        <v>0.2176026167351966</v>
      </c>
      <c r="I11" s="91">
        <v>0.2461155367028037</v>
      </c>
      <c r="J11" s="91">
        <v>0.18103242255826563</v>
      </c>
      <c r="K11" s="91">
        <v>0.14142187100162684</v>
      </c>
      <c r="L11" s="91">
        <v>0.11030615294813291</v>
      </c>
      <c r="M11" s="91">
        <v>7.4285065733787972E-2</v>
      </c>
      <c r="N11" s="91">
        <v>7.9896617395678091E-2</v>
      </c>
      <c r="O11" s="91">
        <v>9.8158891957913275E-2</v>
      </c>
      <c r="P11" s="91">
        <v>0.11777742986390434</v>
      </c>
      <c r="Q11" s="91">
        <v>0.28966679765321823</v>
      </c>
    </row>
    <row r="12" spans="1:17" x14ac:dyDescent="0.25">
      <c r="A12" s="92" t="s">
        <v>26</v>
      </c>
      <c r="B12" s="91">
        <v>0.23800947916278584</v>
      </c>
      <c r="C12" s="91">
        <v>0.21545196621861054</v>
      </c>
      <c r="D12" s="91">
        <v>0.22268941139006046</v>
      </c>
      <c r="E12" s="91">
        <v>0.35358429794421564</v>
      </c>
      <c r="F12" s="91">
        <v>0.34749961023338355</v>
      </c>
      <c r="G12" s="91">
        <v>0.32601135077849791</v>
      </c>
      <c r="H12" s="91">
        <v>0.32640392510279487</v>
      </c>
      <c r="I12" s="91">
        <v>0.36917330505420554</v>
      </c>
      <c r="J12" s="91">
        <v>0.27154863383739841</v>
      </c>
      <c r="K12" s="91">
        <v>0.21213280650244026</v>
      </c>
      <c r="L12" s="91">
        <v>0.16545922942219934</v>
      </c>
      <c r="M12" s="91">
        <v>0.11142759860068195</v>
      </c>
      <c r="N12" s="91">
        <v>0.11984492609351714</v>
      </c>
      <c r="O12" s="91">
        <v>0.14723833793686991</v>
      </c>
      <c r="P12" s="91">
        <v>0.17666614479585646</v>
      </c>
      <c r="Q12" s="91">
        <v>0.43450019647982735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0.39668246527130963</v>
      </c>
      <c r="C14" s="157">
        <v>0.35908661036435086</v>
      </c>
      <c r="D14" s="157">
        <v>0.37114901898343411</v>
      </c>
      <c r="E14" s="157">
        <v>0.58930716324035937</v>
      </c>
      <c r="F14" s="157">
        <v>0.57916601705563941</v>
      </c>
      <c r="G14" s="157">
        <v>0.54335225129749665</v>
      </c>
      <c r="H14" s="157">
        <v>0.54400654183799135</v>
      </c>
      <c r="I14" s="157">
        <v>0.61528884175700915</v>
      </c>
      <c r="J14" s="157">
        <v>0.45258105639566415</v>
      </c>
      <c r="K14" s="157">
        <v>0.35355467750406716</v>
      </c>
      <c r="L14" s="157">
        <v>0.27576538237033227</v>
      </c>
      <c r="M14" s="157">
        <v>0.18571266433446992</v>
      </c>
      <c r="N14" s="157">
        <v>0.19974154348919523</v>
      </c>
      <c r="O14" s="157">
        <v>0.24539722989478319</v>
      </c>
      <c r="P14" s="157">
        <v>0.29444357465976079</v>
      </c>
      <c r="Q14" s="157">
        <v>0.72416699413304542</v>
      </c>
    </row>
    <row r="15" spans="1:17" x14ac:dyDescent="0.25">
      <c r="A15" s="232" t="s">
        <v>185</v>
      </c>
      <c r="B15" s="246">
        <v>128.74919582904596</v>
      </c>
      <c r="C15" s="246">
        <v>119.11241000000005</v>
      </c>
      <c r="D15" s="246">
        <v>101.89704000000006</v>
      </c>
      <c r="E15" s="246">
        <v>156.42653000000001</v>
      </c>
      <c r="F15" s="246">
        <v>141.17389000000026</v>
      </c>
      <c r="G15" s="246">
        <v>156.71974697460189</v>
      </c>
      <c r="H15" s="246">
        <v>136.39999999999998</v>
      </c>
      <c r="I15" s="246">
        <v>152.30370999999997</v>
      </c>
      <c r="J15" s="246">
        <v>100.35687000000034</v>
      </c>
      <c r="K15" s="246">
        <v>94.613349999999741</v>
      </c>
      <c r="L15" s="246">
        <v>85.212469932481483</v>
      </c>
      <c r="M15" s="246">
        <v>9.2180638793468095</v>
      </c>
      <c r="N15" s="246">
        <v>7.4759369160071314</v>
      </c>
      <c r="O15" s="246">
        <v>7.4508192797716166</v>
      </c>
      <c r="P15" s="246">
        <v>7.6193751883726621</v>
      </c>
      <c r="Q15" s="246">
        <v>9.2896639433500514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24.781570000000002</v>
      </c>
      <c r="F16" s="244">
        <v>26.28561999999987</v>
      </c>
      <c r="G16" s="244">
        <v>21.520401021679938</v>
      </c>
      <c r="H16" s="244">
        <v>17.899999999999999</v>
      </c>
      <c r="I16" s="244">
        <v>15.9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1.0993500000004275</v>
      </c>
      <c r="G18" s="244">
        <v>0</v>
      </c>
      <c r="H18" s="244">
        <v>0</v>
      </c>
      <c r="I18" s="244">
        <v>1.0999899999999911</v>
      </c>
      <c r="J18" s="244">
        <v>1.0995900000003473</v>
      </c>
      <c r="K18" s="244">
        <v>1.1007599999998376</v>
      </c>
      <c r="L18" s="244">
        <v>1.0985719378296892</v>
      </c>
      <c r="M18" s="244">
        <v>1.0984765666329395</v>
      </c>
      <c r="N18" s="244">
        <v>1.0987121560929864</v>
      </c>
      <c r="O18" s="244">
        <v>1.0984554837842353</v>
      </c>
      <c r="P18" s="244">
        <v>1.0988950591104043</v>
      </c>
      <c r="Q18" s="244">
        <v>2.1969523924369128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1.0509275148774115</v>
      </c>
      <c r="C21" s="244">
        <v>5.1997400000000003</v>
      </c>
      <c r="D21" s="244">
        <v>4.1997900000000001</v>
      </c>
      <c r="E21" s="244">
        <v>8.4997499999999988</v>
      </c>
      <c r="F21" s="244">
        <v>11.400169999999999</v>
      </c>
      <c r="G21" s="244">
        <v>9.0283511537769741</v>
      </c>
      <c r="H21" s="244">
        <v>5.4</v>
      </c>
      <c r="I21" s="244">
        <v>4.6000899999999998</v>
      </c>
      <c r="J21" s="244">
        <v>3.0998999999999999</v>
      </c>
      <c r="K21" s="244">
        <v>3.0997300000000001</v>
      </c>
      <c r="L21" s="244">
        <v>5.159095658282598</v>
      </c>
      <c r="M21" s="244">
        <v>3.1050105724059538</v>
      </c>
      <c r="N21" s="244">
        <v>2.0541140309564652</v>
      </c>
      <c r="O21" s="244">
        <v>2.0540643648372829</v>
      </c>
      <c r="P21" s="244">
        <v>2.0540851923616019</v>
      </c>
      <c r="Q21" s="244">
        <v>2.0540641612118566</v>
      </c>
    </row>
    <row r="22" spans="1:17" x14ac:dyDescent="0.25">
      <c r="A22" s="245" t="s">
        <v>67</v>
      </c>
      <c r="B22" s="244">
        <v>10.509275148774119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117.18899316539444</v>
      </c>
      <c r="C23" s="244">
        <v>113.91267000000005</v>
      </c>
      <c r="D23" s="244">
        <v>97.697250000000054</v>
      </c>
      <c r="E23" s="244">
        <v>123.14521000000002</v>
      </c>
      <c r="F23" s="244">
        <v>102.38874999999996</v>
      </c>
      <c r="G23" s="244">
        <v>126.17099479914498</v>
      </c>
      <c r="H23" s="244">
        <v>113.1</v>
      </c>
      <c r="I23" s="244">
        <v>130.70362999999998</v>
      </c>
      <c r="J23" s="244">
        <v>96.157379999999989</v>
      </c>
      <c r="K23" s="244">
        <v>90.41285999999991</v>
      </c>
      <c r="L23" s="244">
        <v>78.954802336369198</v>
      </c>
      <c r="M23" s="244">
        <v>5.0145767403079162</v>
      </c>
      <c r="N23" s="244">
        <v>4.3231107289576798</v>
      </c>
      <c r="O23" s="244">
        <v>4.2982994311500988</v>
      </c>
      <c r="P23" s="244">
        <v>4.4663949369006559</v>
      </c>
      <c r="Q23" s="244">
        <v>5.038647389701282</v>
      </c>
    </row>
    <row r="24" spans="1:17" x14ac:dyDescent="0.25">
      <c r="A24" s="156" t="s">
        <v>184</v>
      </c>
      <c r="B24" s="206">
        <v>25.875450323755395</v>
      </c>
      <c r="C24" s="206">
        <v>23.423086629386443</v>
      </c>
      <c r="D24" s="206">
        <v>24.209913077070372</v>
      </c>
      <c r="E24" s="206">
        <v>38.440288046082159</v>
      </c>
      <c r="F24" s="206">
        <v>37.778784835575507</v>
      </c>
      <c r="G24" s="206">
        <v>35.442666156501488</v>
      </c>
      <c r="H24" s="206">
        <v>35.48534528618346</v>
      </c>
      <c r="I24" s="206">
        <v>40.135063315076081</v>
      </c>
      <c r="J24" s="206">
        <v>29.521694724341351</v>
      </c>
      <c r="K24" s="206">
        <v>23.062240697306436</v>
      </c>
      <c r="L24" s="206">
        <v>17.988073780005887</v>
      </c>
      <c r="M24" s="206">
        <v>12.113968327771177</v>
      </c>
      <c r="N24" s="206">
        <v>13.029066920338883</v>
      </c>
      <c r="O24" s="206">
        <v>16.007170438922081</v>
      </c>
      <c r="P24" s="206">
        <v>19.206445346775549</v>
      </c>
      <c r="Q24" s="206">
        <v>47.237144878528937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6.5601323076926761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0.41683036490577308</v>
      </c>
      <c r="C28" s="87">
        <v>0.21837905605148319</v>
      </c>
      <c r="D28" s="87">
        <v>0.27089390225453619</v>
      </c>
      <c r="E28" s="87">
        <v>0.6181802427205173</v>
      </c>
      <c r="F28" s="87">
        <v>0.32911236107142539</v>
      </c>
      <c r="G28" s="87">
        <v>0.16283881051517754</v>
      </c>
      <c r="H28" s="87">
        <v>0</v>
      </c>
      <c r="I28" s="87">
        <v>6.0616834549032605E-2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2.1034061190876724E-3</v>
      </c>
    </row>
    <row r="29" spans="1:17" x14ac:dyDescent="0.25">
      <c r="A29" s="88" t="s">
        <v>29</v>
      </c>
      <c r="B29" s="87">
        <v>4.409349852633726</v>
      </c>
      <c r="C29" s="87">
        <v>4.425452307692308</v>
      </c>
      <c r="D29" s="87">
        <v>2.6688553846153846</v>
      </c>
      <c r="E29" s="87">
        <v>6.1617138461538463</v>
      </c>
      <c r="F29" s="87">
        <v>6.1469538461538473</v>
      </c>
      <c r="G29" s="87">
        <v>5.2914099328931226</v>
      </c>
      <c r="H29" s="87">
        <v>4.1069145169526537</v>
      </c>
      <c r="I29" s="87">
        <v>5.2084615384615391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0.73875692307692897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13.552638417598121</v>
      </c>
      <c r="C31" s="87">
        <v>12.855021419488825</v>
      </c>
      <c r="D31" s="87">
        <v>7.3170530209693112</v>
      </c>
      <c r="E31" s="87">
        <v>4.6690893418231649</v>
      </c>
      <c r="F31" s="87">
        <v>7.3530078591193995</v>
      </c>
      <c r="G31" s="87">
        <v>2.8929643033386752</v>
      </c>
      <c r="H31" s="87">
        <v>0</v>
      </c>
      <c r="I31" s="87">
        <v>0.69062186514244395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3.2667610999899482E-2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7.496631688617776</v>
      </c>
      <c r="C33" s="87">
        <v>5.9242338461538289</v>
      </c>
      <c r="D33" s="87">
        <v>7.3929784615384664</v>
      </c>
      <c r="E33" s="87">
        <v>7.8280523076923201</v>
      </c>
      <c r="F33" s="87">
        <v>9.1506830769231442</v>
      </c>
      <c r="G33" s="87">
        <v>10.00900755552008</v>
      </c>
      <c r="H33" s="87">
        <v>11.164449230769275</v>
      </c>
      <c r="I33" s="87">
        <v>13.214953846153827</v>
      </c>
      <c r="J33" s="87">
        <v>12.729406153846165</v>
      </c>
      <c r="K33" s="87">
        <v>12.006996923076908</v>
      </c>
      <c r="L33" s="87">
        <v>14.152574888296968</v>
      </c>
      <c r="M33" s="87">
        <v>12.113968327771177</v>
      </c>
      <c r="N33" s="87">
        <v>9.8134410139783093</v>
      </c>
      <c r="O33" s="87">
        <v>12.699567719518667</v>
      </c>
      <c r="P33" s="87">
        <v>14.953137693575322</v>
      </c>
      <c r="Q33" s="87">
        <v>20.81258199547047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19.163252307692307</v>
      </c>
      <c r="F34" s="87">
        <v>14.799027692307693</v>
      </c>
      <c r="G34" s="87">
        <v>17.08644555423443</v>
      </c>
      <c r="H34" s="87">
        <v>20.213981538461535</v>
      </c>
      <c r="I34" s="87">
        <v>20.22165230769231</v>
      </c>
      <c r="J34" s="87">
        <v>16.792288570495185</v>
      </c>
      <c r="K34" s="87">
        <v>11.055243774229528</v>
      </c>
      <c r="L34" s="87">
        <v>3.8354988917089208</v>
      </c>
      <c r="M34" s="87">
        <v>0</v>
      </c>
      <c r="N34" s="87">
        <v>3.215625906360573</v>
      </c>
      <c r="O34" s="87">
        <v>3.3076027194034143</v>
      </c>
      <c r="P34" s="87">
        <v>4.2533076532002285</v>
      </c>
      <c r="Q34" s="87">
        <v>26.389791865939479</v>
      </c>
    </row>
    <row r="35" spans="1:17" x14ac:dyDescent="0.25">
      <c r="A35" s="156" t="s">
        <v>181</v>
      </c>
      <c r="B35" s="204">
        <v>3.4500600431673814</v>
      </c>
      <c r="C35" s="204">
        <v>3.1230782172515235</v>
      </c>
      <c r="D35" s="204">
        <v>3.2279884102760446</v>
      </c>
      <c r="E35" s="204">
        <v>5.1253717394776164</v>
      </c>
      <c r="F35" s="204">
        <v>5.0371713114100638</v>
      </c>
      <c r="G35" s="204">
        <v>4.725688820866857</v>
      </c>
      <c r="H35" s="204">
        <v>4.7313793714911228</v>
      </c>
      <c r="I35" s="204">
        <v>5.3513417753434744</v>
      </c>
      <c r="J35" s="204">
        <v>3.936225963245509</v>
      </c>
      <c r="K35" s="204">
        <v>3.0749654263075206</v>
      </c>
      <c r="L35" s="204">
        <v>2.3984098373341163</v>
      </c>
      <c r="M35" s="204">
        <v>1.6151957770361547</v>
      </c>
      <c r="N35" s="204">
        <v>1.7372089227118472</v>
      </c>
      <c r="O35" s="204">
        <v>2.134289391856274</v>
      </c>
      <c r="P35" s="204">
        <v>2.5608593795700711</v>
      </c>
      <c r="Q35" s="204">
        <v>6.2982859838038534</v>
      </c>
    </row>
    <row r="36" spans="1:17" x14ac:dyDescent="0.25">
      <c r="A36" s="152" t="s">
        <v>190</v>
      </c>
      <c r="B36" s="151">
        <v>3.2635300902667908</v>
      </c>
      <c r="C36" s="151">
        <v>2.6502964538750731</v>
      </c>
      <c r="D36" s="151">
        <v>2.633308992860742</v>
      </c>
      <c r="E36" s="151">
        <v>3.3796094510386139</v>
      </c>
      <c r="F36" s="151">
        <v>3.2751894775473009</v>
      </c>
      <c r="G36" s="151">
        <v>2.9340391129734016</v>
      </c>
      <c r="H36" s="151">
        <v>3.2194856899027968</v>
      </c>
      <c r="I36" s="151">
        <v>3.4634310939131288</v>
      </c>
      <c r="J36" s="151">
        <v>3.6185410663170474</v>
      </c>
      <c r="K36" s="151">
        <v>2.9115229269339804</v>
      </c>
      <c r="L36" s="151">
        <v>2.1898754011974648</v>
      </c>
      <c r="M36" s="151">
        <v>1.2476098795368886</v>
      </c>
      <c r="N36" s="151">
        <v>1.347342000759735</v>
      </c>
      <c r="O36" s="151">
        <v>1.7120432686657667</v>
      </c>
      <c r="P36" s="151">
        <v>1.9365910175117402</v>
      </c>
      <c r="Q36" s="151">
        <v>4.5284028353710992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8.6770076627445542E-2</v>
      </c>
      <c r="F38" s="208">
        <v>8.5344007016305026E-2</v>
      </c>
      <c r="G38" s="208">
        <v>0.26095933088319634</v>
      </c>
      <c r="H38" s="208">
        <v>0.1707190930425653</v>
      </c>
      <c r="I38" s="208">
        <v>9.2699688361832872E-2</v>
      </c>
      <c r="J38" s="208">
        <v>7.2779741519391719E-2</v>
      </c>
      <c r="K38" s="208">
        <v>5.3932124671001391E-2</v>
      </c>
      <c r="L38" s="208">
        <v>3.7155280371982076E-2</v>
      </c>
      <c r="M38" s="208">
        <v>2.5718169472888065E-2</v>
      </c>
      <c r="N38" s="208">
        <v>2.9662048715060119E-2</v>
      </c>
      <c r="O38" s="208">
        <v>3.7586508335396375E-2</v>
      </c>
      <c r="P38" s="208">
        <v>4.5531858503075368E-2</v>
      </c>
      <c r="Q38" s="208">
        <v>0.144230381890427</v>
      </c>
    </row>
    <row r="39" spans="1:17" x14ac:dyDescent="0.25">
      <c r="A39" s="154" t="s">
        <v>125</v>
      </c>
      <c r="B39" s="208">
        <v>6.4001901345584949E-2</v>
      </c>
      <c r="C39" s="208">
        <v>8.9170435054669005E-3</v>
      </c>
      <c r="D39" s="208">
        <v>6.3926981790744491E-2</v>
      </c>
      <c r="E39" s="208">
        <v>0.37145808503773764</v>
      </c>
      <c r="F39" s="208">
        <v>9.0603163165745987E-2</v>
      </c>
      <c r="G39" s="208">
        <v>0.10224836718241892</v>
      </c>
      <c r="H39" s="208">
        <v>0.1243823195820128</v>
      </c>
      <c r="I39" s="208">
        <v>0.23948773756723118</v>
      </c>
      <c r="J39" s="208">
        <v>0.2072290262201221</v>
      </c>
      <c r="K39" s="208">
        <v>0.11484101868828644</v>
      </c>
      <c r="L39" s="208">
        <v>0.109558593817212</v>
      </c>
      <c r="M39" s="208">
        <v>5.3609515510057382E-2</v>
      </c>
      <c r="N39" s="208">
        <v>8.9934196941823349E-2</v>
      </c>
      <c r="O39" s="208">
        <v>7.9784238721924708E-2</v>
      </c>
      <c r="P39" s="208">
        <v>9.6347354632623269E-2</v>
      </c>
      <c r="Q39" s="208">
        <v>0.21060436915840436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2.7838657026077272E-2</v>
      </c>
      <c r="L40" s="208">
        <v>1.7475391592695039E-2</v>
      </c>
      <c r="M40" s="208">
        <v>4.81106393146985E-2</v>
      </c>
      <c r="N40" s="208">
        <v>2.6745304752037902E-2</v>
      </c>
      <c r="O40" s="208">
        <v>7.3574114797395992E-2</v>
      </c>
      <c r="P40" s="208">
        <v>6.8747607692261695E-2</v>
      </c>
      <c r="Q40" s="208">
        <v>0</v>
      </c>
    </row>
    <row r="41" spans="1:17" x14ac:dyDescent="0.25">
      <c r="A41" s="154" t="s">
        <v>26</v>
      </c>
      <c r="B41" s="208">
        <v>3.1995281889212057</v>
      </c>
      <c r="C41" s="208">
        <v>2.641379410369606</v>
      </c>
      <c r="D41" s="208">
        <v>2.5693820110699974</v>
      </c>
      <c r="E41" s="208">
        <v>2.9213812893734308</v>
      </c>
      <c r="F41" s="208">
        <v>3.09924230736525</v>
      </c>
      <c r="G41" s="208">
        <v>2.5708314149077864</v>
      </c>
      <c r="H41" s="208">
        <v>2.9243842772782189</v>
      </c>
      <c r="I41" s="208">
        <v>3.1312436679840645</v>
      </c>
      <c r="J41" s="208">
        <v>3.3385322985775336</v>
      </c>
      <c r="K41" s="208">
        <v>2.7149111265486154</v>
      </c>
      <c r="L41" s="208">
        <v>2.0256861354155755</v>
      </c>
      <c r="M41" s="208">
        <v>1.1201715552392446</v>
      </c>
      <c r="N41" s="208">
        <v>1.2010004503508136</v>
      </c>
      <c r="O41" s="208">
        <v>1.5210984068110496</v>
      </c>
      <c r="P41" s="208">
        <v>1.72596419668378</v>
      </c>
      <c r="Q41" s="208">
        <v>4.1735680843222678</v>
      </c>
    </row>
    <row r="42" spans="1:17" x14ac:dyDescent="0.25">
      <c r="A42" s="152" t="s">
        <v>189</v>
      </c>
      <c r="B42" s="151">
        <v>0.18652995290059041</v>
      </c>
      <c r="C42" s="151">
        <v>0.47278176337645034</v>
      </c>
      <c r="D42" s="151">
        <v>0.59467941741530261</v>
      </c>
      <c r="E42" s="151">
        <v>1.7457622884390021</v>
      </c>
      <c r="F42" s="151">
        <v>1.7619818338627626</v>
      </c>
      <c r="G42" s="151">
        <v>1.7916497078934557</v>
      </c>
      <c r="H42" s="151">
        <v>1.5118936815883255</v>
      </c>
      <c r="I42" s="151">
        <v>1.8879106814303452</v>
      </c>
      <c r="J42" s="151">
        <v>0.31768489692846141</v>
      </c>
      <c r="K42" s="151">
        <v>0.16344249937354025</v>
      </c>
      <c r="L42" s="151">
        <v>0.2085344361366514</v>
      </c>
      <c r="M42" s="151">
        <v>0.36758589749926607</v>
      </c>
      <c r="N42" s="151">
        <v>0.38986692195211226</v>
      </c>
      <c r="O42" s="151">
        <v>0.42224612319050731</v>
      </c>
      <c r="P42" s="151">
        <v>0.62426836205833114</v>
      </c>
      <c r="Q42" s="151">
        <v>1.7698831484327544</v>
      </c>
    </row>
    <row r="43" spans="1:17" x14ac:dyDescent="0.25">
      <c r="A43" s="156" t="s">
        <v>180</v>
      </c>
      <c r="B43" s="155">
        <v>2.8031737850734979</v>
      </c>
      <c r="C43" s="155">
        <v>2.5375010515168643</v>
      </c>
      <c r="D43" s="155">
        <v>2.6227405833492892</v>
      </c>
      <c r="E43" s="155">
        <v>4.164364538325569</v>
      </c>
      <c r="F43" s="155">
        <v>4.0927016905206779</v>
      </c>
      <c r="G43" s="155">
        <v>3.8396221669543298</v>
      </c>
      <c r="H43" s="155">
        <v>3.8442457393365443</v>
      </c>
      <c r="I43" s="155">
        <v>4.3479651924665745</v>
      </c>
      <c r="J43" s="155">
        <v>3.1981835951369777</v>
      </c>
      <c r="K43" s="155">
        <v>2.4984094088748625</v>
      </c>
      <c r="L43" s="155">
        <v>1.9487079928339697</v>
      </c>
      <c r="M43" s="155">
        <v>1.3123465688418778</v>
      </c>
      <c r="N43" s="155">
        <v>1.4114822497033772</v>
      </c>
      <c r="O43" s="155">
        <v>1.7341101308832247</v>
      </c>
      <c r="P43" s="155">
        <v>2.0806982459006873</v>
      </c>
      <c r="Q43" s="155">
        <v>5.1173573618406349</v>
      </c>
    </row>
    <row r="44" spans="1:17" x14ac:dyDescent="0.25">
      <c r="A44" s="152" t="s">
        <v>193</v>
      </c>
      <c r="B44" s="151">
        <v>0.61191189192502371</v>
      </c>
      <c r="C44" s="151">
        <v>0.49693058510157639</v>
      </c>
      <c r="D44" s="151">
        <v>0.49374543616138966</v>
      </c>
      <c r="E44" s="151">
        <v>0.63367677206974027</v>
      </c>
      <c r="F44" s="151">
        <v>0.61409802704011918</v>
      </c>
      <c r="G44" s="151">
        <v>0.55013233368251391</v>
      </c>
      <c r="H44" s="151">
        <v>0.60365356685677529</v>
      </c>
      <c r="I44" s="151">
        <v>0.64939333010871181</v>
      </c>
      <c r="J44" s="151">
        <v>0.678476449934447</v>
      </c>
      <c r="K44" s="151">
        <v>0.54591054880012191</v>
      </c>
      <c r="L44" s="151">
        <v>0.4106016377245249</v>
      </c>
      <c r="M44" s="151">
        <v>0.23392685241316685</v>
      </c>
      <c r="N44" s="151">
        <v>0.25262662514245071</v>
      </c>
      <c r="O44" s="151">
        <v>0.32100811287483166</v>
      </c>
      <c r="P44" s="151">
        <v>0.36311081578345172</v>
      </c>
      <c r="Q44" s="151">
        <v>0.84907553163208183</v>
      </c>
    </row>
    <row r="45" spans="1:17" x14ac:dyDescent="0.25">
      <c r="A45" s="152" t="s">
        <v>187</v>
      </c>
      <c r="B45" s="151">
        <v>2.1562875269796136</v>
      </c>
      <c r="C45" s="151">
        <v>1.9519238857822037</v>
      </c>
      <c r="D45" s="151">
        <v>2.0174927564225302</v>
      </c>
      <c r="E45" s="151">
        <v>3.2033573371735158</v>
      </c>
      <c r="F45" s="151">
        <v>3.1482320696312907</v>
      </c>
      <c r="G45" s="151">
        <v>2.9535555130417928</v>
      </c>
      <c r="H45" s="151">
        <v>2.9571121071819579</v>
      </c>
      <c r="I45" s="151">
        <v>3.3445886095896729</v>
      </c>
      <c r="J45" s="151">
        <v>2.4601412270284442</v>
      </c>
      <c r="K45" s="151">
        <v>1.9218533914422018</v>
      </c>
      <c r="L45" s="151">
        <v>1.4990061483338226</v>
      </c>
      <c r="M45" s="151">
        <v>1.0094973606475985</v>
      </c>
      <c r="N45" s="151">
        <v>1.0857555766949054</v>
      </c>
      <c r="O45" s="151">
        <v>1.3339308699101728</v>
      </c>
      <c r="P45" s="151">
        <v>1.6005371122312981</v>
      </c>
      <c r="Q45" s="151">
        <v>3.9364287398774116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0.54667769230772301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3.4735863742147766E-2</v>
      </c>
      <c r="C49" s="87">
        <v>1.8198254670956926E-2</v>
      </c>
      <c r="D49" s="87">
        <v>2.2574491854544687E-2</v>
      </c>
      <c r="E49" s="87">
        <v>5.1515020226709729E-2</v>
      </c>
      <c r="F49" s="87">
        <v>2.7426030089285403E-2</v>
      </c>
      <c r="G49" s="87">
        <v>1.3569900876264807E-2</v>
      </c>
      <c r="H49" s="87">
        <v>0</v>
      </c>
      <c r="I49" s="87">
        <v>5.0514028790860505E-3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1.7528384325730603E-4</v>
      </c>
    </row>
    <row r="50" spans="1:17" x14ac:dyDescent="0.25">
      <c r="A50" s="150" t="s">
        <v>29</v>
      </c>
      <c r="B50" s="87">
        <v>0.36744582105280976</v>
      </c>
      <c r="C50" s="87">
        <v>0.36878769230769226</v>
      </c>
      <c r="D50" s="87">
        <v>0.22240461538461531</v>
      </c>
      <c r="E50" s="87">
        <v>0.51347615384615342</v>
      </c>
      <c r="F50" s="87">
        <v>0.51224615384615291</v>
      </c>
      <c r="G50" s="87">
        <v>0.4409508277410934</v>
      </c>
      <c r="H50" s="87">
        <v>0.34224287641272078</v>
      </c>
      <c r="I50" s="87">
        <v>0.43403846153846093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6.1563076923077387E-2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1.129386534799842</v>
      </c>
      <c r="C52" s="87">
        <v>1.0712517849574024</v>
      </c>
      <c r="D52" s="87">
        <v>0.60975441841410838</v>
      </c>
      <c r="E52" s="87">
        <v>0.38909077848526419</v>
      </c>
      <c r="F52" s="87">
        <v>0.61275065492661618</v>
      </c>
      <c r="G52" s="87">
        <v>0.24108035861155619</v>
      </c>
      <c r="H52" s="87">
        <v>0</v>
      </c>
      <c r="I52" s="87">
        <v>5.7551822095203597E-2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2.7223009166582948E-3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0.62471930738481429</v>
      </c>
      <c r="C54" s="87">
        <v>0.49368615384615211</v>
      </c>
      <c r="D54" s="87">
        <v>0.61608153846153879</v>
      </c>
      <c r="E54" s="87">
        <v>0.65233769230769401</v>
      </c>
      <c r="F54" s="87">
        <v>0.76255692307692868</v>
      </c>
      <c r="G54" s="87">
        <v>0.83408396296000653</v>
      </c>
      <c r="H54" s="87">
        <v>0.93037076923077322</v>
      </c>
      <c r="I54" s="87">
        <v>1.1012461538461533</v>
      </c>
      <c r="J54" s="87">
        <v>1.0607838461538464</v>
      </c>
      <c r="K54" s="87">
        <v>1.0005830769230748</v>
      </c>
      <c r="L54" s="87">
        <v>1.1793812406914128</v>
      </c>
      <c r="M54" s="87">
        <v>1.0094973606475985</v>
      </c>
      <c r="N54" s="87">
        <v>0.81778675116485822</v>
      </c>
      <c r="O54" s="87">
        <v>1.0582973099598885</v>
      </c>
      <c r="P54" s="87">
        <v>1.2460948077979452</v>
      </c>
      <c r="Q54" s="87">
        <v>1.7343818329558722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1.5969376923076943</v>
      </c>
      <c r="F55" s="87">
        <v>1.2332523076923074</v>
      </c>
      <c r="G55" s="87">
        <v>1.4238704628528716</v>
      </c>
      <c r="H55" s="87">
        <v>1.6844984615384639</v>
      </c>
      <c r="I55" s="87">
        <v>1.6851376923076913</v>
      </c>
      <c r="J55" s="87">
        <v>1.3993573808745978</v>
      </c>
      <c r="K55" s="87">
        <v>0.921270314519127</v>
      </c>
      <c r="L55" s="87">
        <v>0.31962490764240981</v>
      </c>
      <c r="M55" s="87">
        <v>0</v>
      </c>
      <c r="N55" s="87">
        <v>0.26796882553004719</v>
      </c>
      <c r="O55" s="87">
        <v>0.27563355995028438</v>
      </c>
      <c r="P55" s="87">
        <v>0.35444230443335289</v>
      </c>
      <c r="Q55" s="87">
        <v>2.1991493221616238</v>
      </c>
    </row>
    <row r="56" spans="1:17" x14ac:dyDescent="0.25">
      <c r="A56" s="152" t="s">
        <v>186</v>
      </c>
      <c r="B56" s="151">
        <v>3.4974366168860675E-2</v>
      </c>
      <c r="C56" s="151">
        <v>8.8646580633084504E-2</v>
      </c>
      <c r="D56" s="151">
        <v>0.11150239076536927</v>
      </c>
      <c r="E56" s="151">
        <v>0.32733042908231286</v>
      </c>
      <c r="F56" s="151">
        <v>0.33037159384926806</v>
      </c>
      <c r="G56" s="151">
        <v>0.33593432023002312</v>
      </c>
      <c r="H56" s="151">
        <v>0.28348006529781111</v>
      </c>
      <c r="I56" s="151">
        <v>0.35398325276818987</v>
      </c>
      <c r="J56" s="151">
        <v>5.9565918174086512E-2</v>
      </c>
      <c r="K56" s="151">
        <v>3.0645468632538815E-2</v>
      </c>
      <c r="L56" s="151">
        <v>3.9100206775622141E-2</v>
      </c>
      <c r="M56" s="151">
        <v>6.8922355781112429E-2</v>
      </c>
      <c r="N56" s="151">
        <v>7.3100047866021062E-2</v>
      </c>
      <c r="O56" s="151">
        <v>7.9171148098220179E-2</v>
      </c>
      <c r="P56" s="151">
        <v>0.11705031788593723</v>
      </c>
      <c r="Q56" s="151">
        <v>0.33185309033114163</v>
      </c>
    </row>
    <row r="57" spans="1:17" x14ac:dyDescent="0.25">
      <c r="A57" s="243" t="s">
        <v>179</v>
      </c>
      <c r="B57" s="242">
        <v>1.9406587742816539</v>
      </c>
      <c r="C57" s="242">
        <v>1.7567314972039831</v>
      </c>
      <c r="D57" s="242">
        <v>1.8157434807802777</v>
      </c>
      <c r="E57" s="242">
        <v>2.8830216034561609</v>
      </c>
      <c r="F57" s="242">
        <v>2.8334088626681622</v>
      </c>
      <c r="G57" s="242">
        <v>2.6581999617376111</v>
      </c>
      <c r="H57" s="242">
        <v>2.6614008964637597</v>
      </c>
      <c r="I57" s="242">
        <v>3.0101297486307055</v>
      </c>
      <c r="J57" s="242">
        <v>2.2141271043256006</v>
      </c>
      <c r="K57" s="242">
        <v>1.7296680522979822</v>
      </c>
      <c r="L57" s="242">
        <v>1.3491055335004412</v>
      </c>
      <c r="M57" s="242">
        <v>0.908547624582838</v>
      </c>
      <c r="N57" s="242">
        <v>0.97718001902541574</v>
      </c>
      <c r="O57" s="242">
        <v>1.2005377829191557</v>
      </c>
      <c r="P57" s="242">
        <v>1.4404834010081662</v>
      </c>
      <c r="Q57" s="242">
        <v>3.5427858658896692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71.63943052869692</v>
      </c>
      <c r="C60" s="96">
        <v>66.181273625735756</v>
      </c>
      <c r="D60" s="96">
        <v>72.066156060104078</v>
      </c>
      <c r="E60" s="96">
        <v>114.75797640401498</v>
      </c>
      <c r="F60" s="96">
        <v>115.00159288577284</v>
      </c>
      <c r="G60" s="96">
        <v>105.3925095017632</v>
      </c>
      <c r="H60" s="96">
        <v>107.32355911338426</v>
      </c>
      <c r="I60" s="96">
        <v>111.09457753468928</v>
      </c>
      <c r="J60" s="96">
        <v>104.79910578440663</v>
      </c>
      <c r="K60" s="96">
        <v>114.23696786352409</v>
      </c>
      <c r="L60" s="96">
        <v>131.74850112305162</v>
      </c>
      <c r="M60" s="96">
        <v>130.41120048823592</v>
      </c>
      <c r="N60" s="96">
        <v>120.55207009186451</v>
      </c>
      <c r="O60" s="96">
        <v>115.15621439909192</v>
      </c>
      <c r="P60" s="96">
        <v>113.92922041896115</v>
      </c>
      <c r="Q60" s="96">
        <v>79.390151446796182</v>
      </c>
    </row>
    <row r="61" spans="1:17" x14ac:dyDescent="0.25">
      <c r="A61" s="132" t="s">
        <v>83</v>
      </c>
      <c r="B61" s="160">
        <v>0.6355821487388178</v>
      </c>
      <c r="C61" s="160">
        <v>0.58715760003797268</v>
      </c>
      <c r="D61" s="160">
        <v>0.6393680405050125</v>
      </c>
      <c r="E61" s="160">
        <v>1.018128154976961</v>
      </c>
      <c r="F61" s="160">
        <v>1.020289510613112</v>
      </c>
      <c r="G61" s="160">
        <v>0.93503810898209483</v>
      </c>
      <c r="H61" s="160">
        <v>0.95217030353497767</v>
      </c>
      <c r="I61" s="160">
        <v>0.98562662742614249</v>
      </c>
      <c r="J61" s="160">
        <v>0.92977345504830866</v>
      </c>
      <c r="K61" s="160">
        <v>1.0135057881430451</v>
      </c>
      <c r="L61" s="160">
        <v>1.1688674075007446</v>
      </c>
      <c r="M61" s="160">
        <v>1.1570029300096027</v>
      </c>
      <c r="N61" s="160">
        <v>1.069533121333335</v>
      </c>
      <c r="O61" s="160">
        <v>1.0216613064656381</v>
      </c>
      <c r="P61" s="160">
        <v>1.0107754651820626</v>
      </c>
      <c r="Q61" s="160">
        <v>0.70434623325268197</v>
      </c>
    </row>
    <row r="62" spans="1:17" x14ac:dyDescent="0.25">
      <c r="A62" s="76" t="s">
        <v>82</v>
      </c>
      <c r="B62" s="159">
        <v>4.1320520779598837</v>
      </c>
      <c r="C62" s="159">
        <v>3.8172339895654259</v>
      </c>
      <c r="D62" s="159">
        <v>4.1566649497506942</v>
      </c>
      <c r="E62" s="159">
        <v>6.6190634314539194</v>
      </c>
      <c r="F62" s="159">
        <v>6.6331148551216375</v>
      </c>
      <c r="G62" s="159">
        <v>6.0788777168422961</v>
      </c>
      <c r="H62" s="159">
        <v>6.1902576859662295</v>
      </c>
      <c r="I62" s="159">
        <v>6.4077642237594974</v>
      </c>
      <c r="J62" s="159">
        <v>6.0446511038544921</v>
      </c>
      <c r="K62" s="159">
        <v>6.5890124608294691</v>
      </c>
      <c r="L62" s="159">
        <v>7.5990507436478856</v>
      </c>
      <c r="M62" s="159">
        <v>7.5219173015453018</v>
      </c>
      <c r="N62" s="159">
        <v>6.9532578364915567</v>
      </c>
      <c r="O62" s="159">
        <v>6.6420331860002104</v>
      </c>
      <c r="P62" s="159">
        <v>6.5712620619442648</v>
      </c>
      <c r="Q62" s="159">
        <v>4.579101729792197</v>
      </c>
    </row>
    <row r="63" spans="1:17" x14ac:dyDescent="0.25">
      <c r="A63" s="76" t="s">
        <v>81</v>
      </c>
      <c r="B63" s="159">
        <v>0.76255679971009316</v>
      </c>
      <c r="C63" s="159">
        <v>0.70445814329251599</v>
      </c>
      <c r="D63" s="159">
        <v>0.76709902531382801</v>
      </c>
      <c r="E63" s="159">
        <v>1.2215266729793166</v>
      </c>
      <c r="F63" s="159">
        <v>1.2241198176109098</v>
      </c>
      <c r="G63" s="159">
        <v>1.1218371526123014</v>
      </c>
      <c r="H63" s="159">
        <v>1.1423919644115006</v>
      </c>
      <c r="I63" s="159">
        <v>1.1825320900068073</v>
      </c>
      <c r="J63" s="159">
        <v>1.1155207422736926</v>
      </c>
      <c r="K63" s="159">
        <v>1.2159808638861076</v>
      </c>
      <c r="L63" s="159">
        <v>1.4023801507293088</v>
      </c>
      <c r="M63" s="159">
        <v>1.3881454243389746</v>
      </c>
      <c r="N63" s="159">
        <v>1.2832011657442632</v>
      </c>
      <c r="O63" s="159">
        <v>1.2257656666285917</v>
      </c>
      <c r="P63" s="159">
        <v>1.21270508538378</v>
      </c>
      <c r="Q63" s="159">
        <v>0.84505836198010997</v>
      </c>
    </row>
    <row r="64" spans="1:17" x14ac:dyDescent="0.25">
      <c r="A64" s="76" t="s">
        <v>80</v>
      </c>
      <c r="B64" s="159">
        <v>6.0380304130187676</v>
      </c>
      <c r="C64" s="159">
        <v>5.5779972003607394</v>
      </c>
      <c r="D64" s="159">
        <v>6.0739963847976179</v>
      </c>
      <c r="E64" s="159">
        <v>9.6722174722811278</v>
      </c>
      <c r="F64" s="159">
        <v>9.6927503508245607</v>
      </c>
      <c r="G64" s="159">
        <v>8.8828620353299002</v>
      </c>
      <c r="H64" s="159">
        <v>9.0456178835822865</v>
      </c>
      <c r="I64" s="159">
        <v>9.3634529605483525</v>
      </c>
      <c r="J64" s="159">
        <v>8.8328478229589305</v>
      </c>
      <c r="K64" s="159">
        <v>9.628304987358927</v>
      </c>
      <c r="L64" s="159">
        <v>11.104240371257072</v>
      </c>
      <c r="M64" s="159">
        <v>10.991527835091222</v>
      </c>
      <c r="N64" s="159">
        <v>10.160564652666679</v>
      </c>
      <c r="O64" s="159">
        <v>9.7057824114235594</v>
      </c>
      <c r="P64" s="159">
        <v>9.602366919229592</v>
      </c>
      <c r="Q64" s="159">
        <v>6.6912892159004773</v>
      </c>
    </row>
    <row r="65" spans="1:17" x14ac:dyDescent="0.25">
      <c r="A65" s="129" t="s">
        <v>79</v>
      </c>
      <c r="B65" s="158">
        <v>1.7796300164686893</v>
      </c>
      <c r="C65" s="158">
        <v>1.6440412801063231</v>
      </c>
      <c r="D65" s="158">
        <v>1.7902305134140346</v>
      </c>
      <c r="E65" s="158">
        <v>2.8507588339354903</v>
      </c>
      <c r="F65" s="158">
        <v>2.8568106297167128</v>
      </c>
      <c r="G65" s="158">
        <v>2.6181067051498657</v>
      </c>
      <c r="H65" s="158">
        <v>2.6660768498979368</v>
      </c>
      <c r="I65" s="158">
        <v>2.7597545567931983</v>
      </c>
      <c r="J65" s="158">
        <v>2.6033656741352642</v>
      </c>
      <c r="K65" s="158">
        <v>2.8378162068005257</v>
      </c>
      <c r="L65" s="158">
        <v>3.2728287410020842</v>
      </c>
      <c r="M65" s="158">
        <v>3.2396082040268874</v>
      </c>
      <c r="N65" s="158">
        <v>2.9946927397333374</v>
      </c>
      <c r="O65" s="158">
        <v>2.8606516581037864</v>
      </c>
      <c r="P65" s="158">
        <v>2.8301713025097746</v>
      </c>
      <c r="Q65" s="158">
        <v>1.9721694531075091</v>
      </c>
    </row>
    <row r="66" spans="1:17" x14ac:dyDescent="0.25">
      <c r="A66" s="92" t="s">
        <v>125</v>
      </c>
      <c r="B66" s="91">
        <v>0.35592600329373786</v>
      </c>
      <c r="C66" s="91">
        <v>0.32880825602126468</v>
      </c>
      <c r="D66" s="91">
        <v>0.35804610268280695</v>
      </c>
      <c r="E66" s="91">
        <v>0.57015176678709811</v>
      </c>
      <c r="F66" s="91">
        <v>0.57136212594334257</v>
      </c>
      <c r="G66" s="91">
        <v>0.52362134102997315</v>
      </c>
      <c r="H66" s="91">
        <v>0.53321536997958741</v>
      </c>
      <c r="I66" s="91">
        <v>0.55195091135863972</v>
      </c>
      <c r="J66" s="91">
        <v>0.5206731348270528</v>
      </c>
      <c r="K66" s="91">
        <v>0.56756324136010516</v>
      </c>
      <c r="L66" s="91">
        <v>0.6545657482004168</v>
      </c>
      <c r="M66" s="91">
        <v>0.6479216408053774</v>
      </c>
      <c r="N66" s="91">
        <v>0.59893854794666745</v>
      </c>
      <c r="O66" s="91">
        <v>0.5721303316207571</v>
      </c>
      <c r="P66" s="91">
        <v>0.56603426050195493</v>
      </c>
      <c r="Q66" s="91">
        <v>0.39443389062150186</v>
      </c>
    </row>
    <row r="67" spans="1:17" x14ac:dyDescent="0.25">
      <c r="A67" s="92" t="s">
        <v>26</v>
      </c>
      <c r="B67" s="91">
        <v>0.53388900494060687</v>
      </c>
      <c r="C67" s="91">
        <v>0.49321238403189688</v>
      </c>
      <c r="D67" s="91">
        <v>0.5370691540242104</v>
      </c>
      <c r="E67" s="91">
        <v>0.85522765018064706</v>
      </c>
      <c r="F67" s="91">
        <v>0.85704318891501385</v>
      </c>
      <c r="G67" s="91">
        <v>0.78543201154495945</v>
      </c>
      <c r="H67" s="91">
        <v>0.79982305496938111</v>
      </c>
      <c r="I67" s="91">
        <v>0.82792636703795952</v>
      </c>
      <c r="J67" s="91">
        <v>0.78100970224057908</v>
      </c>
      <c r="K67" s="91">
        <v>0.85134486204015769</v>
      </c>
      <c r="L67" s="91">
        <v>0.98184862230062508</v>
      </c>
      <c r="M67" s="91">
        <v>0.9718824612080661</v>
      </c>
      <c r="N67" s="91">
        <v>0.89840782192000102</v>
      </c>
      <c r="O67" s="91">
        <v>0.85819549743113588</v>
      </c>
      <c r="P67" s="91">
        <v>0.84905139075293223</v>
      </c>
      <c r="Q67" s="91">
        <v>0.59165083593225276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0.88981500823434456</v>
      </c>
      <c r="C69" s="157">
        <v>0.82202064005316144</v>
      </c>
      <c r="D69" s="157">
        <v>0.89511525670701741</v>
      </c>
      <c r="E69" s="157">
        <v>1.4253794169677452</v>
      </c>
      <c r="F69" s="157">
        <v>1.4284053148583566</v>
      </c>
      <c r="G69" s="157">
        <v>1.3090533525749328</v>
      </c>
      <c r="H69" s="157">
        <v>1.3330384249489682</v>
      </c>
      <c r="I69" s="157">
        <v>1.3798772783965989</v>
      </c>
      <c r="J69" s="157">
        <v>1.3016828370676321</v>
      </c>
      <c r="K69" s="157">
        <v>1.4189081034002629</v>
      </c>
      <c r="L69" s="157">
        <v>1.6364143705010421</v>
      </c>
      <c r="M69" s="157">
        <v>1.6198041020134437</v>
      </c>
      <c r="N69" s="157">
        <v>1.4973463698666687</v>
      </c>
      <c r="O69" s="157">
        <v>1.4303258290518932</v>
      </c>
      <c r="P69" s="157">
        <v>1.4150856512548873</v>
      </c>
      <c r="Q69" s="157">
        <v>0.98608472655375445</v>
      </c>
    </row>
    <row r="70" spans="1:17" x14ac:dyDescent="0.25">
      <c r="A70" s="156" t="s">
        <v>183</v>
      </c>
      <c r="B70" s="204">
        <v>3.6901162259392315</v>
      </c>
      <c r="C70" s="204">
        <v>3.4089689135904648</v>
      </c>
      <c r="D70" s="204">
        <v>3.7120966743577499</v>
      </c>
      <c r="E70" s="204">
        <v>5.9111339615517418</v>
      </c>
      <c r="F70" s="204">
        <v>5.923682541650809</v>
      </c>
      <c r="G70" s="204">
        <v>5.4287227932266067</v>
      </c>
      <c r="H70" s="204">
        <v>5.5281903274092254</v>
      </c>
      <c r="I70" s="204">
        <v>5.7224338628767368</v>
      </c>
      <c r="J70" s="204">
        <v>5.3981568232043715</v>
      </c>
      <c r="K70" s="204">
        <v>5.8842970359239182</v>
      </c>
      <c r="L70" s="204">
        <v>6.7863085754513293</v>
      </c>
      <c r="M70" s="204">
        <v>6.7174247954565196</v>
      </c>
      <c r="N70" s="204">
        <v>6.2095852330701717</v>
      </c>
      <c r="O70" s="204">
        <v>5.9316470292377046</v>
      </c>
      <c r="P70" s="204">
        <v>5.8684450975389773</v>
      </c>
      <c r="Q70" s="204">
        <v>4.0893525237647399</v>
      </c>
    </row>
    <row r="71" spans="1:17" x14ac:dyDescent="0.25">
      <c r="A71" s="152" t="s">
        <v>192</v>
      </c>
      <c r="B71" s="151">
        <v>3.321104603345308</v>
      </c>
      <c r="C71" s="151">
        <v>3.068072022231418</v>
      </c>
      <c r="D71" s="151">
        <v>3.3408870069219745</v>
      </c>
      <c r="E71" s="151">
        <v>5.3200205653965664</v>
      </c>
      <c r="F71" s="151">
        <v>5.3313142874857276</v>
      </c>
      <c r="G71" s="151">
        <v>4.8858505139039448</v>
      </c>
      <c r="H71" s="151">
        <v>4.9753712946683022</v>
      </c>
      <c r="I71" s="151">
        <v>5.1501904765890618</v>
      </c>
      <c r="J71" s="151">
        <v>4.8583411408839332</v>
      </c>
      <c r="K71" s="151">
        <v>5.2958673323315253</v>
      </c>
      <c r="L71" s="151">
        <v>6.1076777179061956</v>
      </c>
      <c r="M71" s="151">
        <v>6.0456823159108666</v>
      </c>
      <c r="N71" s="151">
        <v>5.5886267097631537</v>
      </c>
      <c r="O71" s="151">
        <v>5.3384823263139332</v>
      </c>
      <c r="P71" s="151">
        <v>5.2816005877850785</v>
      </c>
      <c r="Q71" s="151">
        <v>3.680417271388265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9.9097343303167357E-2</v>
      </c>
      <c r="C75" s="87">
        <v>5.1249303757381591E-2</v>
      </c>
      <c r="D75" s="87">
        <v>0.11927151408065706</v>
      </c>
      <c r="E75" s="87">
        <v>0.62200944207743236</v>
      </c>
      <c r="F75" s="87">
        <v>0.22840067357402888</v>
      </c>
      <c r="G75" s="87">
        <v>0.26035907955984178</v>
      </c>
      <c r="H75" s="87">
        <v>0.20998490668044678</v>
      </c>
      <c r="I75" s="87">
        <v>0.41556464562277479</v>
      </c>
      <c r="J75" s="87">
        <v>4.0008982093905805E-2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0.22263979747681106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1.0614087766808882</v>
      </c>
      <c r="I76" s="87">
        <v>0</v>
      </c>
      <c r="J76" s="87">
        <v>1.6020135338345862</v>
      </c>
      <c r="K76" s="87">
        <v>0.67263638491565625</v>
      </c>
      <c r="L76" s="87">
        <v>0.29956250389728362</v>
      </c>
      <c r="M76" s="87">
        <v>0</v>
      </c>
      <c r="N76" s="87">
        <v>0.17469441689743345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3.2220072600421408</v>
      </c>
      <c r="C78" s="87">
        <v>3.0168227184740362</v>
      </c>
      <c r="D78" s="87">
        <v>3.2216154928413174</v>
      </c>
      <c r="E78" s="87">
        <v>4.6980111233191337</v>
      </c>
      <c r="F78" s="87">
        <v>5.1029136139116984</v>
      </c>
      <c r="G78" s="87">
        <v>4.6254914343441031</v>
      </c>
      <c r="H78" s="87">
        <v>3.7039776113069673</v>
      </c>
      <c r="I78" s="87">
        <v>4.7346258309662872</v>
      </c>
      <c r="J78" s="87">
        <v>0.57404582654672054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3.4577774739114537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0.10663831685535627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2.6422727984087202</v>
      </c>
      <c r="K81" s="87">
        <v>4.6232309474158688</v>
      </c>
      <c r="L81" s="87">
        <v>5.8081152140089118</v>
      </c>
      <c r="M81" s="87">
        <v>5.9390439990555102</v>
      </c>
      <c r="N81" s="87">
        <v>5.4139322928657201</v>
      </c>
      <c r="O81" s="87">
        <v>5.3384823263139332</v>
      </c>
      <c r="P81" s="87">
        <v>5.2816005877850785</v>
      </c>
      <c r="Q81" s="87">
        <v>0</v>
      </c>
    </row>
    <row r="82" spans="1:17" x14ac:dyDescent="0.25">
      <c r="A82" s="152" t="s">
        <v>191</v>
      </c>
      <c r="B82" s="151">
        <v>0.36901162259392345</v>
      </c>
      <c r="C82" s="151">
        <v>0.34089689135904683</v>
      </c>
      <c r="D82" s="151">
        <v>0.37120966743577544</v>
      </c>
      <c r="E82" s="151">
        <v>0.59111339615517533</v>
      </c>
      <c r="F82" s="151">
        <v>0.59236825416508143</v>
      </c>
      <c r="G82" s="151">
        <v>0.54287227932266191</v>
      </c>
      <c r="H82" s="151">
        <v>0.55281903274092326</v>
      </c>
      <c r="I82" s="151">
        <v>0.57224338628767502</v>
      </c>
      <c r="J82" s="151">
        <v>0.53981568232043831</v>
      </c>
      <c r="K82" s="151">
        <v>0.58842970359239288</v>
      </c>
      <c r="L82" s="151">
        <v>0.67863085754513364</v>
      </c>
      <c r="M82" s="151">
        <v>0.67174247954565303</v>
      </c>
      <c r="N82" s="151">
        <v>0.62095852330701806</v>
      </c>
      <c r="O82" s="151">
        <v>0.59316470292377144</v>
      </c>
      <c r="P82" s="151">
        <v>0.58684450975389879</v>
      </c>
      <c r="Q82" s="151">
        <v>0.40893525237647488</v>
      </c>
    </row>
    <row r="83" spans="1:17" x14ac:dyDescent="0.25">
      <c r="A83" s="156" t="s">
        <v>181</v>
      </c>
      <c r="B83" s="204">
        <v>36.150881717165291</v>
      </c>
      <c r="C83" s="204">
        <v>33.396571930829985</v>
      </c>
      <c r="D83" s="204">
        <v>36.366217100176392</v>
      </c>
      <c r="E83" s="204">
        <v>57.909478069077736</v>
      </c>
      <c r="F83" s="204">
        <v>58.032412471981061</v>
      </c>
      <c r="G83" s="204">
        <v>53.183451023487109</v>
      </c>
      <c r="H83" s="204">
        <v>54.157902461535983</v>
      </c>
      <c r="I83" s="204">
        <v>56.060843898894859</v>
      </c>
      <c r="J83" s="204">
        <v>52.884006046909739</v>
      </c>
      <c r="K83" s="204">
        <v>57.646565340962511</v>
      </c>
      <c r="L83" s="204">
        <v>66.483282256206564</v>
      </c>
      <c r="M83" s="204">
        <v>65.808450020484784</v>
      </c>
      <c r="N83" s="204">
        <v>60.833309177474312</v>
      </c>
      <c r="O83" s="204">
        <v>58.110437995043895</v>
      </c>
      <c r="P83" s="204">
        <v>57.491268999477803</v>
      </c>
      <c r="Q83" s="204">
        <v>40.062071310174787</v>
      </c>
    </row>
    <row r="84" spans="1:17" x14ac:dyDescent="0.25">
      <c r="A84" s="152" t="s">
        <v>190</v>
      </c>
      <c r="B84" s="151">
        <v>34.196358555351871</v>
      </c>
      <c r="C84" s="151">
        <v>28.340889981857956</v>
      </c>
      <c r="D84" s="151">
        <v>29.666614112171263</v>
      </c>
      <c r="E84" s="151">
        <v>38.184824308356532</v>
      </c>
      <c r="F84" s="151">
        <v>37.732912965334769</v>
      </c>
      <c r="G84" s="151">
        <v>33.020017055882413</v>
      </c>
      <c r="H84" s="151">
        <v>36.85195759627193</v>
      </c>
      <c r="I84" s="151">
        <v>36.28302546569833</v>
      </c>
      <c r="J84" s="151">
        <v>48.6158440645818</v>
      </c>
      <c r="K84" s="151">
        <v>54.582498786256231</v>
      </c>
      <c r="L84" s="151">
        <v>60.702763196452345</v>
      </c>
      <c r="M84" s="151">
        <v>50.831777528061586</v>
      </c>
      <c r="N84" s="151">
        <v>47.18101054423903</v>
      </c>
      <c r="O84" s="151">
        <v>46.613914958414384</v>
      </c>
      <c r="P84" s="151">
        <v>43.476450139340201</v>
      </c>
      <c r="Q84" s="151">
        <v>28.804217175649377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0.98037959096824179</v>
      </c>
      <c r="F86" s="208">
        <v>0.9832341032283527</v>
      </c>
      <c r="G86" s="208">
        <v>2.9368666281760367</v>
      </c>
      <c r="H86" s="208">
        <v>1.9541421778671013</v>
      </c>
      <c r="I86" s="208">
        <v>0.97112518259878056</v>
      </c>
      <c r="J86" s="208">
        <v>0.97781080825719313</v>
      </c>
      <c r="K86" s="208">
        <v>1.011068847221859</v>
      </c>
      <c r="L86" s="208">
        <v>1.0299344815165792</v>
      </c>
      <c r="M86" s="208">
        <v>1.0478437935743978</v>
      </c>
      <c r="N86" s="208">
        <v>1.0387009626359496</v>
      </c>
      <c r="O86" s="208">
        <v>1.0233703406896457</v>
      </c>
      <c r="P86" s="208">
        <v>1.0221897953982679</v>
      </c>
      <c r="Q86" s="208">
        <v>0.9174190977111365</v>
      </c>
    </row>
    <row r="87" spans="1:17" x14ac:dyDescent="0.25">
      <c r="A87" s="154" t="s">
        <v>125</v>
      </c>
      <c r="B87" s="208">
        <v>0.67063330384643749</v>
      </c>
      <c r="C87" s="208">
        <v>9.5354219178905034E-2</v>
      </c>
      <c r="D87" s="208">
        <v>0.72019542912870338</v>
      </c>
      <c r="E87" s="208">
        <v>4.1969529084863799</v>
      </c>
      <c r="F87" s="208">
        <v>1.0438239660800646</v>
      </c>
      <c r="G87" s="208">
        <v>1.1507150035495137</v>
      </c>
      <c r="H87" s="208">
        <v>1.423746650385227</v>
      </c>
      <c r="I87" s="208">
        <v>2.5088819281392865</v>
      </c>
      <c r="J87" s="208">
        <v>2.7841646231823853</v>
      </c>
      <c r="K87" s="208">
        <v>2.1529316170512707</v>
      </c>
      <c r="L87" s="208">
        <v>3.0369350571205578</v>
      </c>
      <c r="M87" s="208">
        <v>2.1842300309500158</v>
      </c>
      <c r="N87" s="208">
        <v>3.149301581786363</v>
      </c>
      <c r="O87" s="208">
        <v>2.1722907282033668</v>
      </c>
      <c r="P87" s="208">
        <v>2.162997205845079</v>
      </c>
      <c r="Q87" s="208">
        <v>1.3396100585389248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0.52189300976482444</v>
      </c>
      <c r="L88" s="208">
        <v>0.48441320316058772</v>
      </c>
      <c r="M88" s="208">
        <v>1.9601875189425024</v>
      </c>
      <c r="N88" s="208">
        <v>0.93656288069639826</v>
      </c>
      <c r="O88" s="208">
        <v>2.0032072746497702</v>
      </c>
      <c r="P88" s="208">
        <v>1.543383146469343</v>
      </c>
      <c r="Q88" s="208">
        <v>0</v>
      </c>
    </row>
    <row r="89" spans="1:17" x14ac:dyDescent="0.25">
      <c r="A89" s="154" t="s">
        <v>26</v>
      </c>
      <c r="B89" s="208">
        <v>33.525725251505435</v>
      </c>
      <c r="C89" s="208">
        <v>28.245535762679051</v>
      </c>
      <c r="D89" s="208">
        <v>28.946418683042559</v>
      </c>
      <c r="E89" s="208">
        <v>33.007491808901911</v>
      </c>
      <c r="F89" s="208">
        <v>35.705854896026352</v>
      </c>
      <c r="G89" s="208">
        <v>28.932435424156861</v>
      </c>
      <c r="H89" s="208">
        <v>33.474068768019599</v>
      </c>
      <c r="I89" s="208">
        <v>32.803018354960265</v>
      </c>
      <c r="J89" s="208">
        <v>44.85386863314222</v>
      </c>
      <c r="K89" s="208">
        <v>50.896605312218277</v>
      </c>
      <c r="L89" s="208">
        <v>56.151480454654617</v>
      </c>
      <c r="M89" s="208">
        <v>45.639516184594669</v>
      </c>
      <c r="N89" s="208">
        <v>42.056445119120319</v>
      </c>
      <c r="O89" s="208">
        <v>41.415046614871599</v>
      </c>
      <c r="P89" s="208">
        <v>38.747879991627514</v>
      </c>
      <c r="Q89" s="208">
        <v>26.547188019399314</v>
      </c>
    </row>
    <row r="90" spans="1:17" x14ac:dyDescent="0.25">
      <c r="A90" s="152" t="s">
        <v>189</v>
      </c>
      <c r="B90" s="151">
        <v>1.9545231618134207</v>
      </c>
      <c r="C90" s="151">
        <v>5.0556819489720271</v>
      </c>
      <c r="D90" s="151">
        <v>6.699602988005128</v>
      </c>
      <c r="E90" s="151">
        <v>19.724653760721203</v>
      </c>
      <c r="F90" s="151">
        <v>20.299499506646292</v>
      </c>
      <c r="G90" s="151">
        <v>20.163433967604696</v>
      </c>
      <c r="H90" s="151">
        <v>17.305944865264056</v>
      </c>
      <c r="I90" s="151">
        <v>19.777818433196533</v>
      </c>
      <c r="J90" s="151">
        <v>4.2681619823279391</v>
      </c>
      <c r="K90" s="151">
        <v>3.0640665547062795</v>
      </c>
      <c r="L90" s="151">
        <v>5.7805190597542202</v>
      </c>
      <c r="M90" s="151">
        <v>14.976672492423202</v>
      </c>
      <c r="N90" s="151">
        <v>13.652298633235281</v>
      </c>
      <c r="O90" s="151">
        <v>11.496523036629512</v>
      </c>
      <c r="P90" s="151">
        <v>14.014818860137604</v>
      </c>
      <c r="Q90" s="151">
        <v>11.257854134525413</v>
      </c>
    </row>
    <row r="91" spans="1:17" x14ac:dyDescent="0.25">
      <c r="A91" s="156" t="s">
        <v>180</v>
      </c>
      <c r="B91" s="155">
        <v>7.3802324518784648</v>
      </c>
      <c r="C91" s="155">
        <v>6.817937827180927</v>
      </c>
      <c r="D91" s="155">
        <v>7.4241933487154999</v>
      </c>
      <c r="E91" s="155">
        <v>11.822267923103485</v>
      </c>
      <c r="F91" s="155">
        <v>11.847365083301616</v>
      </c>
      <c r="G91" s="155">
        <v>10.857445586453215</v>
      </c>
      <c r="H91" s="155">
        <v>11.056380654818453</v>
      </c>
      <c r="I91" s="155">
        <v>11.444867725753474</v>
      </c>
      <c r="J91" s="155">
        <v>10.796313646408745</v>
      </c>
      <c r="K91" s="155">
        <v>11.768594071847836</v>
      </c>
      <c r="L91" s="155">
        <v>17.072617150902662</v>
      </c>
      <c r="M91" s="155">
        <v>24.934849590913039</v>
      </c>
      <c r="N91" s="155">
        <v>19.919170466140343</v>
      </c>
      <c r="O91" s="155">
        <v>19.363294058475411</v>
      </c>
      <c r="P91" s="155">
        <v>18.236890195077955</v>
      </c>
      <c r="Q91" s="155">
        <v>8.1787050475294798</v>
      </c>
    </row>
    <row r="92" spans="1:17" x14ac:dyDescent="0.25">
      <c r="A92" s="152" t="s">
        <v>193</v>
      </c>
      <c r="B92" s="151">
        <v>0.83774579149955886</v>
      </c>
      <c r="C92" s="151">
        <v>0.69429794026819591</v>
      </c>
      <c r="D92" s="151">
        <v>0.72677566180868403</v>
      </c>
      <c r="E92" s="151">
        <v>0.93545562202760602</v>
      </c>
      <c r="F92" s="151">
        <v>0.92438465301976225</v>
      </c>
      <c r="G92" s="151">
        <v>0.8089276605002701</v>
      </c>
      <c r="H92" s="151">
        <v>0.90280292080880964</v>
      </c>
      <c r="I92" s="151">
        <v>0.88886516491396983</v>
      </c>
      <c r="J92" s="151">
        <v>1.190995781009208</v>
      </c>
      <c r="K92" s="151">
        <v>1.3371674815522021</v>
      </c>
      <c r="L92" s="151">
        <v>1.4871023275156121</v>
      </c>
      <c r="M92" s="151">
        <v>1.2452819392932371</v>
      </c>
      <c r="N92" s="151">
        <v>1.1558450867847359</v>
      </c>
      <c r="O92" s="151">
        <v>1.1419523227457338</v>
      </c>
      <c r="P92" s="151">
        <v>1.0650903976988646</v>
      </c>
      <c r="Q92" s="151">
        <v>0.70564857592309438</v>
      </c>
    </row>
    <row r="93" spans="1:17" x14ac:dyDescent="0.25">
      <c r="A93" s="152" t="s">
        <v>187</v>
      </c>
      <c r="B93" s="151">
        <v>6.494604557653048</v>
      </c>
      <c r="C93" s="151">
        <v>5.9997852879192157</v>
      </c>
      <c r="D93" s="151">
        <v>6.5332901468696392</v>
      </c>
      <c r="E93" s="151">
        <v>10.403595772331066</v>
      </c>
      <c r="F93" s="151">
        <v>10.425681273305422</v>
      </c>
      <c r="G93" s="151">
        <v>9.5545521160788276</v>
      </c>
      <c r="H93" s="151">
        <v>9.7296149762402386</v>
      </c>
      <c r="I93" s="151">
        <v>10.071483598663056</v>
      </c>
      <c r="J93" s="151">
        <v>9.5007560088396943</v>
      </c>
      <c r="K93" s="151">
        <v>10.356362783226094</v>
      </c>
      <c r="L93" s="151">
        <v>15.443903092794342</v>
      </c>
      <c r="M93" s="151">
        <v>23.322667640003473</v>
      </c>
      <c r="N93" s="151">
        <v>18.4288700102035</v>
      </c>
      <c r="O93" s="151">
        <v>17.93969877145836</v>
      </c>
      <c r="P93" s="151">
        <v>16.828463371668597</v>
      </c>
      <c r="Q93" s="151">
        <v>7.197260441825942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0.19379036023730509</v>
      </c>
      <c r="C97" s="87">
        <v>0.10022086068110175</v>
      </c>
      <c r="D97" s="87">
        <v>0.23324207197995156</v>
      </c>
      <c r="E97" s="87">
        <v>1.2163740200625348</v>
      </c>
      <c r="F97" s="87">
        <v>0.44665020610032319</v>
      </c>
      <c r="G97" s="87">
        <v>0.5091466444725794</v>
      </c>
      <c r="H97" s="87">
        <v>0.41063715084176278</v>
      </c>
      <c r="I97" s="87">
        <v>0.81265975144009306</v>
      </c>
      <c r="J97" s="87">
        <v>7.8239787205860251E-2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0.43538449284354175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2.0756438299537376</v>
      </c>
      <c r="I98" s="87">
        <v>0</v>
      </c>
      <c r="J98" s="87">
        <v>3.1328264661654139</v>
      </c>
      <c r="K98" s="87">
        <v>1.3153778193906167</v>
      </c>
      <c r="L98" s="87">
        <v>0.75747518027367033</v>
      </c>
      <c r="M98" s="87">
        <v>0</v>
      </c>
      <c r="N98" s="87">
        <v>0.57606651288533428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6.3008141974157432</v>
      </c>
      <c r="C100" s="87">
        <v>5.899564427238114</v>
      </c>
      <c r="D100" s="87">
        <v>6.3000480748896877</v>
      </c>
      <c r="E100" s="87">
        <v>9.1872217522685311</v>
      </c>
      <c r="F100" s="87">
        <v>9.9790310672050992</v>
      </c>
      <c r="G100" s="87">
        <v>9.045405471606248</v>
      </c>
      <c r="H100" s="87">
        <v>7.243333995444738</v>
      </c>
      <c r="I100" s="87">
        <v>9.2588238472229634</v>
      </c>
      <c r="J100" s="87">
        <v>1.1225785052469204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6.7618759489824001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0.41138285006497888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5.1671112502214989</v>
      </c>
      <c r="K103" s="87">
        <v>9.0409849638354771</v>
      </c>
      <c r="L103" s="87">
        <v>14.686427912520671</v>
      </c>
      <c r="M103" s="87">
        <v>22.911284789938495</v>
      </c>
      <c r="N103" s="87">
        <v>17.852803497318167</v>
      </c>
      <c r="O103" s="87">
        <v>17.93969877145836</v>
      </c>
      <c r="P103" s="87">
        <v>16.828463371668597</v>
      </c>
      <c r="Q103" s="87">
        <v>0</v>
      </c>
    </row>
    <row r="104" spans="1:17" x14ac:dyDescent="0.25">
      <c r="A104" s="152" t="s">
        <v>186</v>
      </c>
      <c r="B104" s="151">
        <v>4.7882102725857141E-2</v>
      </c>
      <c r="C104" s="151">
        <v>0.1238545989935162</v>
      </c>
      <c r="D104" s="151">
        <v>0.16412754003717669</v>
      </c>
      <c r="E104" s="151">
        <v>0.4832165287448133</v>
      </c>
      <c r="F104" s="151">
        <v>0.49729915697643212</v>
      </c>
      <c r="G104" s="151">
        <v>0.49396580987411742</v>
      </c>
      <c r="H104" s="151">
        <v>0.42396275776940434</v>
      </c>
      <c r="I104" s="151">
        <v>0.48451896217644802</v>
      </c>
      <c r="J104" s="151">
        <v>0.10456185655984242</v>
      </c>
      <c r="K104" s="151">
        <v>7.5063807069539787E-2</v>
      </c>
      <c r="L104" s="151">
        <v>0.14161173059270626</v>
      </c>
      <c r="M104" s="151">
        <v>0.36690001161632868</v>
      </c>
      <c r="N104" s="151">
        <v>0.3344553691521075</v>
      </c>
      <c r="O104" s="151">
        <v>0.28164296427131674</v>
      </c>
      <c r="P104" s="151">
        <v>0.3433364257104925</v>
      </c>
      <c r="Q104" s="151">
        <v>0.27579602978044421</v>
      </c>
    </row>
    <row r="105" spans="1:17" x14ac:dyDescent="0.25">
      <c r="A105" s="243" t="s">
        <v>179</v>
      </c>
      <c r="B105" s="242">
        <v>11.070348677817694</v>
      </c>
      <c r="C105" s="242">
        <v>10.226906740771392</v>
      </c>
      <c r="D105" s="242">
        <v>11.136290023073251</v>
      </c>
      <c r="E105" s="242">
        <v>17.733401884655226</v>
      </c>
      <c r="F105" s="242">
        <v>17.771047624952423</v>
      </c>
      <c r="G105" s="242">
        <v>16.286168379679822</v>
      </c>
      <c r="H105" s="242">
        <v>16.584570982227675</v>
      </c>
      <c r="I105" s="242">
        <v>17.16730158863021</v>
      </c>
      <c r="J105" s="242">
        <v>16.194470469613112</v>
      </c>
      <c r="K105" s="242">
        <v>17.652891107771751</v>
      </c>
      <c r="L105" s="242">
        <v>16.858925726353988</v>
      </c>
      <c r="M105" s="242">
        <v>8.6522743863695553</v>
      </c>
      <c r="N105" s="242">
        <v>11.128755699210512</v>
      </c>
      <c r="O105" s="242">
        <v>10.294941087713109</v>
      </c>
      <c r="P105" s="242">
        <v>11.105335292616928</v>
      </c>
      <c r="Q105" s="242">
        <v>12.268057571294218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4.3553282985666968</v>
      </c>
      <c r="C108" s="96">
        <v>4.2095398234401582</v>
      </c>
      <c r="D108" s="96">
        <v>4.4633231036688219</v>
      </c>
      <c r="E108" s="96">
        <v>8.5574702200381179</v>
      </c>
      <c r="F108" s="96">
        <v>8.6476901582181736</v>
      </c>
      <c r="G108" s="96">
        <v>7.8652629777593948</v>
      </c>
      <c r="H108" s="96">
        <v>9.5810814655710157</v>
      </c>
      <c r="I108" s="96">
        <v>9.7885198074387336</v>
      </c>
      <c r="J108" s="96">
        <v>9.4156069826089333</v>
      </c>
      <c r="K108" s="96">
        <v>8.9301983891280869</v>
      </c>
      <c r="L108" s="96">
        <v>9.322462032074716</v>
      </c>
      <c r="M108" s="96">
        <v>7.3256118758511946</v>
      </c>
      <c r="N108" s="96">
        <v>8.0993332872820627</v>
      </c>
      <c r="O108" s="96">
        <v>9.5790835803886658</v>
      </c>
      <c r="P108" s="96">
        <v>7.9576946119490763</v>
      </c>
      <c r="Q108" s="96">
        <v>7.3845089882599764</v>
      </c>
    </row>
    <row r="109" spans="1:17" x14ac:dyDescent="0.25">
      <c r="A109" s="132" t="s">
        <v>83</v>
      </c>
      <c r="B109" s="160">
        <v>4.2477859996842886E-2</v>
      </c>
      <c r="C109" s="160">
        <v>4.1055973514114059E-2</v>
      </c>
      <c r="D109" s="160">
        <v>4.3531141838541045E-2</v>
      </c>
      <c r="E109" s="160">
        <v>8.3461681190269241E-2</v>
      </c>
      <c r="F109" s="160">
        <v>8.4341603354620751E-2</v>
      </c>
      <c r="G109" s="160">
        <v>7.6710529426120319E-2</v>
      </c>
      <c r="H109" s="160">
        <v>9.3445042305262488E-2</v>
      </c>
      <c r="I109" s="160">
        <v>9.5468204794926903E-2</v>
      </c>
      <c r="J109" s="160">
        <v>9.1831156637303415E-2</v>
      </c>
      <c r="K109" s="160">
        <v>8.7096928385915484E-2</v>
      </c>
      <c r="L109" s="160">
        <v>9.0922706597037231E-2</v>
      </c>
      <c r="M109" s="160">
        <v>7.1447269716963066E-2</v>
      </c>
      <c r="N109" s="160">
        <v>7.8993435594317485E-2</v>
      </c>
      <c r="O109" s="160">
        <v>9.342555677369109E-2</v>
      </c>
      <c r="P109" s="160">
        <v>7.7612022435885109E-2</v>
      </c>
      <c r="Q109" s="160">
        <v>7.2021697894040296E-2</v>
      </c>
    </row>
    <row r="110" spans="1:17" x14ac:dyDescent="0.25">
      <c r="A110" s="76" t="s">
        <v>82</v>
      </c>
      <c r="B110" s="159">
        <v>0.28387759326577339</v>
      </c>
      <c r="C110" s="159">
        <v>0.27437519101094715</v>
      </c>
      <c r="D110" s="159">
        <v>0.29091662758327524</v>
      </c>
      <c r="E110" s="159">
        <v>0.55777059362147363</v>
      </c>
      <c r="F110" s="159">
        <v>0.56365107315353769</v>
      </c>
      <c r="G110" s="159">
        <v>0.51265295552197854</v>
      </c>
      <c r="H110" s="159">
        <v>0.62448893880736644</v>
      </c>
      <c r="I110" s="159">
        <v>0.63800964108366309</v>
      </c>
      <c r="J110" s="159">
        <v>0.61370341478943335</v>
      </c>
      <c r="K110" s="159">
        <v>0.58206478416927676</v>
      </c>
      <c r="L110" s="159">
        <v>0.60763228476894438</v>
      </c>
      <c r="M110" s="159">
        <v>0.47747883189429757</v>
      </c>
      <c r="N110" s="159">
        <v>0.52790951290805133</v>
      </c>
      <c r="O110" s="159">
        <v>0.62435871789213193</v>
      </c>
      <c r="P110" s="159">
        <v>0.51867759202619435</v>
      </c>
      <c r="Q110" s="159">
        <v>0.48131770909820681</v>
      </c>
    </row>
    <row r="111" spans="1:17" x14ac:dyDescent="0.25">
      <c r="A111" s="76" t="s">
        <v>81</v>
      </c>
      <c r="B111" s="159">
        <v>4.9577970699971004E-2</v>
      </c>
      <c r="C111" s="159">
        <v>4.7918418020418553E-2</v>
      </c>
      <c r="D111" s="159">
        <v>5.0807307024597619E-2</v>
      </c>
      <c r="E111" s="159">
        <v>9.7412176247321111E-2</v>
      </c>
      <c r="F111" s="159">
        <v>9.8439176084076443E-2</v>
      </c>
      <c r="G111" s="159">
        <v>8.9532579573220528E-2</v>
      </c>
      <c r="H111" s="159">
        <v>0.10906424122618662</v>
      </c>
      <c r="I111" s="159">
        <v>0.11142557229703901</v>
      </c>
      <c r="J111" s="159">
        <v>0.10718059698504252</v>
      </c>
      <c r="K111" s="159">
        <v>0.10165504956924214</v>
      </c>
      <c r="L111" s="159">
        <v>0.1061203008806236</v>
      </c>
      <c r="M111" s="159">
        <v>8.338957388351935E-2</v>
      </c>
      <c r="N111" s="159">
        <v>9.2197070089599514E-2</v>
      </c>
      <c r="O111" s="159">
        <v>0.10904149871718564</v>
      </c>
      <c r="P111" s="159">
        <v>9.0584755789905394E-2</v>
      </c>
      <c r="Q111" s="159">
        <v>8.4060016870395077E-2</v>
      </c>
    </row>
    <row r="112" spans="1:17" x14ac:dyDescent="0.25">
      <c r="A112" s="76" t="s">
        <v>80</v>
      </c>
      <c r="B112" s="159">
        <v>0.40353966997000729</v>
      </c>
      <c r="C112" s="159">
        <v>0.39003174838408344</v>
      </c>
      <c r="D112" s="159">
        <v>0.41354584746613976</v>
      </c>
      <c r="E112" s="159">
        <v>0.79288597130755756</v>
      </c>
      <c r="F112" s="159">
        <v>0.80124523186889685</v>
      </c>
      <c r="G112" s="159">
        <v>0.72875002954814283</v>
      </c>
      <c r="H112" s="159">
        <v>0.8877279018999934</v>
      </c>
      <c r="I112" s="159">
        <v>0.90694794555180536</v>
      </c>
      <c r="J112" s="159">
        <v>0.87239598805438223</v>
      </c>
      <c r="K112" s="159">
        <v>0.82742081966619685</v>
      </c>
      <c r="L112" s="159">
        <v>0.86376571267185343</v>
      </c>
      <c r="M112" s="159">
        <v>0.67874906231114895</v>
      </c>
      <c r="N112" s="159">
        <v>0.75043763814601583</v>
      </c>
      <c r="O112" s="159">
        <v>0.88754278935006514</v>
      </c>
      <c r="P112" s="159">
        <v>0.73731421314090828</v>
      </c>
      <c r="Q112" s="159">
        <v>0.68420612999338259</v>
      </c>
    </row>
    <row r="113" spans="1:17" x14ac:dyDescent="0.25">
      <c r="A113" s="129" t="s">
        <v>79</v>
      </c>
      <c r="B113" s="158">
        <v>0.11893800799116006</v>
      </c>
      <c r="C113" s="158">
        <v>0.11495672583951937</v>
      </c>
      <c r="D113" s="158">
        <v>0.12188719714791493</v>
      </c>
      <c r="E113" s="158">
        <v>0.23369270733275388</v>
      </c>
      <c r="F113" s="158">
        <v>0.23615648939293812</v>
      </c>
      <c r="G113" s="158">
        <v>0.21478948239313689</v>
      </c>
      <c r="H113" s="158">
        <v>0.26164611845473501</v>
      </c>
      <c r="I113" s="158">
        <v>0.26731097342579535</v>
      </c>
      <c r="J113" s="158">
        <v>0.25712723858444958</v>
      </c>
      <c r="K113" s="158">
        <v>0.24387139948056336</v>
      </c>
      <c r="L113" s="158">
        <v>0.25458357847170421</v>
      </c>
      <c r="M113" s="158">
        <v>0.20005235520749659</v>
      </c>
      <c r="N113" s="158">
        <v>0.22118161966408895</v>
      </c>
      <c r="O113" s="158">
        <v>0.26159155896633507</v>
      </c>
      <c r="P113" s="158">
        <v>0.21731366282047831</v>
      </c>
      <c r="Q113" s="158">
        <v>0.20166075410331286</v>
      </c>
    </row>
    <row r="114" spans="1:17" x14ac:dyDescent="0.25">
      <c r="A114" s="92" t="s">
        <v>125</v>
      </c>
      <c r="B114" s="91">
        <v>2.3787601598232011E-2</v>
      </c>
      <c r="C114" s="91">
        <v>2.2991345167903875E-2</v>
      </c>
      <c r="D114" s="91">
        <v>2.4377439429582985E-2</v>
      </c>
      <c r="E114" s="91">
        <v>4.6738541466550779E-2</v>
      </c>
      <c r="F114" s="91">
        <v>4.7231297878587625E-2</v>
      </c>
      <c r="G114" s="91">
        <v>4.2957896478627383E-2</v>
      </c>
      <c r="H114" s="91">
        <v>5.2329223690947009E-2</v>
      </c>
      <c r="I114" s="91">
        <v>5.3462194685159073E-2</v>
      </c>
      <c r="J114" s="91">
        <v>5.1425447716889922E-2</v>
      </c>
      <c r="K114" s="91">
        <v>4.8774279896112674E-2</v>
      </c>
      <c r="L114" s="91">
        <v>5.0916715694340843E-2</v>
      </c>
      <c r="M114" s="91">
        <v>4.0010471041499317E-2</v>
      </c>
      <c r="N114" s="91">
        <v>4.4236323932817796E-2</v>
      </c>
      <c r="O114" s="91">
        <v>5.2318311793267014E-2</v>
      </c>
      <c r="P114" s="91">
        <v>4.3462732564095663E-2</v>
      </c>
      <c r="Q114" s="91">
        <v>4.033215082066257E-2</v>
      </c>
    </row>
    <row r="115" spans="1:17" x14ac:dyDescent="0.25">
      <c r="A115" s="92" t="s">
        <v>26</v>
      </c>
      <c r="B115" s="91">
        <v>3.5681402397348023E-2</v>
      </c>
      <c r="C115" s="91">
        <v>3.4487017751855809E-2</v>
      </c>
      <c r="D115" s="91">
        <v>3.6566159144374479E-2</v>
      </c>
      <c r="E115" s="91">
        <v>7.0107812199826161E-2</v>
      </c>
      <c r="F115" s="91">
        <v>7.0846946817881423E-2</v>
      </c>
      <c r="G115" s="91">
        <v>6.4436844717941061E-2</v>
      </c>
      <c r="H115" s="91">
        <v>7.8493835536420517E-2</v>
      </c>
      <c r="I115" s="91">
        <v>8.0193292027738616E-2</v>
      </c>
      <c r="J115" s="91">
        <v>7.7138171575334868E-2</v>
      </c>
      <c r="K115" s="91">
        <v>7.3161419844169004E-2</v>
      </c>
      <c r="L115" s="91">
        <v>7.6375073541511254E-2</v>
      </c>
      <c r="M115" s="91">
        <v>6.0015706562248972E-2</v>
      </c>
      <c r="N115" s="91">
        <v>6.6354485899226684E-2</v>
      </c>
      <c r="O115" s="91">
        <v>7.8477467689900521E-2</v>
      </c>
      <c r="P115" s="91">
        <v>6.5194098846143494E-2</v>
      </c>
      <c r="Q115" s="91">
        <v>6.0498226230993851E-2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5.9469003995580021E-2</v>
      </c>
      <c r="C117" s="157">
        <v>5.7478362919759683E-2</v>
      </c>
      <c r="D117" s="157">
        <v>6.094359857395746E-2</v>
      </c>
      <c r="E117" s="157">
        <v>0.11684635366637694</v>
      </c>
      <c r="F117" s="157">
        <v>0.11807824469646908</v>
      </c>
      <c r="G117" s="157">
        <v>0.10739474119656846</v>
      </c>
      <c r="H117" s="157">
        <v>0.13082305922736748</v>
      </c>
      <c r="I117" s="157">
        <v>0.13365548671289765</v>
      </c>
      <c r="J117" s="157">
        <v>0.12856361929222479</v>
      </c>
      <c r="K117" s="157">
        <v>0.12193569974028169</v>
      </c>
      <c r="L117" s="157">
        <v>0.1272917892358521</v>
      </c>
      <c r="M117" s="157">
        <v>0.10002617760374831</v>
      </c>
      <c r="N117" s="157">
        <v>0.11059080983204449</v>
      </c>
      <c r="O117" s="157">
        <v>0.13079577948316753</v>
      </c>
      <c r="P117" s="157">
        <v>0.10865683141023916</v>
      </c>
      <c r="Q117" s="157">
        <v>0.10083037705165641</v>
      </c>
    </row>
    <row r="118" spans="1:17" x14ac:dyDescent="0.25">
      <c r="A118" s="156" t="s">
        <v>183</v>
      </c>
      <c r="B118" s="204">
        <v>0.45267615996542293</v>
      </c>
      <c r="C118" s="204">
        <v>0.43752346364418016</v>
      </c>
      <c r="D118" s="204">
        <v>0.46390072682205519</v>
      </c>
      <c r="E118" s="204">
        <v>0.88943071398317797</v>
      </c>
      <c r="F118" s="204">
        <v>0.89880782917816937</v>
      </c>
      <c r="G118" s="204">
        <v>0.81748534158998631</v>
      </c>
      <c r="H118" s="204">
        <v>0.99582095053038544</v>
      </c>
      <c r="I118" s="204">
        <v>1.0173812981297099</v>
      </c>
      <c r="J118" s="204">
        <v>0.97862216587293693</v>
      </c>
      <c r="K118" s="204">
        <v>0.92817065382884156</v>
      </c>
      <c r="L118" s="204">
        <v>0.96894103608488513</v>
      </c>
      <c r="M118" s="204">
        <v>0.76139607075056281</v>
      </c>
      <c r="N118" s="204">
        <v>0.84181371401406047</v>
      </c>
      <c r="O118" s="204">
        <v>0.99561329798839571</v>
      </c>
      <c r="P118" s="204">
        <v>0.82709233200631915</v>
      </c>
      <c r="Q118" s="204">
        <v>0.76751761127531126</v>
      </c>
    </row>
    <row r="119" spans="1:17" x14ac:dyDescent="0.25">
      <c r="A119" s="152" t="s">
        <v>192</v>
      </c>
      <c r="B119" s="151">
        <v>0.38477473597060946</v>
      </c>
      <c r="C119" s="151">
        <v>0.37189494409755314</v>
      </c>
      <c r="D119" s="151">
        <v>0.39431561779874691</v>
      </c>
      <c r="E119" s="151">
        <v>0.7560161068857012</v>
      </c>
      <c r="F119" s="151">
        <v>0.7639866548014439</v>
      </c>
      <c r="G119" s="151">
        <v>0.69486254035148831</v>
      </c>
      <c r="H119" s="151">
        <v>0.84644780795082752</v>
      </c>
      <c r="I119" s="151">
        <v>0.86477410341025329</v>
      </c>
      <c r="J119" s="151">
        <v>0.83182884099199628</v>
      </c>
      <c r="K119" s="151">
        <v>0.78894505575451523</v>
      </c>
      <c r="L119" s="151">
        <v>0.82359988067215228</v>
      </c>
      <c r="M119" s="151">
        <v>0.64718666013797832</v>
      </c>
      <c r="N119" s="151">
        <v>0.71554165691195137</v>
      </c>
      <c r="O119" s="151">
        <v>0.84627130329013622</v>
      </c>
      <c r="P119" s="151">
        <v>0.70302848220537117</v>
      </c>
      <c r="Q119" s="151">
        <v>0.65238996958401452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1.1481166256087513E-2</v>
      </c>
      <c r="C123" s="87">
        <v>6.2121608677321782E-3</v>
      </c>
      <c r="D123" s="87">
        <v>1.4077285661880693E-2</v>
      </c>
      <c r="E123" s="87">
        <v>8.8392356958957363E-2</v>
      </c>
      <c r="F123" s="87">
        <v>3.2730215693307328E-2</v>
      </c>
      <c r="G123" s="87">
        <v>3.7028102049313665E-2</v>
      </c>
      <c r="H123" s="87">
        <v>4.5412101711648244E-2</v>
      </c>
      <c r="I123" s="87">
        <v>6.9777913158940649E-2</v>
      </c>
      <c r="J123" s="87">
        <v>5.4198134655306623E-2</v>
      </c>
      <c r="K123" s="87">
        <v>9.8657256455960763E-4</v>
      </c>
      <c r="L123" s="87">
        <v>8.6540221617859557E-4</v>
      </c>
      <c r="M123" s="87">
        <v>2.813237076865174E-4</v>
      </c>
      <c r="N123" s="87">
        <v>9.0845119373670225E-4</v>
      </c>
      <c r="O123" s="87">
        <v>2.650481619937623E-4</v>
      </c>
      <c r="P123" s="87">
        <v>9.8785520068705342E-5</v>
      </c>
      <c r="Q123" s="87">
        <v>3.9465082351735598E-2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0.76861655697829701</v>
      </c>
      <c r="L124" s="87">
        <v>0.8087499740302283</v>
      </c>
      <c r="M124" s="87">
        <v>0.50570798893286784</v>
      </c>
      <c r="N124" s="87">
        <v>0.70368871283722989</v>
      </c>
      <c r="O124" s="87">
        <v>0.44731012493026406</v>
      </c>
      <c r="P124" s="87">
        <v>0.15696342476024328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0.37329356971452193</v>
      </c>
      <c r="C126" s="87">
        <v>0.36568278322982095</v>
      </c>
      <c r="D126" s="87">
        <v>0.3802383321368662</v>
      </c>
      <c r="E126" s="87">
        <v>0.66762374992674378</v>
      </c>
      <c r="F126" s="87">
        <v>0.73125643910813654</v>
      </c>
      <c r="G126" s="87">
        <v>0.6578344383021747</v>
      </c>
      <c r="H126" s="87">
        <v>0.8010357062391793</v>
      </c>
      <c r="I126" s="87">
        <v>0.79499619025131263</v>
      </c>
      <c r="J126" s="87">
        <v>0.77763070633668963</v>
      </c>
      <c r="K126" s="87">
        <v>1.9341926211658669E-2</v>
      </c>
      <c r="L126" s="87">
        <v>1.3984504425745342E-2</v>
      </c>
      <c r="M126" s="87">
        <v>4.8268377966864291E-3</v>
      </c>
      <c r="N126" s="87">
        <v>1.0944492880984782E-2</v>
      </c>
      <c r="O126" s="87">
        <v>4.2532359282078632E-3</v>
      </c>
      <c r="P126" s="87">
        <v>1.4867036189242819E-3</v>
      </c>
      <c r="Q126" s="87">
        <v>0.61292488723227889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0.13637050970073747</v>
      </c>
      <c r="N129" s="87">
        <v>0</v>
      </c>
      <c r="O129" s="87">
        <v>0.39444289426967055</v>
      </c>
      <c r="P129" s="87">
        <v>0.54447956830613498</v>
      </c>
      <c r="Q129" s="87">
        <v>0</v>
      </c>
    </row>
    <row r="130" spans="1:17" x14ac:dyDescent="0.25">
      <c r="A130" s="152" t="s">
        <v>191</v>
      </c>
      <c r="B130" s="151">
        <v>6.790142399481347E-2</v>
      </c>
      <c r="C130" s="151">
        <v>6.5628519546627018E-2</v>
      </c>
      <c r="D130" s="151">
        <v>6.9585109023308278E-2</v>
      </c>
      <c r="E130" s="151">
        <v>0.13341460709747677</v>
      </c>
      <c r="F130" s="151">
        <v>0.13482117437672547</v>
      </c>
      <c r="G130" s="151">
        <v>0.122622801238498</v>
      </c>
      <c r="H130" s="151">
        <v>0.14937314257955792</v>
      </c>
      <c r="I130" s="151">
        <v>0.15260719471945661</v>
      </c>
      <c r="J130" s="151">
        <v>0.14679332488094066</v>
      </c>
      <c r="K130" s="151">
        <v>0.13922559807432633</v>
      </c>
      <c r="L130" s="151">
        <v>0.14534115541273285</v>
      </c>
      <c r="M130" s="151">
        <v>0.11420941061258449</v>
      </c>
      <c r="N130" s="151">
        <v>0.12627205710210909</v>
      </c>
      <c r="O130" s="151">
        <v>0.14934199469825948</v>
      </c>
      <c r="P130" s="151">
        <v>0.12406384980094796</v>
      </c>
      <c r="Q130" s="151">
        <v>0.11512764169129674</v>
      </c>
    </row>
    <row r="131" spans="1:17" x14ac:dyDescent="0.25">
      <c r="A131" s="156" t="s">
        <v>181</v>
      </c>
      <c r="B131" s="204">
        <v>0.9851712653654997</v>
      </c>
      <c r="C131" s="204">
        <v>0.95219404604465452</v>
      </c>
      <c r="D131" s="204">
        <v>1.0095995912004025</v>
      </c>
      <c r="E131" s="204">
        <v>1.935691912771988</v>
      </c>
      <c r="F131" s="204">
        <v>1.9560995800165655</v>
      </c>
      <c r="G131" s="204">
        <v>1.7791152696299957</v>
      </c>
      <c r="H131" s="204">
        <v>2.1672318374054225</v>
      </c>
      <c r="I131" s="204">
        <v>2.2141542000228167</v>
      </c>
      <c r="J131" s="204">
        <v>2.1298016611729893</v>
      </c>
      <c r="K131" s="204">
        <v>2.0200026826628754</v>
      </c>
      <c r="L131" s="204">
        <v>2.1087323588174351</v>
      </c>
      <c r="M131" s="204">
        <v>1.6570466854780852</v>
      </c>
      <c r="N131" s="204">
        <v>1.832061758897596</v>
      </c>
      <c r="O131" s="204">
        <v>2.166779917610123</v>
      </c>
      <c r="P131" s="204">
        <v>1.8000232204828444</v>
      </c>
      <c r="Q131" s="204">
        <v>1.6703691582701437</v>
      </c>
    </row>
    <row r="132" spans="1:17" x14ac:dyDescent="0.25">
      <c r="A132" s="152" t="s">
        <v>190</v>
      </c>
      <c r="B132" s="151">
        <v>0.93190727939761075</v>
      </c>
      <c r="C132" s="151">
        <v>0.80804780670975518</v>
      </c>
      <c r="D132" s="151">
        <v>0.82360508923549602</v>
      </c>
      <c r="E132" s="151">
        <v>1.2763723326281071</v>
      </c>
      <c r="F132" s="151">
        <v>1.2718639818727031</v>
      </c>
      <c r="G132" s="151">
        <v>1.1045995590173237</v>
      </c>
      <c r="H132" s="151">
        <v>1.4747014220146</v>
      </c>
      <c r="I132" s="151">
        <v>1.4330182643931706</v>
      </c>
      <c r="J132" s="151">
        <v>1.9579096439144248</v>
      </c>
      <c r="K132" s="151">
        <v>1.9126342275995829</v>
      </c>
      <c r="L132" s="151">
        <v>1.9253844978455636</v>
      </c>
      <c r="M132" s="151">
        <v>1.2799363674971016</v>
      </c>
      <c r="N132" s="151">
        <v>1.420907827191678</v>
      </c>
      <c r="O132" s="151">
        <v>1.738105894532969</v>
      </c>
      <c r="P132" s="151">
        <v>1.3612261680236661</v>
      </c>
      <c r="Q132" s="151">
        <v>1.2009782426327058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3.2770332404312728E-2</v>
      </c>
      <c r="F134" s="208">
        <v>3.3141889755342255E-2</v>
      </c>
      <c r="G134" s="208">
        <v>9.8245303050139537E-2</v>
      </c>
      <c r="H134" s="208">
        <v>7.8198729090333374E-2</v>
      </c>
      <c r="I134" s="208">
        <v>3.8355129039386482E-2</v>
      </c>
      <c r="J134" s="208">
        <v>3.9379450223415248E-2</v>
      </c>
      <c r="K134" s="208">
        <v>3.5429028107139528E-2</v>
      </c>
      <c r="L134" s="208">
        <v>3.266770374341911E-2</v>
      </c>
      <c r="M134" s="208">
        <v>2.6384546125926948E-2</v>
      </c>
      <c r="N134" s="208">
        <v>3.1281617559612951E-2</v>
      </c>
      <c r="O134" s="208">
        <v>3.8158691949168794E-2</v>
      </c>
      <c r="P134" s="208">
        <v>3.2004257332956115E-2</v>
      </c>
      <c r="Q134" s="208">
        <v>3.825135635549394E-2</v>
      </c>
    </row>
    <row r="135" spans="1:17" x14ac:dyDescent="0.25">
      <c r="A135" s="154" t="s">
        <v>125</v>
      </c>
      <c r="B135" s="208">
        <v>1.8275865737264432E-2</v>
      </c>
      <c r="C135" s="208">
        <v>2.7187137636594514E-3</v>
      </c>
      <c r="D135" s="208">
        <v>1.9994078813031415E-2</v>
      </c>
      <c r="E135" s="208">
        <v>0.1402880508360165</v>
      </c>
      <c r="F135" s="208">
        <v>3.518419336170564E-2</v>
      </c>
      <c r="G135" s="208">
        <v>3.8494204388939648E-2</v>
      </c>
      <c r="H135" s="208">
        <v>5.697393969985521E-2</v>
      </c>
      <c r="I135" s="208">
        <v>9.9089686708416669E-2</v>
      </c>
      <c r="J135" s="208">
        <v>0.11212687696490073</v>
      </c>
      <c r="K135" s="208">
        <v>7.5441227353453905E-2</v>
      </c>
      <c r="L135" s="208">
        <v>9.6326219302738214E-2</v>
      </c>
      <c r="M135" s="208">
        <v>5.499857741643794E-2</v>
      </c>
      <c r="N135" s="208">
        <v>9.4844667719686485E-2</v>
      </c>
      <c r="O135" s="208">
        <v>8.0998803097701036E-2</v>
      </c>
      <c r="P135" s="208">
        <v>6.7722373572864036E-2</v>
      </c>
      <c r="Q135" s="208">
        <v>5.5854409238285573E-2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1.8287737934645623E-2</v>
      </c>
      <c r="L136" s="208">
        <v>1.5364731732205861E-2</v>
      </c>
      <c r="M136" s="208">
        <v>4.9357221301643064E-2</v>
      </c>
      <c r="N136" s="208">
        <v>2.8205617312730275E-2</v>
      </c>
      <c r="O136" s="208">
        <v>7.4694141763168603E-2</v>
      </c>
      <c r="P136" s="208">
        <v>4.8322563583905694E-2</v>
      </c>
      <c r="Q136" s="208">
        <v>0</v>
      </c>
    </row>
    <row r="137" spans="1:17" x14ac:dyDescent="0.25">
      <c r="A137" s="154" t="s">
        <v>26</v>
      </c>
      <c r="B137" s="208">
        <v>0.91363141366034628</v>
      </c>
      <c r="C137" s="208">
        <v>0.80532909294609578</v>
      </c>
      <c r="D137" s="208">
        <v>0.80361101042246463</v>
      </c>
      <c r="E137" s="208">
        <v>1.1033139493877779</v>
      </c>
      <c r="F137" s="208">
        <v>1.2035378987556553</v>
      </c>
      <c r="G137" s="208">
        <v>0.9678600515782444</v>
      </c>
      <c r="H137" s="208">
        <v>1.3395287532244113</v>
      </c>
      <c r="I137" s="208">
        <v>1.2955734486453674</v>
      </c>
      <c r="J137" s="208">
        <v>1.8064033167261089</v>
      </c>
      <c r="K137" s="208">
        <v>1.783476234204344</v>
      </c>
      <c r="L137" s="208">
        <v>1.7810258430672006</v>
      </c>
      <c r="M137" s="208">
        <v>1.1491960226530937</v>
      </c>
      <c r="N137" s="208">
        <v>1.2665759245996482</v>
      </c>
      <c r="O137" s="208">
        <v>1.5442542577229306</v>
      </c>
      <c r="P137" s="208">
        <v>1.2131769735339404</v>
      </c>
      <c r="Q137" s="208">
        <v>1.1068724770389262</v>
      </c>
    </row>
    <row r="138" spans="1:17" x14ac:dyDescent="0.25">
      <c r="A138" s="152" t="s">
        <v>189</v>
      </c>
      <c r="B138" s="151">
        <v>5.3263985967888942E-2</v>
      </c>
      <c r="C138" s="151">
        <v>0.14414623933489931</v>
      </c>
      <c r="D138" s="151">
        <v>0.18599450196490649</v>
      </c>
      <c r="E138" s="151">
        <v>0.65931958014388103</v>
      </c>
      <c r="F138" s="151">
        <v>0.68423559814386226</v>
      </c>
      <c r="G138" s="151">
        <v>0.6745157106126719</v>
      </c>
      <c r="H138" s="151">
        <v>0.6925304153908225</v>
      </c>
      <c r="I138" s="151">
        <v>0.78113593562964634</v>
      </c>
      <c r="J138" s="151">
        <v>0.17189201725856459</v>
      </c>
      <c r="K138" s="151">
        <v>0.10736845506329233</v>
      </c>
      <c r="L138" s="151">
        <v>0.18334786097187164</v>
      </c>
      <c r="M138" s="151">
        <v>0.37711031798098349</v>
      </c>
      <c r="N138" s="151">
        <v>0.41115393170591813</v>
      </c>
      <c r="O138" s="151">
        <v>0.42867402307715397</v>
      </c>
      <c r="P138" s="151">
        <v>0.43879705245917833</v>
      </c>
      <c r="Q138" s="151">
        <v>0.46939091563743779</v>
      </c>
    </row>
    <row r="139" spans="1:17" x14ac:dyDescent="0.25">
      <c r="A139" s="156" t="s">
        <v>180</v>
      </c>
      <c r="B139" s="155">
        <v>0.67302325710400657</v>
      </c>
      <c r="C139" s="155">
        <v>0.65049475232741372</v>
      </c>
      <c r="D139" s="155">
        <v>0.68971155486196534</v>
      </c>
      <c r="E139" s="155">
        <v>1.3223748211945257</v>
      </c>
      <c r="F139" s="155">
        <v>1.3363163917231227</v>
      </c>
      <c r="G139" s="155">
        <v>1.2154089300256044</v>
      </c>
      <c r="H139" s="155">
        <v>1.480552144980555</v>
      </c>
      <c r="I139" s="155">
        <v>1.5126073240443259</v>
      </c>
      <c r="J139" s="155">
        <v>1.4549815868374651</v>
      </c>
      <c r="K139" s="155">
        <v>1.3799720237883917</v>
      </c>
      <c r="L139" s="155">
        <v>1.4405880179274104</v>
      </c>
      <c r="M139" s="155">
        <v>1.1320173422030404</v>
      </c>
      <c r="N139" s="155">
        <v>1.2515795126561104</v>
      </c>
      <c r="O139" s="155">
        <v>1.4802434143635803</v>
      </c>
      <c r="P139" s="155">
        <v>1.2296922710821803</v>
      </c>
      <c r="Q139" s="155">
        <v>1.141118636918395</v>
      </c>
    </row>
    <row r="140" spans="1:17" x14ac:dyDescent="0.25">
      <c r="A140" s="152" t="s">
        <v>193</v>
      </c>
      <c r="B140" s="151">
        <v>0.4189063402608546</v>
      </c>
      <c r="C140" s="151">
        <v>0.36322964413734321</v>
      </c>
      <c r="D140" s="151">
        <v>0.3702228766523582</v>
      </c>
      <c r="E140" s="151">
        <v>0.57374856328740143</v>
      </c>
      <c r="F140" s="151">
        <v>0.57172199180619221</v>
      </c>
      <c r="G140" s="151">
        <v>0.49653411766544847</v>
      </c>
      <c r="H140" s="151">
        <v>0.66290047232267402</v>
      </c>
      <c r="I140" s="151">
        <v>0.64416326595489337</v>
      </c>
      <c r="J140" s="151">
        <v>0.88010983670370391</v>
      </c>
      <c r="K140" s="151">
        <v>0.8597578560168524</v>
      </c>
      <c r="L140" s="151">
        <v>0.86548929428776378</v>
      </c>
      <c r="M140" s="151">
        <v>0.57535065057284251</v>
      </c>
      <c r="N140" s="151">
        <v>0.63871944226213873</v>
      </c>
      <c r="O140" s="151">
        <v>0.78130474496912883</v>
      </c>
      <c r="P140" s="151">
        <v>0.61189163870755214</v>
      </c>
      <c r="Q140" s="151">
        <v>0.53985778572239906</v>
      </c>
    </row>
    <row r="141" spans="1:17" x14ac:dyDescent="0.25">
      <c r="A141" s="152" t="s">
        <v>187</v>
      </c>
      <c r="B141" s="151">
        <v>0.23017395392957021</v>
      </c>
      <c r="C141" s="151">
        <v>0.22246920529597544</v>
      </c>
      <c r="D141" s="151">
        <v>0.23588135176279212</v>
      </c>
      <c r="E141" s="151">
        <v>0.4522521888485278</v>
      </c>
      <c r="F141" s="151">
        <v>0.45702020596930792</v>
      </c>
      <c r="G141" s="151">
        <v>0.41566985406875667</v>
      </c>
      <c r="H141" s="151">
        <v>0.50634883358334981</v>
      </c>
      <c r="I141" s="151">
        <v>0.51731170482315947</v>
      </c>
      <c r="J141" s="151">
        <v>0.49760370269841303</v>
      </c>
      <c r="K141" s="151">
        <v>0.47195043213562998</v>
      </c>
      <c r="L141" s="151">
        <v>0.49268110213117433</v>
      </c>
      <c r="M141" s="151">
        <v>0.38714993103343986</v>
      </c>
      <c r="N141" s="151">
        <v>0.42804019332838972</v>
      </c>
      <c r="O141" s="151">
        <v>0.50624324771234452</v>
      </c>
      <c r="P141" s="151">
        <v>0.42055475671010562</v>
      </c>
      <c r="Q141" s="151">
        <v>0.39026257382609097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6.8680845851799392E-3</v>
      </c>
      <c r="C145" s="87">
        <v>3.7161421884041911E-3</v>
      </c>
      <c r="D145" s="87">
        <v>8.421094730186823E-3</v>
      </c>
      <c r="E145" s="87">
        <v>5.2876700043921948E-2</v>
      </c>
      <c r="F145" s="87">
        <v>1.9579360219927906E-2</v>
      </c>
      <c r="G145" s="87">
        <v>2.2150374903640142E-2</v>
      </c>
      <c r="H145" s="87">
        <v>2.7165720693315722E-2</v>
      </c>
      <c r="I145" s="87">
        <v>4.1741457188536293E-2</v>
      </c>
      <c r="J145" s="87">
        <v>3.2421564575310563E-2</v>
      </c>
      <c r="K145" s="87">
        <v>5.9017208458422951E-4</v>
      </c>
      <c r="L145" s="87">
        <v>5.1768744466750851E-4</v>
      </c>
      <c r="M145" s="87">
        <v>1.6828908989824761E-4</v>
      </c>
      <c r="N145" s="87">
        <v>5.4343953400928769E-4</v>
      </c>
      <c r="O145" s="87">
        <v>1.58552986266046E-4</v>
      </c>
      <c r="P145" s="87">
        <v>5.9093936320547881E-5</v>
      </c>
      <c r="Q145" s="87">
        <v>2.3608187331064637E-2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0.45978983398988271</v>
      </c>
      <c r="L146" s="87">
        <v>0.48379782210335642</v>
      </c>
      <c r="M146" s="87">
        <v>0.30251676231503077</v>
      </c>
      <c r="N146" s="87">
        <v>0.42094970960288569</v>
      </c>
      <c r="O146" s="87">
        <v>0.26758290101404508</v>
      </c>
      <c r="P146" s="87">
        <v>9.3896216985907999E-2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0.22330586934439028</v>
      </c>
      <c r="C148" s="87">
        <v>0.21875306310757126</v>
      </c>
      <c r="D148" s="87">
        <v>0.22746025703260531</v>
      </c>
      <c r="E148" s="87">
        <v>0.39937548880460583</v>
      </c>
      <c r="F148" s="87">
        <v>0.43744084574938003</v>
      </c>
      <c r="G148" s="87">
        <v>0.39351947916511654</v>
      </c>
      <c r="H148" s="87">
        <v>0.47918311289003412</v>
      </c>
      <c r="I148" s="87">
        <v>0.47557024763462319</v>
      </c>
      <c r="J148" s="87">
        <v>0.4651821381231025</v>
      </c>
      <c r="K148" s="87">
        <v>1.1570426061163049E-2</v>
      </c>
      <c r="L148" s="87">
        <v>8.3655925831503889E-3</v>
      </c>
      <c r="M148" s="87">
        <v>2.8874357819710745E-3</v>
      </c>
      <c r="N148" s="87">
        <v>6.5470441914947386E-3</v>
      </c>
      <c r="O148" s="87">
        <v>2.5443045997325768E-3</v>
      </c>
      <c r="P148" s="87">
        <v>8.8935269990112224E-4</v>
      </c>
      <c r="Q148" s="87">
        <v>0.36665438649502635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8.1577443846539782E-2</v>
      </c>
      <c r="N151" s="87">
        <v>0</v>
      </c>
      <c r="O151" s="87">
        <v>0.2359574891123008</v>
      </c>
      <c r="P151" s="87">
        <v>0.32571009308797594</v>
      </c>
      <c r="Q151" s="87">
        <v>0</v>
      </c>
    </row>
    <row r="152" spans="1:17" x14ac:dyDescent="0.25">
      <c r="A152" s="152" t="s">
        <v>186</v>
      </c>
      <c r="B152" s="151">
        <v>2.3942962913581726E-2</v>
      </c>
      <c r="C152" s="151">
        <v>6.479590289409505E-2</v>
      </c>
      <c r="D152" s="151">
        <v>8.3607326446814997E-2</v>
      </c>
      <c r="E152" s="151">
        <v>0.29637406905859637</v>
      </c>
      <c r="F152" s="151">
        <v>0.30757419394762248</v>
      </c>
      <c r="G152" s="151">
        <v>0.30320495829139921</v>
      </c>
      <c r="H152" s="151">
        <v>0.31130283907453121</v>
      </c>
      <c r="I152" s="151">
        <v>0.35113235326627318</v>
      </c>
      <c r="J152" s="151">
        <v>7.7268047435348181E-2</v>
      </c>
      <c r="K152" s="151">
        <v>4.8263735635909348E-2</v>
      </c>
      <c r="L152" s="151">
        <v>8.2417621508472524E-2</v>
      </c>
      <c r="M152" s="151">
        <v>0.16951676059675799</v>
      </c>
      <c r="N152" s="151">
        <v>0.18481987706558203</v>
      </c>
      <c r="O152" s="151">
        <v>0.19269542168210685</v>
      </c>
      <c r="P152" s="151">
        <v>0.19724587566452245</v>
      </c>
      <c r="Q152" s="151">
        <v>0.21099827736990484</v>
      </c>
    </row>
    <row r="153" spans="1:17" x14ac:dyDescent="0.25">
      <c r="A153" s="243" t="s">
        <v>179</v>
      </c>
      <c r="B153" s="242">
        <v>1.3460465142080129</v>
      </c>
      <c r="C153" s="242">
        <v>1.3009895046548274</v>
      </c>
      <c r="D153" s="242">
        <v>1.3794231097239307</v>
      </c>
      <c r="E153" s="242">
        <v>2.6447496423890513</v>
      </c>
      <c r="F153" s="242">
        <v>2.6726327834462453</v>
      </c>
      <c r="G153" s="242">
        <v>2.4308178600512087</v>
      </c>
      <c r="H153" s="242">
        <v>2.96110428996111</v>
      </c>
      <c r="I153" s="242">
        <v>3.0252146480886521</v>
      </c>
      <c r="J153" s="242">
        <v>2.9099631736749307</v>
      </c>
      <c r="K153" s="242">
        <v>2.7599440475767834</v>
      </c>
      <c r="L153" s="242">
        <v>2.8811760358548213</v>
      </c>
      <c r="M153" s="242">
        <v>2.2640346844060808</v>
      </c>
      <c r="N153" s="242">
        <v>2.5031590253122213</v>
      </c>
      <c r="O153" s="242">
        <v>2.9604868287271606</v>
      </c>
      <c r="P153" s="242">
        <v>2.4593845421643605</v>
      </c>
      <c r="Q153" s="242">
        <v>2.2822372738367895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</v>
      </c>
      <c r="D157" s="77">
        <f t="shared" si="0"/>
        <v>1.0000000000000002</v>
      </c>
      <c r="E157" s="77">
        <f t="shared" si="0"/>
        <v>0.99999999999999989</v>
      </c>
      <c r="F157" s="77">
        <f t="shared" si="0"/>
        <v>1</v>
      </c>
      <c r="G157" s="77">
        <f t="shared" si="0"/>
        <v>1</v>
      </c>
      <c r="H157" s="77">
        <f t="shared" si="0"/>
        <v>0.99999999999999978</v>
      </c>
      <c r="I157" s="77">
        <f t="shared" si="0"/>
        <v>0.99999999999999989</v>
      </c>
      <c r="J157" s="77">
        <f t="shared" si="0"/>
        <v>1.0000000000000002</v>
      </c>
      <c r="K157" s="77">
        <f t="shared" si="0"/>
        <v>0.99999999999999978</v>
      </c>
      <c r="L157" s="77">
        <f t="shared" si="0"/>
        <v>1</v>
      </c>
      <c r="M157" s="77">
        <f t="shared" si="0"/>
        <v>1.0000000000000002</v>
      </c>
      <c r="N157" s="77">
        <f t="shared" si="0"/>
        <v>0.99999999999999989</v>
      </c>
      <c r="O157" s="77">
        <f t="shared" si="0"/>
        <v>1</v>
      </c>
      <c r="P157" s="77">
        <f t="shared" si="0"/>
        <v>1</v>
      </c>
      <c r="Q157" s="77">
        <f t="shared" si="0"/>
        <v>0.99999999999999978</v>
      </c>
    </row>
    <row r="158" spans="1:17" x14ac:dyDescent="0.25">
      <c r="A158" s="132" t="s">
        <v>83</v>
      </c>
      <c r="B158" s="240">
        <f t="shared" ref="B158:Q158" si="1">IF(B$6=0,0,B$6/B$5)</f>
        <v>1.6788924184462906E-3</v>
      </c>
      <c r="C158" s="240">
        <f t="shared" si="1"/>
        <v>1.6511646144341467E-3</v>
      </c>
      <c r="D158" s="240">
        <f t="shared" si="1"/>
        <v>1.9025777582798626E-3</v>
      </c>
      <c r="E158" s="240">
        <f t="shared" si="1"/>
        <v>1.9498577002479444E-3</v>
      </c>
      <c r="F158" s="240">
        <f t="shared" si="1"/>
        <v>2.0725594597260288E-3</v>
      </c>
      <c r="G158" s="240">
        <f t="shared" si="1"/>
        <v>1.834715460162555E-3</v>
      </c>
      <c r="H158" s="240">
        <f t="shared" si="1"/>
        <v>2.0314255796098596E-3</v>
      </c>
      <c r="I158" s="240">
        <f t="shared" si="1"/>
        <v>2.0500842783137347E-3</v>
      </c>
      <c r="J158" s="240">
        <f t="shared" si="1"/>
        <v>2.2139531816881375E-3</v>
      </c>
      <c r="K158" s="240">
        <f t="shared" si="1"/>
        <v>1.9384039623000315E-3</v>
      </c>
      <c r="L158" s="240">
        <f t="shared" si="1"/>
        <v>1.7426312782747285E-3</v>
      </c>
      <c r="M158" s="240">
        <f t="shared" si="1"/>
        <v>4.7453958128993627E-3</v>
      </c>
      <c r="N158" s="240">
        <f t="shared" si="1"/>
        <v>5.1642429674589978E-3</v>
      </c>
      <c r="O158" s="240">
        <f t="shared" si="1"/>
        <v>5.4422615165873375E-3</v>
      </c>
      <c r="P158" s="240">
        <f t="shared" si="1"/>
        <v>5.6348177068030001E-3</v>
      </c>
      <c r="Q158" s="240">
        <f t="shared" si="1"/>
        <v>6.2814367481738029E-3</v>
      </c>
    </row>
    <row r="159" spans="1:17" x14ac:dyDescent="0.25">
      <c r="A159" s="76" t="s">
        <v>82</v>
      </c>
      <c r="B159" s="239">
        <f t="shared" ref="B159:Q159" si="2">IF(B$7=0,0,B$7/B$5)</f>
        <v>1.0912800719900889E-2</v>
      </c>
      <c r="C159" s="239">
        <f t="shared" si="2"/>
        <v>1.0732569993821953E-2</v>
      </c>
      <c r="D159" s="239">
        <f t="shared" si="2"/>
        <v>1.2366755428819107E-2</v>
      </c>
      <c r="E159" s="239">
        <f t="shared" si="2"/>
        <v>1.2674075051611638E-2</v>
      </c>
      <c r="F159" s="239">
        <f t="shared" si="2"/>
        <v>1.3471636488219186E-2</v>
      </c>
      <c r="G159" s="239">
        <f t="shared" si="2"/>
        <v>1.1925650491056608E-2</v>
      </c>
      <c r="H159" s="239">
        <f t="shared" si="2"/>
        <v>1.320426626746409E-2</v>
      </c>
      <c r="I159" s="239">
        <f t="shared" si="2"/>
        <v>1.3325547809039275E-2</v>
      </c>
      <c r="J159" s="239">
        <f t="shared" si="2"/>
        <v>1.4390695680972896E-2</v>
      </c>
      <c r="K159" s="239">
        <f t="shared" si="2"/>
        <v>1.2599625754950206E-2</v>
      </c>
      <c r="L159" s="239">
        <f t="shared" si="2"/>
        <v>1.1327103308785736E-2</v>
      </c>
      <c r="M159" s="239">
        <f t="shared" si="2"/>
        <v>3.0845072783845857E-2</v>
      </c>
      <c r="N159" s="239">
        <f t="shared" si="2"/>
        <v>3.3567579288483487E-2</v>
      </c>
      <c r="O159" s="239">
        <f t="shared" si="2"/>
        <v>3.5374699857817694E-2</v>
      </c>
      <c r="P159" s="239">
        <f t="shared" si="2"/>
        <v>3.6626315094219507E-2</v>
      </c>
      <c r="Q159" s="239">
        <f t="shared" si="2"/>
        <v>4.082933886312972E-2</v>
      </c>
    </row>
    <row r="160" spans="1:17" x14ac:dyDescent="0.25">
      <c r="A160" s="76" t="s">
        <v>81</v>
      </c>
      <c r="B160" s="239">
        <f t="shared" ref="B160:Q160" si="3">IF(B$8=0,0,B$8/B$5)</f>
        <v>2.0146709021355486E-3</v>
      </c>
      <c r="C160" s="239">
        <f t="shared" si="3"/>
        <v>1.9813975373209757E-3</v>
      </c>
      <c r="D160" s="239">
        <f t="shared" si="3"/>
        <v>2.2830933099358352E-3</v>
      </c>
      <c r="E160" s="239">
        <f t="shared" si="3"/>
        <v>2.3398292402975335E-3</v>
      </c>
      <c r="F160" s="239">
        <f t="shared" si="3"/>
        <v>2.4870713516712342E-3</v>
      </c>
      <c r="G160" s="239">
        <f t="shared" si="3"/>
        <v>2.2016585521950661E-3</v>
      </c>
      <c r="H160" s="239">
        <f t="shared" si="3"/>
        <v>2.4377106955318318E-3</v>
      </c>
      <c r="I160" s="239">
        <f t="shared" si="3"/>
        <v>2.4601011339764815E-3</v>
      </c>
      <c r="J160" s="239">
        <f t="shared" si="3"/>
        <v>2.6567438180257652E-3</v>
      </c>
      <c r="K160" s="239">
        <f t="shared" si="3"/>
        <v>2.3260847547600383E-3</v>
      </c>
      <c r="L160" s="239">
        <f t="shared" si="3"/>
        <v>2.0911575339296745E-3</v>
      </c>
      <c r="M160" s="239">
        <f t="shared" si="3"/>
        <v>5.6944749754792344E-3</v>
      </c>
      <c r="N160" s="239">
        <f t="shared" si="3"/>
        <v>6.197091560950798E-3</v>
      </c>
      <c r="O160" s="239">
        <f t="shared" si="3"/>
        <v>6.530713819904806E-3</v>
      </c>
      <c r="P160" s="239">
        <f t="shared" si="3"/>
        <v>6.7617812481636005E-3</v>
      </c>
      <c r="Q160" s="239">
        <f t="shared" si="3"/>
        <v>7.5377240978085642E-3</v>
      </c>
    </row>
    <row r="161" spans="1:17" x14ac:dyDescent="0.25">
      <c r="A161" s="76" t="s">
        <v>80</v>
      </c>
      <c r="B161" s="239">
        <f t="shared" ref="B161:Q161" si="4">IF(B$9=0,0,B$9/B$5)</f>
        <v>1.5949477975239757E-2</v>
      </c>
      <c r="C161" s="239">
        <f t="shared" si="4"/>
        <v>1.5686063837124391E-2</v>
      </c>
      <c r="D161" s="239">
        <f t="shared" si="4"/>
        <v>1.8074488703658693E-2</v>
      </c>
      <c r="E161" s="239">
        <f t="shared" si="4"/>
        <v>1.8523648152355472E-2</v>
      </c>
      <c r="F161" s="239">
        <f t="shared" si="4"/>
        <v>1.9689314867397271E-2</v>
      </c>
      <c r="G161" s="239">
        <f t="shared" si="4"/>
        <v>1.7429796871544272E-2</v>
      </c>
      <c r="H161" s="239">
        <f t="shared" si="4"/>
        <v>1.9298543006293668E-2</v>
      </c>
      <c r="I161" s="239">
        <f t="shared" si="4"/>
        <v>1.9475800643980478E-2</v>
      </c>
      <c r="J161" s="239">
        <f t="shared" si="4"/>
        <v>2.1032555226037308E-2</v>
      </c>
      <c r="K161" s="239">
        <f t="shared" si="4"/>
        <v>1.8414837641850302E-2</v>
      </c>
      <c r="L161" s="239">
        <f t="shared" si="4"/>
        <v>1.6554997143609921E-2</v>
      </c>
      <c r="M161" s="239">
        <f t="shared" si="4"/>
        <v>4.508126022254394E-2</v>
      </c>
      <c r="N161" s="239">
        <f t="shared" si="4"/>
        <v>4.9060308190860477E-2</v>
      </c>
      <c r="O161" s="239">
        <f t="shared" si="4"/>
        <v>5.1701484407579705E-2</v>
      </c>
      <c r="P161" s="239">
        <f t="shared" si="4"/>
        <v>5.3530768214628509E-2</v>
      </c>
      <c r="Q161" s="239">
        <f t="shared" si="4"/>
        <v>5.9673649107651126E-2</v>
      </c>
    </row>
    <row r="162" spans="1:17" x14ac:dyDescent="0.25">
      <c r="A162" s="129" t="s">
        <v>79</v>
      </c>
      <c r="B162" s="238">
        <f t="shared" ref="B162:Q162" si="5">IF(B$10=0,0,B$10/B$5)</f>
        <v>4.7008987716496116E-3</v>
      </c>
      <c r="C162" s="238">
        <f t="shared" si="5"/>
        <v>4.6232609204156097E-3</v>
      </c>
      <c r="D162" s="238">
        <f t="shared" si="5"/>
        <v>5.3272177231836141E-3</v>
      </c>
      <c r="E162" s="238">
        <f t="shared" si="5"/>
        <v>5.4596015606942451E-3</v>
      </c>
      <c r="F162" s="238">
        <f t="shared" si="5"/>
        <v>5.8031664872328801E-3</v>
      </c>
      <c r="G162" s="238">
        <f t="shared" si="5"/>
        <v>5.1372032884551546E-3</v>
      </c>
      <c r="H162" s="238">
        <f t="shared" si="5"/>
        <v>5.6879916229076047E-3</v>
      </c>
      <c r="I162" s="238">
        <f t="shared" si="5"/>
        <v>5.7402359792784559E-3</v>
      </c>
      <c r="J162" s="238">
        <f t="shared" si="5"/>
        <v>6.1990689087267842E-3</v>
      </c>
      <c r="K162" s="238">
        <f t="shared" si="5"/>
        <v>5.4275310944400879E-3</v>
      </c>
      <c r="L162" s="238">
        <f t="shared" si="5"/>
        <v>4.8793675791692394E-3</v>
      </c>
      <c r="M162" s="238">
        <f t="shared" si="5"/>
        <v>1.3287108276118214E-2</v>
      </c>
      <c r="N162" s="238">
        <f t="shared" si="5"/>
        <v>1.4459880308885193E-2</v>
      </c>
      <c r="O162" s="238">
        <f t="shared" si="5"/>
        <v>1.5238332246444544E-2</v>
      </c>
      <c r="P162" s="238">
        <f t="shared" si="5"/>
        <v>1.5777489579048402E-2</v>
      </c>
      <c r="Q162" s="238">
        <f t="shared" si="5"/>
        <v>1.7588022894886646E-2</v>
      </c>
    </row>
    <row r="163" spans="1:17" x14ac:dyDescent="0.25">
      <c r="A163" s="232" t="s">
        <v>185</v>
      </c>
      <c r="B163" s="241">
        <f t="shared" ref="B163:Q163" si="6">IF(B$15=0,0,B$15/B$5)</f>
        <v>0.76287331746525222</v>
      </c>
      <c r="C163" s="241">
        <f t="shared" si="6"/>
        <v>0.7667895911389746</v>
      </c>
      <c r="D163" s="241">
        <f t="shared" si="6"/>
        <v>0.73128001107848628</v>
      </c>
      <c r="E163" s="241">
        <f t="shared" si="6"/>
        <v>0.72460219440235718</v>
      </c>
      <c r="F163" s="241">
        <f t="shared" si="6"/>
        <v>0.70727180393389533</v>
      </c>
      <c r="G163" s="241">
        <f t="shared" si="6"/>
        <v>0.74086487872392659</v>
      </c>
      <c r="H163" s="241">
        <f t="shared" si="6"/>
        <v>0.71308155113661109</v>
      </c>
      <c r="I163" s="241">
        <f t="shared" si="6"/>
        <v>0.71044619745018511</v>
      </c>
      <c r="J163" s="241">
        <f t="shared" si="6"/>
        <v>0.68730136160433652</v>
      </c>
      <c r="K163" s="241">
        <f t="shared" si="6"/>
        <v>0.72621991978628886</v>
      </c>
      <c r="L163" s="241">
        <f t="shared" si="6"/>
        <v>0.75387084404074767</v>
      </c>
      <c r="M163" s="241">
        <f t="shared" si="6"/>
        <v>0.3297605289870415</v>
      </c>
      <c r="N163" s="241">
        <f t="shared" si="6"/>
        <v>0.27060257749556993</v>
      </c>
      <c r="O163" s="241">
        <f t="shared" si="6"/>
        <v>0.23133525130266397</v>
      </c>
      <c r="P163" s="241">
        <f t="shared" si="6"/>
        <v>0.20413862447554096</v>
      </c>
      <c r="Q163" s="241">
        <f t="shared" si="6"/>
        <v>0.11281018290335523</v>
      </c>
    </row>
    <row r="164" spans="1:17" x14ac:dyDescent="0.25">
      <c r="A164" s="127" t="s">
        <v>184</v>
      </c>
      <c r="B164" s="237">
        <f t="shared" ref="B164:Q164" si="7">IF(B$24=0,0,B$24/B$5)</f>
        <v>0.15331894309927269</v>
      </c>
      <c r="C164" s="237">
        <f t="shared" si="7"/>
        <v>0.15078679895537336</v>
      </c>
      <c r="D164" s="237">
        <f t="shared" si="7"/>
        <v>0.17374621974504068</v>
      </c>
      <c r="E164" s="237">
        <f t="shared" si="7"/>
        <v>0.17806389409552095</v>
      </c>
      <c r="F164" s="237">
        <f t="shared" si="7"/>
        <v>0.18926920056596819</v>
      </c>
      <c r="G164" s="237">
        <f t="shared" si="7"/>
        <v>0.16754893413619737</v>
      </c>
      <c r="H164" s="237">
        <f t="shared" si="7"/>
        <v>0.18551279368980891</v>
      </c>
      <c r="I164" s="237">
        <f t="shared" si="7"/>
        <v>0.18721673370017203</v>
      </c>
      <c r="J164" s="237">
        <f t="shared" si="7"/>
        <v>0.20218148474446543</v>
      </c>
      <c r="K164" s="237">
        <f t="shared" si="7"/>
        <v>0.17701792177626111</v>
      </c>
      <c r="L164" s="237">
        <f t="shared" si="7"/>
        <v>0.15913967021429087</v>
      </c>
      <c r="M164" s="237">
        <f t="shared" si="7"/>
        <v>0.43335657641170028</v>
      </c>
      <c r="N164" s="237">
        <f t="shared" si="7"/>
        <v>0.47160631912996814</v>
      </c>
      <c r="O164" s="237">
        <f t="shared" si="7"/>
        <v>0.49699538494860918</v>
      </c>
      <c r="P164" s="237">
        <f t="shared" si="7"/>
        <v>0.51457990153032618</v>
      </c>
      <c r="Q164" s="237">
        <f t="shared" si="7"/>
        <v>0.57363011041898349</v>
      </c>
    </row>
    <row r="165" spans="1:17" x14ac:dyDescent="0.25">
      <c r="A165" s="127" t="s">
        <v>181</v>
      </c>
      <c r="B165" s="237">
        <f t="shared" ref="B165:Q165" si="8">IF(B$35=0,0,B$35/B$5)</f>
        <v>2.0442525746569663E-2</v>
      </c>
      <c r="C165" s="237">
        <f t="shared" si="8"/>
        <v>2.0104906527383101E-2</v>
      </c>
      <c r="D165" s="237">
        <f t="shared" si="8"/>
        <v>2.3166162632672054E-2</v>
      </c>
      <c r="E165" s="237">
        <f t="shared" si="8"/>
        <v>2.3741852546069437E-2</v>
      </c>
      <c r="F165" s="237">
        <f t="shared" si="8"/>
        <v>2.5235893408795739E-2</v>
      </c>
      <c r="G165" s="237">
        <f t="shared" si="8"/>
        <v>2.2339857884826279E-2</v>
      </c>
      <c r="H165" s="237">
        <f t="shared" si="8"/>
        <v>2.473503915864116E-2</v>
      </c>
      <c r="I165" s="237">
        <f t="shared" si="8"/>
        <v>2.4962231160022923E-2</v>
      </c>
      <c r="J165" s="237">
        <f t="shared" si="8"/>
        <v>2.6957531299262025E-2</v>
      </c>
      <c r="K165" s="237">
        <f t="shared" si="8"/>
        <v>2.3602389570168112E-2</v>
      </c>
      <c r="L165" s="237">
        <f t="shared" si="8"/>
        <v>2.1218622695238765E-2</v>
      </c>
      <c r="M165" s="237">
        <f t="shared" si="8"/>
        <v>5.778087685489329E-2</v>
      </c>
      <c r="N165" s="237">
        <f t="shared" si="8"/>
        <v>6.2880842550662286E-2</v>
      </c>
      <c r="O165" s="237">
        <f t="shared" si="8"/>
        <v>6.6266051326481112E-2</v>
      </c>
      <c r="P165" s="237">
        <f t="shared" si="8"/>
        <v>6.8610653537376762E-2</v>
      </c>
      <c r="Q165" s="237">
        <f t="shared" si="8"/>
        <v>7.6484014722531066E-2</v>
      </c>
    </row>
    <row r="166" spans="1:17" x14ac:dyDescent="0.25">
      <c r="A166" s="142" t="s">
        <v>190</v>
      </c>
      <c r="B166" s="235">
        <f t="shared" ref="B166:Q166" si="9">IF(B$36=0,0,B$36/B$5)</f>
        <v>1.9337286035675812E-2</v>
      </c>
      <c r="C166" s="235">
        <f t="shared" si="9"/>
        <v>1.706136022488287E-2</v>
      </c>
      <c r="D166" s="235">
        <f t="shared" si="9"/>
        <v>1.8898352979363087E-2</v>
      </c>
      <c r="E166" s="235">
        <f t="shared" si="9"/>
        <v>1.5655096513651011E-2</v>
      </c>
      <c r="F166" s="235">
        <f t="shared" si="9"/>
        <v>1.6408481554274573E-2</v>
      </c>
      <c r="G166" s="235">
        <f t="shared" si="9"/>
        <v>1.3870150849315574E-2</v>
      </c>
      <c r="H166" s="235">
        <f t="shared" si="9"/>
        <v>1.683105461596781E-2</v>
      </c>
      <c r="I166" s="235">
        <f t="shared" si="9"/>
        <v>1.6155755173667914E-2</v>
      </c>
      <c r="J166" s="235">
        <f t="shared" si="9"/>
        <v>2.4781843055696199E-2</v>
      </c>
      <c r="K166" s="235">
        <f t="shared" si="9"/>
        <v>2.2347860491716467E-2</v>
      </c>
      <c r="L166" s="235">
        <f t="shared" si="9"/>
        <v>1.9373728027750975E-2</v>
      </c>
      <c r="M166" s="235">
        <f t="shared" si="9"/>
        <v>4.4631117687014353E-2</v>
      </c>
      <c r="N166" s="235">
        <f t="shared" si="9"/>
        <v>4.8769033536515016E-2</v>
      </c>
      <c r="O166" s="235">
        <f t="shared" si="9"/>
        <v>5.3156028206601369E-2</v>
      </c>
      <c r="P166" s="235">
        <f t="shared" si="9"/>
        <v>5.1885229000118278E-2</v>
      </c>
      <c r="Q166" s="235">
        <f t="shared" si="9"/>
        <v>5.4991219836749303E-2</v>
      </c>
    </row>
    <row r="167" spans="1:17" x14ac:dyDescent="0.25">
      <c r="A167" s="142" t="s">
        <v>189</v>
      </c>
      <c r="B167" s="235">
        <f t="shared" ref="B167:Q167" si="10">IF(B$42=0,0,B$42/B$5)</f>
        <v>1.1052397108938516E-3</v>
      </c>
      <c r="C167" s="235">
        <f t="shared" si="10"/>
        <v>3.0435463025002317E-3</v>
      </c>
      <c r="D167" s="235">
        <f t="shared" si="10"/>
        <v>4.2678096533089677E-3</v>
      </c>
      <c r="E167" s="235">
        <f t="shared" si="10"/>
        <v>8.0867560324184243E-3</v>
      </c>
      <c r="F167" s="235">
        <f t="shared" si="10"/>
        <v>8.8274118545211642E-3</v>
      </c>
      <c r="G167" s="235">
        <f t="shared" si="10"/>
        <v>8.4697070355107072E-3</v>
      </c>
      <c r="H167" s="235">
        <f t="shared" si="10"/>
        <v>7.90398454267335E-3</v>
      </c>
      <c r="I167" s="235">
        <f t="shared" si="10"/>
        <v>8.8064759863550057E-3</v>
      </c>
      <c r="J167" s="235">
        <f t="shared" si="10"/>
        <v>2.1756882435658275E-3</v>
      </c>
      <c r="K167" s="235">
        <f t="shared" si="10"/>
        <v>1.2545290784516487E-3</v>
      </c>
      <c r="L167" s="235">
        <f t="shared" si="10"/>
        <v>1.8448946674877907E-3</v>
      </c>
      <c r="M167" s="235">
        <f t="shared" si="10"/>
        <v>1.3149759167878939E-2</v>
      </c>
      <c r="N167" s="235">
        <f t="shared" si="10"/>
        <v>1.411180901414727E-2</v>
      </c>
      <c r="O167" s="235">
        <f t="shared" si="10"/>
        <v>1.311002311987974E-2</v>
      </c>
      <c r="P167" s="235">
        <f t="shared" si="10"/>
        <v>1.6725424537258497E-2</v>
      </c>
      <c r="Q167" s="235">
        <f t="shared" si="10"/>
        <v>2.1492794885781763E-2</v>
      </c>
    </row>
    <row r="168" spans="1:17" x14ac:dyDescent="0.25">
      <c r="A168" s="127" t="s">
        <v>180</v>
      </c>
      <c r="B168" s="236">
        <f t="shared" ref="B168:Q168" si="11">IF(B$43=0,0,B$43/B$5)</f>
        <v>1.6609552169087854E-2</v>
      </c>
      <c r="C168" s="236">
        <f t="shared" si="11"/>
        <v>1.6335236553498781E-2</v>
      </c>
      <c r="D168" s="236">
        <f t="shared" si="11"/>
        <v>1.8822507139046065E-2</v>
      </c>
      <c r="E168" s="236">
        <f t="shared" si="11"/>
        <v>1.9290255193681445E-2</v>
      </c>
      <c r="F168" s="236">
        <f t="shared" si="11"/>
        <v>2.0504163394646543E-2</v>
      </c>
      <c r="G168" s="236">
        <f t="shared" si="11"/>
        <v>1.8151134531421392E-2</v>
      </c>
      <c r="H168" s="236">
        <f t="shared" si="11"/>
        <v>2.0097219316395982E-2</v>
      </c>
      <c r="I168" s="236">
        <f t="shared" si="11"/>
        <v>2.0281812817518632E-2</v>
      </c>
      <c r="J168" s="236">
        <f t="shared" si="11"/>
        <v>2.1902994180650406E-2</v>
      </c>
      <c r="K168" s="236">
        <f t="shared" si="11"/>
        <v>1.9176941525761607E-2</v>
      </c>
      <c r="L168" s="236">
        <f t="shared" si="11"/>
        <v>1.7240130939881498E-2</v>
      </c>
      <c r="M168" s="236">
        <f t="shared" si="11"/>
        <v>4.6946962444600879E-2</v>
      </c>
      <c r="N168" s="236">
        <f t="shared" si="11"/>
        <v>5.1090684572413156E-2</v>
      </c>
      <c r="O168" s="236">
        <f t="shared" si="11"/>
        <v>5.3841166702765966E-2</v>
      </c>
      <c r="P168" s="236">
        <f t="shared" si="11"/>
        <v>5.5746155999118745E-2</v>
      </c>
      <c r="Q168" s="236">
        <f t="shared" si="11"/>
        <v>6.2143261962056544E-2</v>
      </c>
    </row>
    <row r="169" spans="1:17" x14ac:dyDescent="0.25">
      <c r="A169" s="142" t="s">
        <v>188</v>
      </c>
      <c r="B169" s="235">
        <f t="shared" ref="B169:Q169" si="12">IF(B$44=0,0,B$44/B$5)</f>
        <v>3.6257411316892173E-3</v>
      </c>
      <c r="C169" s="235">
        <f t="shared" si="12"/>
        <v>3.1990050421655393E-3</v>
      </c>
      <c r="D169" s="235">
        <f t="shared" si="12"/>
        <v>3.5434411836305826E-3</v>
      </c>
      <c r="E169" s="235">
        <f t="shared" si="12"/>
        <v>2.9353305963095654E-3</v>
      </c>
      <c r="F169" s="235">
        <f t="shared" si="12"/>
        <v>3.0765902914264833E-3</v>
      </c>
      <c r="G169" s="235">
        <f t="shared" si="12"/>
        <v>2.6006532842466753E-3</v>
      </c>
      <c r="H169" s="235">
        <f t="shared" si="12"/>
        <v>3.1558227404939691E-3</v>
      </c>
      <c r="I169" s="235">
        <f t="shared" si="12"/>
        <v>3.0292040950627348E-3</v>
      </c>
      <c r="J169" s="235">
        <f t="shared" si="12"/>
        <v>4.646595572943041E-3</v>
      </c>
      <c r="K169" s="235">
        <f t="shared" si="12"/>
        <v>4.1902238421968416E-3</v>
      </c>
      <c r="L169" s="235">
        <f t="shared" si="12"/>
        <v>3.63257400520331E-3</v>
      </c>
      <c r="M169" s="235">
        <f t="shared" si="12"/>
        <v>8.3683345663151994E-3</v>
      </c>
      <c r="N169" s="235">
        <f t="shared" si="12"/>
        <v>9.1441937880965794E-3</v>
      </c>
      <c r="O169" s="235">
        <f t="shared" si="12"/>
        <v>9.9667552887377706E-3</v>
      </c>
      <c r="P169" s="235">
        <f t="shared" si="12"/>
        <v>9.728480437522188E-3</v>
      </c>
      <c r="Q169" s="235">
        <f t="shared" si="12"/>
        <v>1.0310853719390504E-2</v>
      </c>
    </row>
    <row r="170" spans="1:17" x14ac:dyDescent="0.25">
      <c r="A170" s="142" t="s">
        <v>187</v>
      </c>
      <c r="B170" s="235">
        <f t="shared" ref="B170:Q170" si="13">IF(B$45=0,0,B$45/B$5)</f>
        <v>1.2776578591606042E-2</v>
      </c>
      <c r="C170" s="235">
        <f t="shared" si="13"/>
        <v>1.2565566579614449E-2</v>
      </c>
      <c r="D170" s="235">
        <f t="shared" si="13"/>
        <v>1.4478851645420052E-2</v>
      </c>
      <c r="E170" s="235">
        <f t="shared" si="13"/>
        <v>1.4838657841293424E-2</v>
      </c>
      <c r="F170" s="235">
        <f t="shared" si="13"/>
        <v>1.5772433380497341E-2</v>
      </c>
      <c r="G170" s="235">
        <f t="shared" si="13"/>
        <v>1.3962411178016458E-2</v>
      </c>
      <c r="H170" s="235">
        <f t="shared" si="13"/>
        <v>1.5459399474150759E-2</v>
      </c>
      <c r="I170" s="235">
        <f t="shared" si="13"/>
        <v>1.5601394475014333E-2</v>
      </c>
      <c r="J170" s="235">
        <f t="shared" si="13"/>
        <v>1.6848457062038774E-2</v>
      </c>
      <c r="K170" s="235">
        <f t="shared" si="13"/>
        <v>1.4751493481355082E-2</v>
      </c>
      <c r="L170" s="235">
        <f t="shared" si="13"/>
        <v>1.3261639184524228E-2</v>
      </c>
      <c r="M170" s="235">
        <f t="shared" si="13"/>
        <v>3.611304803430837E-2</v>
      </c>
      <c r="N170" s="235">
        <f t="shared" si="13"/>
        <v>3.9300526594163963E-2</v>
      </c>
      <c r="O170" s="235">
        <f t="shared" si="13"/>
        <v>4.1416282079050744E-2</v>
      </c>
      <c r="P170" s="235">
        <f t="shared" si="13"/>
        <v>4.2881658460860575E-2</v>
      </c>
      <c r="Q170" s="235">
        <f t="shared" si="13"/>
        <v>4.7802509201581952E-2</v>
      </c>
    </row>
    <row r="171" spans="1:17" x14ac:dyDescent="0.25">
      <c r="A171" s="142" t="s">
        <v>186</v>
      </c>
      <c r="B171" s="235">
        <f t="shared" ref="B171:Q171" si="14">IF(B$56=0,0,B$56/B$5)</f>
        <v>2.0723244579259705E-4</v>
      </c>
      <c r="C171" s="235">
        <f t="shared" si="14"/>
        <v>5.7066493171879383E-4</v>
      </c>
      <c r="D171" s="235">
        <f t="shared" si="14"/>
        <v>8.0021430999543161E-4</v>
      </c>
      <c r="E171" s="235">
        <f t="shared" si="14"/>
        <v>1.5162667560784545E-3</v>
      </c>
      <c r="F171" s="235">
        <f t="shared" si="14"/>
        <v>1.6551397227227186E-3</v>
      </c>
      <c r="G171" s="235">
        <f t="shared" si="14"/>
        <v>1.5880700691582583E-3</v>
      </c>
      <c r="H171" s="235">
        <f t="shared" si="14"/>
        <v>1.4819971017512536E-3</v>
      </c>
      <c r="I171" s="235">
        <f t="shared" si="14"/>
        <v>1.6512142474415642E-3</v>
      </c>
      <c r="J171" s="235">
        <f t="shared" si="14"/>
        <v>4.0794154566859266E-4</v>
      </c>
      <c r="K171" s="235">
        <f t="shared" si="14"/>
        <v>2.3522420220968427E-4</v>
      </c>
      <c r="L171" s="235">
        <f t="shared" si="14"/>
        <v>3.4591775015396076E-4</v>
      </c>
      <c r="M171" s="235">
        <f t="shared" si="14"/>
        <v>2.4655798439773024E-3</v>
      </c>
      <c r="N171" s="235">
        <f t="shared" si="14"/>
        <v>2.6459641901526135E-3</v>
      </c>
      <c r="O171" s="235">
        <f t="shared" si="14"/>
        <v>2.4581293349774532E-3</v>
      </c>
      <c r="P171" s="235">
        <f t="shared" si="14"/>
        <v>3.1360171007359717E-3</v>
      </c>
      <c r="Q171" s="235">
        <f t="shared" si="14"/>
        <v>4.0298990410840832E-3</v>
      </c>
    </row>
    <row r="172" spans="1:17" x14ac:dyDescent="0.25">
      <c r="A172" s="72" t="s">
        <v>179</v>
      </c>
      <c r="B172" s="234">
        <f t="shared" ref="B172:Q172" si="15">IF(B$57=0,0,B$57/B$5)</f>
        <v>1.1498920732445447E-2</v>
      </c>
      <c r="C172" s="234">
        <f t="shared" si="15"/>
        <v>1.1309009921653002E-2</v>
      </c>
      <c r="D172" s="234">
        <f t="shared" si="15"/>
        <v>1.3030966480878049E-2</v>
      </c>
      <c r="E172" s="234">
        <f t="shared" si="15"/>
        <v>1.3354792057164066E-2</v>
      </c>
      <c r="F172" s="234">
        <f t="shared" si="15"/>
        <v>1.419519004244761E-2</v>
      </c>
      <c r="G172" s="234">
        <f t="shared" si="15"/>
        <v>1.2566170060214802E-2</v>
      </c>
      <c r="H172" s="234">
        <f t="shared" si="15"/>
        <v>1.3913459526735669E-2</v>
      </c>
      <c r="I172" s="234">
        <f t="shared" si="15"/>
        <v>1.4041255027512899E-2</v>
      </c>
      <c r="J172" s="234">
        <f t="shared" si="15"/>
        <v>1.5163611355834902E-2</v>
      </c>
      <c r="K172" s="234">
        <f t="shared" si="15"/>
        <v>1.3276344133219578E-2</v>
      </c>
      <c r="L172" s="234">
        <f t="shared" si="15"/>
        <v>1.1935475266071811E-2</v>
      </c>
      <c r="M172" s="234">
        <f t="shared" si="15"/>
        <v>3.2501743230877511E-2</v>
      </c>
      <c r="N172" s="234">
        <f t="shared" si="15"/>
        <v>3.5370473934747598E-2</v>
      </c>
      <c r="O172" s="234">
        <f t="shared" si="15"/>
        <v>3.7274653871145674E-2</v>
      </c>
      <c r="P172" s="234">
        <f t="shared" si="15"/>
        <v>3.8593492614774461E-2</v>
      </c>
      <c r="Q172" s="234">
        <f t="shared" si="15"/>
        <v>4.3022258281423746E-2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1.0000000000000002</v>
      </c>
      <c r="C175" s="77">
        <f t="shared" si="16"/>
        <v>0.99999999999999978</v>
      </c>
      <c r="D175" s="77">
        <f t="shared" si="16"/>
        <v>0.99999999999999989</v>
      </c>
      <c r="E175" s="77">
        <f t="shared" si="16"/>
        <v>1.0000000000000002</v>
      </c>
      <c r="F175" s="77">
        <f t="shared" si="16"/>
        <v>1</v>
      </c>
      <c r="G175" s="77">
        <f t="shared" si="16"/>
        <v>1</v>
      </c>
      <c r="H175" s="77">
        <f t="shared" si="16"/>
        <v>1</v>
      </c>
      <c r="I175" s="77">
        <f t="shared" si="16"/>
        <v>1</v>
      </c>
      <c r="J175" s="77">
        <f t="shared" si="16"/>
        <v>1.0000000000000002</v>
      </c>
      <c r="K175" s="77">
        <f t="shared" si="16"/>
        <v>1</v>
      </c>
      <c r="L175" s="77">
        <f t="shared" si="16"/>
        <v>1.0000000000000002</v>
      </c>
      <c r="M175" s="77">
        <f t="shared" si="16"/>
        <v>0.99999999999999967</v>
      </c>
      <c r="N175" s="77">
        <f t="shared" si="16"/>
        <v>1</v>
      </c>
      <c r="O175" s="77">
        <f t="shared" si="16"/>
        <v>0.99999999999999978</v>
      </c>
      <c r="P175" s="77">
        <f t="shared" si="16"/>
        <v>0.99999999999999989</v>
      </c>
      <c r="Q175" s="77">
        <f t="shared" si="16"/>
        <v>1.0000000000000004</v>
      </c>
    </row>
    <row r="176" spans="1:17" x14ac:dyDescent="0.25">
      <c r="A176" s="132" t="s">
        <v>83</v>
      </c>
      <c r="B176" s="240">
        <f t="shared" ref="B176:Q176" si="17">IF(B$61=0,0,B$61/B$60)</f>
        <v>8.8719598138656316E-3</v>
      </c>
      <c r="C176" s="240">
        <f t="shared" si="17"/>
        <v>8.8719598138656264E-3</v>
      </c>
      <c r="D176" s="240">
        <f t="shared" si="17"/>
        <v>8.8719598138656316E-3</v>
      </c>
      <c r="E176" s="240">
        <f t="shared" si="17"/>
        <v>8.8719598138656281E-3</v>
      </c>
      <c r="F176" s="240">
        <f t="shared" si="17"/>
        <v>8.8719598138656281E-3</v>
      </c>
      <c r="G176" s="240">
        <f t="shared" si="17"/>
        <v>8.8719598138656316E-3</v>
      </c>
      <c r="H176" s="240">
        <f t="shared" si="17"/>
        <v>8.8719598138656316E-3</v>
      </c>
      <c r="I176" s="240">
        <f t="shared" si="17"/>
        <v>8.8719598138656281E-3</v>
      </c>
      <c r="J176" s="240">
        <f t="shared" si="17"/>
        <v>8.8719598138656298E-3</v>
      </c>
      <c r="K176" s="240">
        <f t="shared" si="17"/>
        <v>8.8719598138656298E-3</v>
      </c>
      <c r="L176" s="240">
        <f t="shared" si="17"/>
        <v>8.8719598138656281E-3</v>
      </c>
      <c r="M176" s="240">
        <f t="shared" si="17"/>
        <v>8.8719598138656281E-3</v>
      </c>
      <c r="N176" s="240">
        <f t="shared" si="17"/>
        <v>8.8719598138656333E-3</v>
      </c>
      <c r="O176" s="240">
        <f t="shared" si="17"/>
        <v>8.8719598138656298E-3</v>
      </c>
      <c r="P176" s="240">
        <f t="shared" si="17"/>
        <v>8.8719598138656281E-3</v>
      </c>
      <c r="Q176" s="240">
        <f t="shared" si="17"/>
        <v>8.8719598138656298E-3</v>
      </c>
    </row>
    <row r="177" spans="1:17" x14ac:dyDescent="0.25">
      <c r="A177" s="76" t="s">
        <v>82</v>
      </c>
      <c r="B177" s="239">
        <f t="shared" ref="B177:Q177" si="18">IF(B$62=0,0,B$62/B$60)</f>
        <v>5.7678460694975647E-2</v>
      </c>
      <c r="C177" s="239">
        <f t="shared" si="18"/>
        <v>5.7678460694975613E-2</v>
      </c>
      <c r="D177" s="239">
        <f t="shared" si="18"/>
        <v>5.7678460694975647E-2</v>
      </c>
      <c r="E177" s="239">
        <f t="shared" si="18"/>
        <v>5.7678460694975633E-2</v>
      </c>
      <c r="F177" s="239">
        <f t="shared" si="18"/>
        <v>5.7678460694975626E-2</v>
      </c>
      <c r="G177" s="239">
        <f t="shared" si="18"/>
        <v>5.7678460694975647E-2</v>
      </c>
      <c r="H177" s="239">
        <f t="shared" si="18"/>
        <v>5.7678460694975647E-2</v>
      </c>
      <c r="I177" s="239">
        <f t="shared" si="18"/>
        <v>5.767846069497562E-2</v>
      </c>
      <c r="J177" s="239">
        <f t="shared" si="18"/>
        <v>5.767846069497564E-2</v>
      </c>
      <c r="K177" s="239">
        <f t="shared" si="18"/>
        <v>5.767846069497564E-2</v>
      </c>
      <c r="L177" s="239">
        <f t="shared" si="18"/>
        <v>5.7678460694975626E-2</v>
      </c>
      <c r="M177" s="239">
        <f t="shared" si="18"/>
        <v>5.7678460694975626E-2</v>
      </c>
      <c r="N177" s="239">
        <f t="shared" si="18"/>
        <v>5.7678460694975654E-2</v>
      </c>
      <c r="O177" s="239">
        <f t="shared" si="18"/>
        <v>5.7678460694975633E-2</v>
      </c>
      <c r="P177" s="239">
        <f t="shared" si="18"/>
        <v>5.767846069497562E-2</v>
      </c>
      <c r="Q177" s="239">
        <f t="shared" si="18"/>
        <v>5.767846069497564E-2</v>
      </c>
    </row>
    <row r="178" spans="1:17" x14ac:dyDescent="0.25">
      <c r="A178" s="76" t="s">
        <v>81</v>
      </c>
      <c r="B178" s="239">
        <f t="shared" ref="B178:Q178" si="19">IF(B$63=0,0,B$63/B$60)</f>
        <v>1.0644372716009131E-2</v>
      </c>
      <c r="C178" s="239">
        <f t="shared" si="19"/>
        <v>1.0644372716009124E-2</v>
      </c>
      <c r="D178" s="239">
        <f t="shared" si="19"/>
        <v>1.0644372716009131E-2</v>
      </c>
      <c r="E178" s="239">
        <f t="shared" si="19"/>
        <v>1.064437271600913E-2</v>
      </c>
      <c r="F178" s="239">
        <f t="shared" si="19"/>
        <v>1.0644372716009128E-2</v>
      </c>
      <c r="G178" s="239">
        <f t="shared" si="19"/>
        <v>1.0644372716009133E-2</v>
      </c>
      <c r="H178" s="239">
        <f t="shared" si="19"/>
        <v>1.0644372716009131E-2</v>
      </c>
      <c r="I178" s="239">
        <f t="shared" si="19"/>
        <v>1.0644372716009128E-2</v>
      </c>
      <c r="J178" s="239">
        <f t="shared" si="19"/>
        <v>1.064437271600913E-2</v>
      </c>
      <c r="K178" s="239">
        <f t="shared" si="19"/>
        <v>1.064437271600913E-2</v>
      </c>
      <c r="L178" s="239">
        <f t="shared" si="19"/>
        <v>1.0644372716009128E-2</v>
      </c>
      <c r="M178" s="239">
        <f t="shared" si="19"/>
        <v>1.0644372716009128E-2</v>
      </c>
      <c r="N178" s="239">
        <f t="shared" si="19"/>
        <v>1.0644372716009133E-2</v>
      </c>
      <c r="O178" s="239">
        <f t="shared" si="19"/>
        <v>1.064437271600913E-2</v>
      </c>
      <c r="P178" s="239">
        <f t="shared" si="19"/>
        <v>1.0644372716009126E-2</v>
      </c>
      <c r="Q178" s="239">
        <f t="shared" si="19"/>
        <v>1.064437271600913E-2</v>
      </c>
    </row>
    <row r="179" spans="1:17" x14ac:dyDescent="0.25">
      <c r="A179" s="76" t="s">
        <v>80</v>
      </c>
      <c r="B179" s="239">
        <f t="shared" ref="B179:Q179" si="20">IF(B$64=0,0,B$64/B$60)</f>
        <v>8.4283618231723478E-2</v>
      </c>
      <c r="C179" s="239">
        <f t="shared" si="20"/>
        <v>8.4283618231723437E-2</v>
      </c>
      <c r="D179" s="239">
        <f t="shared" si="20"/>
        <v>8.4283618231723478E-2</v>
      </c>
      <c r="E179" s="239">
        <f t="shared" si="20"/>
        <v>8.4283618231723464E-2</v>
      </c>
      <c r="F179" s="239">
        <f t="shared" si="20"/>
        <v>8.4283618231723451E-2</v>
      </c>
      <c r="G179" s="239">
        <f t="shared" si="20"/>
        <v>8.4283618231723492E-2</v>
      </c>
      <c r="H179" s="239">
        <f t="shared" si="20"/>
        <v>8.4283618231723478E-2</v>
      </c>
      <c r="I179" s="239">
        <f t="shared" si="20"/>
        <v>8.4283618231723451E-2</v>
      </c>
      <c r="J179" s="239">
        <f t="shared" si="20"/>
        <v>8.4283618231723464E-2</v>
      </c>
      <c r="K179" s="239">
        <f t="shared" si="20"/>
        <v>8.4283618231723478E-2</v>
      </c>
      <c r="L179" s="239">
        <f t="shared" si="20"/>
        <v>8.4283618231723451E-2</v>
      </c>
      <c r="M179" s="239">
        <f t="shared" si="20"/>
        <v>8.4283618231723451E-2</v>
      </c>
      <c r="N179" s="239">
        <f t="shared" si="20"/>
        <v>8.4283618231723478E-2</v>
      </c>
      <c r="O179" s="239">
        <f t="shared" si="20"/>
        <v>8.4283618231723464E-2</v>
      </c>
      <c r="P179" s="239">
        <f t="shared" si="20"/>
        <v>8.4283618231723437E-2</v>
      </c>
      <c r="Q179" s="239">
        <f t="shared" si="20"/>
        <v>8.4283618231723464E-2</v>
      </c>
    </row>
    <row r="180" spans="1:17" x14ac:dyDescent="0.25">
      <c r="A180" s="129" t="s">
        <v>79</v>
      </c>
      <c r="B180" s="238">
        <f t="shared" ref="B180:Q180" si="21">IF(B$65=0,0,B$65/B$60)</f>
        <v>2.4841487478823764E-2</v>
      </c>
      <c r="C180" s="238">
        <f t="shared" si="21"/>
        <v>2.4841487478823747E-2</v>
      </c>
      <c r="D180" s="238">
        <f t="shared" si="21"/>
        <v>2.4841487478823761E-2</v>
      </c>
      <c r="E180" s="238">
        <f t="shared" si="21"/>
        <v>2.4841487478823757E-2</v>
      </c>
      <c r="F180" s="238">
        <f t="shared" si="21"/>
        <v>2.4841487478823754E-2</v>
      </c>
      <c r="G180" s="238">
        <f t="shared" si="21"/>
        <v>2.4841487478823768E-2</v>
      </c>
      <c r="H180" s="238">
        <f t="shared" si="21"/>
        <v>2.4841487478823761E-2</v>
      </c>
      <c r="I180" s="238">
        <f t="shared" si="21"/>
        <v>2.4841487478823754E-2</v>
      </c>
      <c r="J180" s="238">
        <f t="shared" si="21"/>
        <v>2.4841487478823761E-2</v>
      </c>
      <c r="K180" s="238">
        <f t="shared" si="21"/>
        <v>2.4841487478823757E-2</v>
      </c>
      <c r="L180" s="238">
        <f t="shared" si="21"/>
        <v>2.4841487478823754E-2</v>
      </c>
      <c r="M180" s="238">
        <f t="shared" si="21"/>
        <v>2.4841487478823757E-2</v>
      </c>
      <c r="N180" s="238">
        <f t="shared" si="21"/>
        <v>2.4841487478823768E-2</v>
      </c>
      <c r="O180" s="238">
        <f t="shared" si="21"/>
        <v>2.4841487478823761E-2</v>
      </c>
      <c r="P180" s="238">
        <f t="shared" si="21"/>
        <v>2.484148747882375E-2</v>
      </c>
      <c r="Q180" s="238">
        <f t="shared" si="21"/>
        <v>2.4841487478823757E-2</v>
      </c>
    </row>
    <row r="181" spans="1:17" x14ac:dyDescent="0.25">
      <c r="A181" s="127" t="s">
        <v>183</v>
      </c>
      <c r="B181" s="237">
        <f t="shared" ref="B181:Q181" si="22">IF(B$70=0,0,B$70/B$60)</f>
        <v>5.1509569502525089E-2</v>
      </c>
      <c r="C181" s="237">
        <f t="shared" si="22"/>
        <v>5.1509569502525061E-2</v>
      </c>
      <c r="D181" s="237">
        <f t="shared" si="22"/>
        <v>5.1509569502525082E-2</v>
      </c>
      <c r="E181" s="237">
        <f t="shared" si="22"/>
        <v>5.1509569502525068E-2</v>
      </c>
      <c r="F181" s="237">
        <f t="shared" si="22"/>
        <v>5.1509569502525075E-2</v>
      </c>
      <c r="G181" s="237">
        <f t="shared" si="22"/>
        <v>5.1509569502525082E-2</v>
      </c>
      <c r="H181" s="237">
        <f t="shared" si="22"/>
        <v>5.1509569502525075E-2</v>
      </c>
      <c r="I181" s="237">
        <f t="shared" si="22"/>
        <v>5.1509569502525061E-2</v>
      </c>
      <c r="J181" s="237">
        <f t="shared" si="22"/>
        <v>5.1509569502525075E-2</v>
      </c>
      <c r="K181" s="237">
        <f t="shared" si="22"/>
        <v>5.1509569502525082E-2</v>
      </c>
      <c r="L181" s="237">
        <f t="shared" si="22"/>
        <v>5.1509569502525068E-2</v>
      </c>
      <c r="M181" s="237">
        <f t="shared" si="22"/>
        <v>5.1509569502525068E-2</v>
      </c>
      <c r="N181" s="237">
        <f t="shared" si="22"/>
        <v>5.1509569502525096E-2</v>
      </c>
      <c r="O181" s="237">
        <f t="shared" si="22"/>
        <v>5.1509569502525075E-2</v>
      </c>
      <c r="P181" s="237">
        <f t="shared" si="22"/>
        <v>5.1509569502525068E-2</v>
      </c>
      <c r="Q181" s="237">
        <f t="shared" si="22"/>
        <v>5.1509569502525082E-2</v>
      </c>
    </row>
    <row r="182" spans="1:17" x14ac:dyDescent="0.25">
      <c r="A182" s="142" t="s">
        <v>192</v>
      </c>
      <c r="B182" s="235">
        <f t="shared" ref="B182:Q182" si="23">IF(B$71=0,0,B$71/B$60)</f>
        <v>4.6358612552272575E-2</v>
      </c>
      <c r="C182" s="235">
        <f t="shared" si="23"/>
        <v>4.6358612552272555E-2</v>
      </c>
      <c r="D182" s="235">
        <f t="shared" si="23"/>
        <v>4.6358612552272568E-2</v>
      </c>
      <c r="E182" s="235">
        <f t="shared" si="23"/>
        <v>4.6358612552272555E-2</v>
      </c>
      <c r="F182" s="235">
        <f t="shared" si="23"/>
        <v>4.6358612552272561E-2</v>
      </c>
      <c r="G182" s="235">
        <f t="shared" si="23"/>
        <v>4.6358612552272561E-2</v>
      </c>
      <c r="H182" s="235">
        <f t="shared" si="23"/>
        <v>4.6358612552272561E-2</v>
      </c>
      <c r="I182" s="235">
        <f t="shared" si="23"/>
        <v>4.6358612552272548E-2</v>
      </c>
      <c r="J182" s="235">
        <f t="shared" si="23"/>
        <v>4.6358612552272561E-2</v>
      </c>
      <c r="K182" s="235">
        <f t="shared" si="23"/>
        <v>4.6358612552272561E-2</v>
      </c>
      <c r="L182" s="235">
        <f t="shared" si="23"/>
        <v>4.6358612552272555E-2</v>
      </c>
      <c r="M182" s="235">
        <f t="shared" si="23"/>
        <v>4.6358612552272555E-2</v>
      </c>
      <c r="N182" s="235">
        <f t="shared" si="23"/>
        <v>4.6358612552272575E-2</v>
      </c>
      <c r="O182" s="235">
        <f t="shared" si="23"/>
        <v>4.6358612552272561E-2</v>
      </c>
      <c r="P182" s="235">
        <f t="shared" si="23"/>
        <v>4.6358612552272548E-2</v>
      </c>
      <c r="Q182" s="235">
        <f t="shared" si="23"/>
        <v>4.6358612552272561E-2</v>
      </c>
    </row>
    <row r="183" spans="1:17" x14ac:dyDescent="0.25">
      <c r="A183" s="142" t="s">
        <v>191</v>
      </c>
      <c r="B183" s="235">
        <f t="shared" ref="B183:Q183" si="24">IF(B$82=0,0,B$82/B$60)</f>
        <v>5.1509569502525129E-3</v>
      </c>
      <c r="C183" s="235">
        <f t="shared" si="24"/>
        <v>5.1509569502525112E-3</v>
      </c>
      <c r="D183" s="235">
        <f t="shared" si="24"/>
        <v>5.1509569502525138E-3</v>
      </c>
      <c r="E183" s="235">
        <f t="shared" si="24"/>
        <v>5.1509569502525172E-3</v>
      </c>
      <c r="F183" s="235">
        <f t="shared" si="24"/>
        <v>5.150956950252512E-3</v>
      </c>
      <c r="G183" s="235">
        <f t="shared" si="24"/>
        <v>5.1509569502525198E-3</v>
      </c>
      <c r="H183" s="235">
        <f t="shared" si="24"/>
        <v>5.1509569502525146E-3</v>
      </c>
      <c r="I183" s="235">
        <f t="shared" si="24"/>
        <v>5.1509569502525181E-3</v>
      </c>
      <c r="J183" s="235">
        <f t="shared" si="24"/>
        <v>5.150956950252519E-3</v>
      </c>
      <c r="K183" s="235">
        <f t="shared" si="24"/>
        <v>5.1509569502525172E-3</v>
      </c>
      <c r="L183" s="235">
        <f t="shared" si="24"/>
        <v>5.150956950252512E-3</v>
      </c>
      <c r="M183" s="235">
        <f t="shared" si="24"/>
        <v>5.1509569502525155E-3</v>
      </c>
      <c r="N183" s="235">
        <f t="shared" si="24"/>
        <v>5.1509569502525172E-3</v>
      </c>
      <c r="O183" s="235">
        <f t="shared" si="24"/>
        <v>5.1509569502525164E-3</v>
      </c>
      <c r="P183" s="235">
        <f t="shared" si="24"/>
        <v>5.1509569502525155E-3</v>
      </c>
      <c r="Q183" s="235">
        <f t="shared" si="24"/>
        <v>5.150956950252519E-3</v>
      </c>
    </row>
    <row r="184" spans="1:17" x14ac:dyDescent="0.25">
      <c r="A184" s="127" t="s">
        <v>181</v>
      </c>
      <c r="B184" s="237">
        <f t="shared" ref="B184:Q184" si="25">IF(B$83=0,0,B$83/B$60)</f>
        <v>0.50462268404945199</v>
      </c>
      <c r="C184" s="237">
        <f t="shared" si="25"/>
        <v>0.50462268404945199</v>
      </c>
      <c r="D184" s="237">
        <f t="shared" si="25"/>
        <v>0.50462268404945188</v>
      </c>
      <c r="E184" s="237">
        <f t="shared" si="25"/>
        <v>0.5046226840494521</v>
      </c>
      <c r="F184" s="237">
        <f t="shared" si="25"/>
        <v>0.5046226840494521</v>
      </c>
      <c r="G184" s="237">
        <f t="shared" si="25"/>
        <v>0.50462268404945188</v>
      </c>
      <c r="H184" s="237">
        <f t="shared" si="25"/>
        <v>0.50462268404945188</v>
      </c>
      <c r="I184" s="237">
        <f t="shared" si="25"/>
        <v>0.50462268404945199</v>
      </c>
      <c r="J184" s="237">
        <f t="shared" si="25"/>
        <v>0.5046226840494521</v>
      </c>
      <c r="K184" s="237">
        <f t="shared" si="25"/>
        <v>0.50462268404945199</v>
      </c>
      <c r="L184" s="237">
        <f t="shared" si="25"/>
        <v>0.5046226840494521</v>
      </c>
      <c r="M184" s="237">
        <f t="shared" si="25"/>
        <v>0.50462268404945176</v>
      </c>
      <c r="N184" s="237">
        <f t="shared" si="25"/>
        <v>0.50462268404945176</v>
      </c>
      <c r="O184" s="237">
        <f t="shared" si="25"/>
        <v>0.50462268404945176</v>
      </c>
      <c r="P184" s="237">
        <f t="shared" si="25"/>
        <v>0.50462268404945199</v>
      </c>
      <c r="Q184" s="237">
        <f t="shared" si="25"/>
        <v>0.50462268404945221</v>
      </c>
    </row>
    <row r="185" spans="1:17" x14ac:dyDescent="0.25">
      <c r="A185" s="142" t="s">
        <v>190</v>
      </c>
      <c r="B185" s="235">
        <f t="shared" ref="B185:Q185" si="26">IF(B$84=0,0,B$84/B$60)</f>
        <v>0.47733989931220472</v>
      </c>
      <c r="C185" s="235">
        <f t="shared" si="26"/>
        <v>0.42823125680731988</v>
      </c>
      <c r="D185" s="235">
        <f t="shared" si="26"/>
        <v>0.41165806162089363</v>
      </c>
      <c r="E185" s="235">
        <f t="shared" si="26"/>
        <v>0.33274222415637311</v>
      </c>
      <c r="F185" s="235">
        <f t="shared" si="26"/>
        <v>0.32810774197548365</v>
      </c>
      <c r="G185" s="235">
        <f t="shared" si="26"/>
        <v>0.31330516003445191</v>
      </c>
      <c r="H185" s="235">
        <f t="shared" si="26"/>
        <v>0.34337248876864856</v>
      </c>
      <c r="I185" s="235">
        <f t="shared" si="26"/>
        <v>0.3265958273649221</v>
      </c>
      <c r="J185" s="235">
        <f t="shared" si="26"/>
        <v>0.4638956000692851</v>
      </c>
      <c r="K185" s="235">
        <f t="shared" si="26"/>
        <v>0.47780066126636445</v>
      </c>
      <c r="L185" s="235">
        <f t="shared" si="26"/>
        <v>0.46074727741878935</v>
      </c>
      <c r="M185" s="235">
        <f t="shared" si="26"/>
        <v>0.38978076528516425</v>
      </c>
      <c r="N185" s="235">
        <f t="shared" si="26"/>
        <v>0.39137453639979469</v>
      </c>
      <c r="O185" s="235">
        <f t="shared" si="26"/>
        <v>0.40478853183612434</v>
      </c>
      <c r="P185" s="235">
        <f t="shared" si="26"/>
        <v>0.38160930075235072</v>
      </c>
      <c r="Q185" s="235">
        <f t="shared" si="26"/>
        <v>0.36281851905714912</v>
      </c>
    </row>
    <row r="186" spans="1:17" x14ac:dyDescent="0.25">
      <c r="A186" s="142" t="s">
        <v>189</v>
      </c>
      <c r="B186" s="235">
        <f t="shared" ref="B186:Q186" si="27">IF(B$90=0,0,B$90/B$60)</f>
        <v>2.7282784737247302E-2</v>
      </c>
      <c r="C186" s="235">
        <f t="shared" si="27"/>
        <v>7.6391427242132076E-2</v>
      </c>
      <c r="D186" s="235">
        <f t="shared" si="27"/>
        <v>9.2964622428558213E-2</v>
      </c>
      <c r="E186" s="235">
        <f t="shared" si="27"/>
        <v>0.17188045989307901</v>
      </c>
      <c r="F186" s="235">
        <f t="shared" si="27"/>
        <v>0.17651494207396842</v>
      </c>
      <c r="G186" s="235">
        <f t="shared" si="27"/>
        <v>0.19131752401499999</v>
      </c>
      <c r="H186" s="235">
        <f t="shared" si="27"/>
        <v>0.16125019528080337</v>
      </c>
      <c r="I186" s="235">
        <f t="shared" si="27"/>
        <v>0.17802685668452997</v>
      </c>
      <c r="J186" s="235">
        <f t="shared" si="27"/>
        <v>4.0727083980167049E-2</v>
      </c>
      <c r="K186" s="235">
        <f t="shared" si="27"/>
        <v>2.6822022783087516E-2</v>
      </c>
      <c r="L186" s="235">
        <f t="shared" si="27"/>
        <v>4.3875406630662764E-2</v>
      </c>
      <c r="M186" s="235">
        <f t="shared" si="27"/>
        <v>0.11484191876428751</v>
      </c>
      <c r="N186" s="235">
        <f t="shared" si="27"/>
        <v>0.11324814764965709</v>
      </c>
      <c r="O186" s="235">
        <f t="shared" si="27"/>
        <v>9.9834152213327434E-2</v>
      </c>
      <c r="P186" s="235">
        <f t="shared" si="27"/>
        <v>0.12301338329710126</v>
      </c>
      <c r="Q186" s="235">
        <f t="shared" si="27"/>
        <v>0.14180416499230306</v>
      </c>
    </row>
    <row r="187" spans="1:17" x14ac:dyDescent="0.25">
      <c r="A187" s="127" t="s">
        <v>180</v>
      </c>
      <c r="B187" s="236">
        <f t="shared" ref="B187:Q187" si="28">IF(B$91=0,0,B$91/B$60)</f>
        <v>0.10301913900505019</v>
      </c>
      <c r="C187" s="236">
        <f t="shared" si="28"/>
        <v>0.10301913900505008</v>
      </c>
      <c r="D187" s="236">
        <f t="shared" si="28"/>
        <v>0.10301913900505016</v>
      </c>
      <c r="E187" s="236">
        <f t="shared" si="28"/>
        <v>0.10301913900505015</v>
      </c>
      <c r="F187" s="236">
        <f t="shared" si="28"/>
        <v>0.10301913900505014</v>
      </c>
      <c r="G187" s="236">
        <f t="shared" si="28"/>
        <v>0.10301913900505018</v>
      </c>
      <c r="H187" s="236">
        <f t="shared" si="28"/>
        <v>0.10301913900505018</v>
      </c>
      <c r="I187" s="236">
        <f t="shared" si="28"/>
        <v>0.10301913900505012</v>
      </c>
      <c r="J187" s="236">
        <f t="shared" si="28"/>
        <v>0.10301913900505018</v>
      </c>
      <c r="K187" s="236">
        <f t="shared" si="28"/>
        <v>0.10301913900505016</v>
      </c>
      <c r="L187" s="236">
        <f t="shared" si="28"/>
        <v>0.12958490613078799</v>
      </c>
      <c r="M187" s="236">
        <f t="shared" si="28"/>
        <v>0.19120174875748</v>
      </c>
      <c r="N187" s="236">
        <f t="shared" si="28"/>
        <v>0.16523291927680134</v>
      </c>
      <c r="O187" s="236">
        <f t="shared" si="28"/>
        <v>0.16814806008965247</v>
      </c>
      <c r="P187" s="236">
        <f t="shared" si="28"/>
        <v>0.16007210554073803</v>
      </c>
      <c r="Q187" s="236">
        <f t="shared" si="28"/>
        <v>0.10301913900505016</v>
      </c>
    </row>
    <row r="188" spans="1:17" x14ac:dyDescent="0.25">
      <c r="A188" s="142" t="s">
        <v>188</v>
      </c>
      <c r="B188" s="235">
        <f t="shared" ref="B188:Q188" si="29">IF(B$92=0,0,B$92/B$60)</f>
        <v>1.1693920307811204E-2</v>
      </c>
      <c r="C188" s="235">
        <f t="shared" si="29"/>
        <v>1.0490851901620187E-2</v>
      </c>
      <c r="D188" s="235">
        <f t="shared" si="29"/>
        <v>1.0084840118328831E-2</v>
      </c>
      <c r="E188" s="235">
        <f t="shared" si="29"/>
        <v>8.151552086752183E-3</v>
      </c>
      <c r="F188" s="235">
        <f t="shared" si="29"/>
        <v>8.0380160815504698E-3</v>
      </c>
      <c r="G188" s="235">
        <f t="shared" si="29"/>
        <v>7.6753809575692555E-3</v>
      </c>
      <c r="H188" s="235">
        <f t="shared" si="29"/>
        <v>8.4119733660251075E-3</v>
      </c>
      <c r="I188" s="235">
        <f t="shared" si="29"/>
        <v>8.0009770471148479E-3</v>
      </c>
      <c r="J188" s="235">
        <f t="shared" si="29"/>
        <v>1.1364560528401185E-2</v>
      </c>
      <c r="K188" s="235">
        <f t="shared" si="29"/>
        <v>1.1705208099970591E-2</v>
      </c>
      <c r="L188" s="235">
        <f t="shared" si="29"/>
        <v>1.1287432607120708E-2</v>
      </c>
      <c r="M188" s="235">
        <f t="shared" si="29"/>
        <v>9.5488879377777901E-3</v>
      </c>
      <c r="N188" s="235">
        <f t="shared" si="29"/>
        <v>9.5879323009878236E-3</v>
      </c>
      <c r="O188" s="235">
        <f t="shared" si="29"/>
        <v>9.9165496947313577E-3</v>
      </c>
      <c r="P188" s="235">
        <f t="shared" si="29"/>
        <v>9.3487025872916654E-3</v>
      </c>
      <c r="Q188" s="235">
        <f t="shared" si="29"/>
        <v>8.8883641492482762E-3</v>
      </c>
    </row>
    <row r="189" spans="1:17" x14ac:dyDescent="0.25">
      <c r="A189" s="142" t="s">
        <v>187</v>
      </c>
      <c r="B189" s="235">
        <f t="shared" ref="B189:Q189" si="30">IF(B$93=0,0,B$93/B$60)</f>
        <v>9.0656842324444153E-2</v>
      </c>
      <c r="C189" s="235">
        <f t="shared" si="30"/>
        <v>9.065684232444407E-2</v>
      </c>
      <c r="D189" s="235">
        <f t="shared" si="30"/>
        <v>9.0656842324444126E-2</v>
      </c>
      <c r="E189" s="235">
        <f t="shared" si="30"/>
        <v>9.0656842324444126E-2</v>
      </c>
      <c r="F189" s="235">
        <f t="shared" si="30"/>
        <v>9.0656842324444112E-2</v>
      </c>
      <c r="G189" s="235">
        <f t="shared" si="30"/>
        <v>9.065684232444414E-2</v>
      </c>
      <c r="H189" s="235">
        <f t="shared" si="30"/>
        <v>9.0656842324444153E-2</v>
      </c>
      <c r="I189" s="235">
        <f t="shared" si="30"/>
        <v>9.0656842324444098E-2</v>
      </c>
      <c r="J189" s="235">
        <f t="shared" si="30"/>
        <v>9.065684232444414E-2</v>
      </c>
      <c r="K189" s="235">
        <f t="shared" si="30"/>
        <v>9.0656842324444126E-2</v>
      </c>
      <c r="L189" s="235">
        <f t="shared" si="30"/>
        <v>0.11722260945018197</v>
      </c>
      <c r="M189" s="235">
        <f t="shared" si="30"/>
        <v>0.17883945207687399</v>
      </c>
      <c r="N189" s="235">
        <f t="shared" si="30"/>
        <v>0.15287062259619527</v>
      </c>
      <c r="O189" s="235">
        <f t="shared" si="30"/>
        <v>0.15578576340904643</v>
      </c>
      <c r="P189" s="235">
        <f t="shared" si="30"/>
        <v>0.14770980886013199</v>
      </c>
      <c r="Q189" s="235">
        <f t="shared" si="30"/>
        <v>9.065684232444414E-2</v>
      </c>
    </row>
    <row r="190" spans="1:17" x14ac:dyDescent="0.25">
      <c r="A190" s="142" t="s">
        <v>186</v>
      </c>
      <c r="B190" s="235">
        <f t="shared" ref="B190:Q190" si="31">IF(B$104=0,0,B$104/B$60)</f>
        <v>6.6837637279482283E-4</v>
      </c>
      <c r="C190" s="235">
        <f t="shared" si="31"/>
        <v>1.8714447789858362E-3</v>
      </c>
      <c r="D190" s="235">
        <f t="shared" si="31"/>
        <v>2.2774565622771981E-3</v>
      </c>
      <c r="E190" s="235">
        <f t="shared" si="31"/>
        <v>4.2107445938538461E-3</v>
      </c>
      <c r="F190" s="235">
        <f t="shared" si="31"/>
        <v>4.3242805990555489E-3</v>
      </c>
      <c r="G190" s="235">
        <f t="shared" si="31"/>
        <v>4.6869157230367822E-3</v>
      </c>
      <c r="H190" s="235">
        <f t="shared" si="31"/>
        <v>3.9503233145809103E-3</v>
      </c>
      <c r="I190" s="235">
        <f t="shared" si="31"/>
        <v>4.3613196334911751E-3</v>
      </c>
      <c r="J190" s="235">
        <f t="shared" si="31"/>
        <v>9.9773615220484523E-4</v>
      </c>
      <c r="K190" s="235">
        <f t="shared" si="31"/>
        <v>6.5708858063544327E-4</v>
      </c>
      <c r="L190" s="235">
        <f t="shared" si="31"/>
        <v>1.0748640734853027E-3</v>
      </c>
      <c r="M190" s="235">
        <f t="shared" si="31"/>
        <v>2.8134087428282346E-3</v>
      </c>
      <c r="N190" s="235">
        <f t="shared" si="31"/>
        <v>2.7743643796182172E-3</v>
      </c>
      <c r="O190" s="235">
        <f t="shared" si="31"/>
        <v>2.4457469858746735E-3</v>
      </c>
      <c r="P190" s="235">
        <f t="shared" si="31"/>
        <v>3.0135940933143724E-3</v>
      </c>
      <c r="Q190" s="235">
        <f t="shared" si="31"/>
        <v>3.473932531357755E-3</v>
      </c>
    </row>
    <row r="191" spans="1:17" x14ac:dyDescent="0.25">
      <c r="A191" s="72" t="s">
        <v>179</v>
      </c>
      <c r="B191" s="234">
        <f t="shared" ref="B191:Q191" si="32">IF(B$105=0,0,B$105/B$60)</f>
        <v>0.15452870850757525</v>
      </c>
      <c r="C191" s="234">
        <f t="shared" si="32"/>
        <v>0.15452870850757516</v>
      </c>
      <c r="D191" s="234">
        <f t="shared" si="32"/>
        <v>0.15452870850757525</v>
      </c>
      <c r="E191" s="234">
        <f t="shared" si="32"/>
        <v>0.15452870850757522</v>
      </c>
      <c r="F191" s="234">
        <f t="shared" si="32"/>
        <v>0.15452870850757519</v>
      </c>
      <c r="G191" s="234">
        <f t="shared" si="32"/>
        <v>0.15452870850757527</v>
      </c>
      <c r="H191" s="234">
        <f t="shared" si="32"/>
        <v>0.15452870850757522</v>
      </c>
      <c r="I191" s="234">
        <f t="shared" si="32"/>
        <v>0.15452870850757519</v>
      </c>
      <c r="J191" s="234">
        <f t="shared" si="32"/>
        <v>0.15452870850757522</v>
      </c>
      <c r="K191" s="234">
        <f t="shared" si="32"/>
        <v>0.15452870850757522</v>
      </c>
      <c r="L191" s="234">
        <f t="shared" si="32"/>
        <v>0.12796294138183736</v>
      </c>
      <c r="M191" s="234">
        <f t="shared" si="32"/>
        <v>6.6346098755145314E-2</v>
      </c>
      <c r="N191" s="234">
        <f t="shared" si="32"/>
        <v>9.2314928235824129E-2</v>
      </c>
      <c r="O191" s="234">
        <f t="shared" si="32"/>
        <v>8.9399787422972901E-2</v>
      </c>
      <c r="P191" s="234">
        <f t="shared" si="32"/>
        <v>9.747574197188727E-2</v>
      </c>
      <c r="Q191" s="234">
        <f t="shared" si="32"/>
        <v>0.15452870850757522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0.99999999999999989</v>
      </c>
      <c r="G194" s="77">
        <f t="shared" si="33"/>
        <v>1</v>
      </c>
      <c r="H194" s="77">
        <f t="shared" si="33"/>
        <v>1.0000000000000002</v>
      </c>
      <c r="I194" s="77">
        <f t="shared" si="33"/>
        <v>1.0000000000000002</v>
      </c>
      <c r="J194" s="77">
        <f t="shared" si="33"/>
        <v>1</v>
      </c>
      <c r="K194" s="77">
        <f t="shared" si="33"/>
        <v>1</v>
      </c>
      <c r="L194" s="77">
        <f t="shared" si="33"/>
        <v>0.99999999999999989</v>
      </c>
      <c r="M194" s="77">
        <f t="shared" si="33"/>
        <v>1</v>
      </c>
      <c r="N194" s="77">
        <f t="shared" si="33"/>
        <v>0.99999999999999978</v>
      </c>
      <c r="O194" s="77">
        <f t="shared" si="33"/>
        <v>1.0000000000000002</v>
      </c>
      <c r="P194" s="77">
        <f t="shared" si="33"/>
        <v>0.99999999999999989</v>
      </c>
      <c r="Q194" s="77">
        <f t="shared" si="33"/>
        <v>1.0000000000000002</v>
      </c>
    </row>
    <row r="195" spans="1:17" x14ac:dyDescent="0.25">
      <c r="A195" s="132" t="s">
        <v>83</v>
      </c>
      <c r="B195" s="240">
        <f t="shared" ref="B195:Q195" si="34">IF(B$109=0,0,B$109/B$108)</f>
        <v>9.7530787772811527E-3</v>
      </c>
      <c r="C195" s="240">
        <f t="shared" si="34"/>
        <v>9.7530787772811527E-3</v>
      </c>
      <c r="D195" s="240">
        <f t="shared" si="34"/>
        <v>9.7530787772811545E-3</v>
      </c>
      <c r="E195" s="240">
        <f t="shared" si="34"/>
        <v>9.7530787772811527E-3</v>
      </c>
      <c r="F195" s="240">
        <f t="shared" si="34"/>
        <v>9.753078777281151E-3</v>
      </c>
      <c r="G195" s="240">
        <f t="shared" si="34"/>
        <v>9.7530787772811527E-3</v>
      </c>
      <c r="H195" s="240">
        <f t="shared" si="34"/>
        <v>9.7530787772811545E-3</v>
      </c>
      <c r="I195" s="240">
        <f t="shared" si="34"/>
        <v>9.7530787772811527E-3</v>
      </c>
      <c r="J195" s="240">
        <f t="shared" si="34"/>
        <v>9.7530787772811527E-3</v>
      </c>
      <c r="K195" s="240">
        <f t="shared" si="34"/>
        <v>9.7530787772811527E-3</v>
      </c>
      <c r="L195" s="240">
        <f t="shared" si="34"/>
        <v>9.753078777281151E-3</v>
      </c>
      <c r="M195" s="240">
        <f t="shared" si="34"/>
        <v>9.7530787772811527E-3</v>
      </c>
      <c r="N195" s="240">
        <f t="shared" si="34"/>
        <v>9.7530787772811527E-3</v>
      </c>
      <c r="O195" s="240">
        <f t="shared" si="34"/>
        <v>9.7530787772811562E-3</v>
      </c>
      <c r="P195" s="240">
        <f t="shared" si="34"/>
        <v>9.7530787772811527E-3</v>
      </c>
      <c r="Q195" s="240">
        <f t="shared" si="34"/>
        <v>9.7530787772811527E-3</v>
      </c>
    </row>
    <row r="196" spans="1:17" x14ac:dyDescent="0.25">
      <c r="A196" s="76" t="s">
        <v>82</v>
      </c>
      <c r="B196" s="239">
        <f t="shared" ref="B196:Q196" si="35">IF(B$110=0,0,B$110/B$108)</f>
        <v>6.5179378867764162E-2</v>
      </c>
      <c r="C196" s="239">
        <f t="shared" si="35"/>
        <v>6.5179378867764162E-2</v>
      </c>
      <c r="D196" s="239">
        <f t="shared" si="35"/>
        <v>6.5179378867764176E-2</v>
      </c>
      <c r="E196" s="239">
        <f t="shared" si="35"/>
        <v>6.5179378867764162E-2</v>
      </c>
      <c r="F196" s="239">
        <f t="shared" si="35"/>
        <v>6.5179378867764148E-2</v>
      </c>
      <c r="G196" s="239">
        <f t="shared" si="35"/>
        <v>6.5179378867764162E-2</v>
      </c>
      <c r="H196" s="239">
        <f t="shared" si="35"/>
        <v>6.5179378867764176E-2</v>
      </c>
      <c r="I196" s="239">
        <f t="shared" si="35"/>
        <v>6.5179378867764162E-2</v>
      </c>
      <c r="J196" s="239">
        <f t="shared" si="35"/>
        <v>6.5179378867764162E-2</v>
      </c>
      <c r="K196" s="239">
        <f t="shared" si="35"/>
        <v>6.5179378867764162E-2</v>
      </c>
      <c r="L196" s="239">
        <f t="shared" si="35"/>
        <v>6.5179378867764148E-2</v>
      </c>
      <c r="M196" s="239">
        <f t="shared" si="35"/>
        <v>6.5179378867764162E-2</v>
      </c>
      <c r="N196" s="239">
        <f t="shared" si="35"/>
        <v>6.5179378867764162E-2</v>
      </c>
      <c r="O196" s="239">
        <f t="shared" si="35"/>
        <v>6.517937886776419E-2</v>
      </c>
      <c r="P196" s="239">
        <f t="shared" si="35"/>
        <v>6.5179378867764162E-2</v>
      </c>
      <c r="Q196" s="239">
        <f t="shared" si="35"/>
        <v>6.5179378867764162E-2</v>
      </c>
    </row>
    <row r="197" spans="1:17" x14ac:dyDescent="0.25">
      <c r="A197" s="76" t="s">
        <v>81</v>
      </c>
      <c r="B197" s="239">
        <f t="shared" ref="B197:Q197" si="36">IF(B$111=0,0,B$111/B$108)</f>
        <v>1.1383291293169957E-2</v>
      </c>
      <c r="C197" s="239">
        <f t="shared" si="36"/>
        <v>1.1383291293169957E-2</v>
      </c>
      <c r="D197" s="239">
        <f t="shared" si="36"/>
        <v>1.1383291293169959E-2</v>
      </c>
      <c r="E197" s="239">
        <f t="shared" si="36"/>
        <v>1.1383291293169957E-2</v>
      </c>
      <c r="F197" s="239">
        <f t="shared" si="36"/>
        <v>1.1383291293169956E-2</v>
      </c>
      <c r="G197" s="239">
        <f t="shared" si="36"/>
        <v>1.1383291293169957E-2</v>
      </c>
      <c r="H197" s="239">
        <f t="shared" si="36"/>
        <v>1.1383291293169959E-2</v>
      </c>
      <c r="I197" s="239">
        <f t="shared" si="36"/>
        <v>1.1383291293169957E-2</v>
      </c>
      <c r="J197" s="239">
        <f t="shared" si="36"/>
        <v>1.1383291293169957E-2</v>
      </c>
      <c r="K197" s="239">
        <f t="shared" si="36"/>
        <v>1.1383291293169957E-2</v>
      </c>
      <c r="L197" s="239">
        <f t="shared" si="36"/>
        <v>1.1383291293169956E-2</v>
      </c>
      <c r="M197" s="239">
        <f t="shared" si="36"/>
        <v>1.1383291293169959E-2</v>
      </c>
      <c r="N197" s="239">
        <f t="shared" si="36"/>
        <v>1.1383291293169957E-2</v>
      </c>
      <c r="O197" s="239">
        <f t="shared" si="36"/>
        <v>1.1383291293169963E-2</v>
      </c>
      <c r="P197" s="239">
        <f t="shared" si="36"/>
        <v>1.1383291293169956E-2</v>
      </c>
      <c r="Q197" s="239">
        <f t="shared" si="36"/>
        <v>1.1383291293169957E-2</v>
      </c>
    </row>
    <row r="198" spans="1:17" x14ac:dyDescent="0.25">
      <c r="A198" s="76" t="s">
        <v>80</v>
      </c>
      <c r="B198" s="239">
        <f t="shared" ref="B198:Q198" si="37">IF(B$112=0,0,B$112/B$108)</f>
        <v>9.2654248384170926E-2</v>
      </c>
      <c r="C198" s="239">
        <f t="shared" si="37"/>
        <v>9.2654248384170926E-2</v>
      </c>
      <c r="D198" s="239">
        <f t="shared" si="37"/>
        <v>9.265424838417094E-2</v>
      </c>
      <c r="E198" s="239">
        <f t="shared" si="37"/>
        <v>9.2654248384170926E-2</v>
      </c>
      <c r="F198" s="239">
        <f t="shared" si="37"/>
        <v>9.2654248384170912E-2</v>
      </c>
      <c r="G198" s="239">
        <f t="shared" si="37"/>
        <v>9.2654248384170926E-2</v>
      </c>
      <c r="H198" s="239">
        <f t="shared" si="37"/>
        <v>9.265424838417094E-2</v>
      </c>
      <c r="I198" s="239">
        <f t="shared" si="37"/>
        <v>9.2654248384170926E-2</v>
      </c>
      <c r="J198" s="239">
        <f t="shared" si="37"/>
        <v>9.2654248384170926E-2</v>
      </c>
      <c r="K198" s="239">
        <f t="shared" si="37"/>
        <v>9.2654248384170926E-2</v>
      </c>
      <c r="L198" s="239">
        <f t="shared" si="37"/>
        <v>9.2654248384170912E-2</v>
      </c>
      <c r="M198" s="239">
        <f t="shared" si="37"/>
        <v>9.265424838417094E-2</v>
      </c>
      <c r="N198" s="239">
        <f t="shared" si="37"/>
        <v>9.2654248384170926E-2</v>
      </c>
      <c r="O198" s="239">
        <f t="shared" si="37"/>
        <v>9.2654248384170967E-2</v>
      </c>
      <c r="P198" s="239">
        <f t="shared" si="37"/>
        <v>9.2654248384170912E-2</v>
      </c>
      <c r="Q198" s="239">
        <f t="shared" si="37"/>
        <v>9.2654248384170926E-2</v>
      </c>
    </row>
    <row r="199" spans="1:17" x14ac:dyDescent="0.25">
      <c r="A199" s="129" t="s">
        <v>79</v>
      </c>
      <c r="B199" s="238">
        <f t="shared" ref="B199:Q199" si="38">IF(B$113=0,0,B$113/B$108)</f>
        <v>2.7308620576387225E-2</v>
      </c>
      <c r="C199" s="238">
        <f t="shared" si="38"/>
        <v>2.7308620576387228E-2</v>
      </c>
      <c r="D199" s="238">
        <f t="shared" si="38"/>
        <v>2.7308620576387235E-2</v>
      </c>
      <c r="E199" s="238">
        <f t="shared" si="38"/>
        <v>2.7308620576387228E-2</v>
      </c>
      <c r="F199" s="238">
        <f t="shared" si="38"/>
        <v>2.7308620576387225E-2</v>
      </c>
      <c r="G199" s="238">
        <f t="shared" si="38"/>
        <v>2.7308620576387228E-2</v>
      </c>
      <c r="H199" s="238">
        <f t="shared" si="38"/>
        <v>2.7308620576387235E-2</v>
      </c>
      <c r="I199" s="238">
        <f t="shared" si="38"/>
        <v>2.7308620576387228E-2</v>
      </c>
      <c r="J199" s="238">
        <f t="shared" si="38"/>
        <v>2.7308620576387228E-2</v>
      </c>
      <c r="K199" s="238">
        <f t="shared" si="38"/>
        <v>2.7308620576387228E-2</v>
      </c>
      <c r="L199" s="238">
        <f t="shared" si="38"/>
        <v>2.7308620576387221E-2</v>
      </c>
      <c r="M199" s="238">
        <f t="shared" si="38"/>
        <v>2.7308620576387232E-2</v>
      </c>
      <c r="N199" s="238">
        <f t="shared" si="38"/>
        <v>2.7308620576387228E-2</v>
      </c>
      <c r="O199" s="238">
        <f t="shared" si="38"/>
        <v>2.7308620576387239E-2</v>
      </c>
      <c r="P199" s="238">
        <f t="shared" si="38"/>
        <v>2.7308620576387228E-2</v>
      </c>
      <c r="Q199" s="238">
        <f t="shared" si="38"/>
        <v>2.7308620576387232E-2</v>
      </c>
    </row>
    <row r="200" spans="1:17" x14ac:dyDescent="0.25">
      <c r="A200" s="127" t="s">
        <v>183</v>
      </c>
      <c r="B200" s="237">
        <f t="shared" ref="B200:Q200" si="39">IF(B$118=0,0,B$118/B$108)</f>
        <v>0.10393617402260927</v>
      </c>
      <c r="C200" s="237">
        <f t="shared" si="39"/>
        <v>0.10393617402260927</v>
      </c>
      <c r="D200" s="237">
        <f t="shared" si="39"/>
        <v>0.10393617402260927</v>
      </c>
      <c r="E200" s="237">
        <f t="shared" si="39"/>
        <v>0.10393617402260924</v>
      </c>
      <c r="F200" s="237">
        <f t="shared" si="39"/>
        <v>0.10393617402260924</v>
      </c>
      <c r="G200" s="237">
        <f t="shared" si="39"/>
        <v>0.10393617402260925</v>
      </c>
      <c r="H200" s="237">
        <f t="shared" si="39"/>
        <v>0.10393617402260928</v>
      </c>
      <c r="I200" s="237">
        <f t="shared" si="39"/>
        <v>0.10393617402260925</v>
      </c>
      <c r="J200" s="237">
        <f t="shared" si="39"/>
        <v>0.10393617402260925</v>
      </c>
      <c r="K200" s="237">
        <f t="shared" si="39"/>
        <v>0.10393617402260924</v>
      </c>
      <c r="L200" s="237">
        <f t="shared" si="39"/>
        <v>0.10393617402260925</v>
      </c>
      <c r="M200" s="237">
        <f t="shared" si="39"/>
        <v>0.10393617402260925</v>
      </c>
      <c r="N200" s="237">
        <f t="shared" si="39"/>
        <v>0.10393617402260927</v>
      </c>
      <c r="O200" s="237">
        <f t="shared" si="39"/>
        <v>0.1039361740226093</v>
      </c>
      <c r="P200" s="237">
        <f t="shared" si="39"/>
        <v>0.10393617402260924</v>
      </c>
      <c r="Q200" s="237">
        <f t="shared" si="39"/>
        <v>0.10393617402260928</v>
      </c>
    </row>
    <row r="201" spans="1:17" x14ac:dyDescent="0.25">
      <c r="A201" s="142" t="s">
        <v>192</v>
      </c>
      <c r="B201" s="235">
        <f t="shared" ref="B201:Q201" si="40">IF(B$119=0,0,B$119/B$108)</f>
        <v>8.8345747919217871E-2</v>
      </c>
      <c r="C201" s="235">
        <f t="shared" si="40"/>
        <v>8.8345747919217871E-2</v>
      </c>
      <c r="D201" s="235">
        <f t="shared" si="40"/>
        <v>8.8345747919217885E-2</v>
      </c>
      <c r="E201" s="235">
        <f t="shared" si="40"/>
        <v>8.8345747919217843E-2</v>
      </c>
      <c r="F201" s="235">
        <f t="shared" si="40"/>
        <v>8.8345747919217857E-2</v>
      </c>
      <c r="G201" s="235">
        <f t="shared" si="40"/>
        <v>8.8345747919217857E-2</v>
      </c>
      <c r="H201" s="235">
        <f t="shared" si="40"/>
        <v>8.8345747919217871E-2</v>
      </c>
      <c r="I201" s="235">
        <f t="shared" si="40"/>
        <v>8.8345747919217857E-2</v>
      </c>
      <c r="J201" s="235">
        <f t="shared" si="40"/>
        <v>8.8345747919217857E-2</v>
      </c>
      <c r="K201" s="235">
        <f t="shared" si="40"/>
        <v>8.8345747919217843E-2</v>
      </c>
      <c r="L201" s="235">
        <f t="shared" si="40"/>
        <v>8.8345747919217857E-2</v>
      </c>
      <c r="M201" s="235">
        <f t="shared" si="40"/>
        <v>8.8345747919217857E-2</v>
      </c>
      <c r="N201" s="235">
        <f t="shared" si="40"/>
        <v>8.8345747919217871E-2</v>
      </c>
      <c r="O201" s="235">
        <f t="shared" si="40"/>
        <v>8.8345747919217885E-2</v>
      </c>
      <c r="P201" s="235">
        <f t="shared" si="40"/>
        <v>8.8345747919217843E-2</v>
      </c>
      <c r="Q201" s="235">
        <f t="shared" si="40"/>
        <v>8.8345747919217871E-2</v>
      </c>
    </row>
    <row r="202" spans="1:17" x14ac:dyDescent="0.25">
      <c r="A202" s="142" t="s">
        <v>191</v>
      </c>
      <c r="B202" s="235">
        <f t="shared" ref="B202:Q202" si="41">IF(B$130=0,0,B$130/B$108)</f>
        <v>1.5590426103391397E-2</v>
      </c>
      <c r="C202" s="235">
        <f t="shared" si="41"/>
        <v>1.5590426103391388E-2</v>
      </c>
      <c r="D202" s="235">
        <f t="shared" si="41"/>
        <v>1.559042610339139E-2</v>
      </c>
      <c r="E202" s="235">
        <f t="shared" si="41"/>
        <v>1.5590426103391394E-2</v>
      </c>
      <c r="F202" s="235">
        <f t="shared" si="41"/>
        <v>1.5590426103391395E-2</v>
      </c>
      <c r="G202" s="235">
        <f t="shared" si="41"/>
        <v>1.5590426103391395E-2</v>
      </c>
      <c r="H202" s="235">
        <f t="shared" si="41"/>
        <v>1.5590426103391402E-2</v>
      </c>
      <c r="I202" s="235">
        <f t="shared" si="41"/>
        <v>1.5590426103391401E-2</v>
      </c>
      <c r="J202" s="235">
        <f t="shared" si="41"/>
        <v>1.5590426103391401E-2</v>
      </c>
      <c r="K202" s="235">
        <f t="shared" si="41"/>
        <v>1.5590426103391397E-2</v>
      </c>
      <c r="L202" s="235">
        <f t="shared" si="41"/>
        <v>1.5590426103391395E-2</v>
      </c>
      <c r="M202" s="235">
        <f t="shared" si="41"/>
        <v>1.5590426103391399E-2</v>
      </c>
      <c r="N202" s="235">
        <f t="shared" si="41"/>
        <v>1.5590426103391394E-2</v>
      </c>
      <c r="O202" s="235">
        <f t="shared" si="41"/>
        <v>1.5590426103391408E-2</v>
      </c>
      <c r="P202" s="235">
        <f t="shared" si="41"/>
        <v>1.5590426103391399E-2</v>
      </c>
      <c r="Q202" s="235">
        <f t="shared" si="41"/>
        <v>1.5590426103391399E-2</v>
      </c>
    </row>
    <row r="203" spans="1:17" x14ac:dyDescent="0.25">
      <c r="A203" s="127" t="s">
        <v>181</v>
      </c>
      <c r="B203" s="237">
        <f t="shared" ref="B203:Q203" si="42">IF(B$131=0,0,B$131/B$108)</f>
        <v>0.22619908255589172</v>
      </c>
      <c r="C203" s="237">
        <f t="shared" si="42"/>
        <v>0.2261990825558918</v>
      </c>
      <c r="D203" s="237">
        <f t="shared" si="42"/>
        <v>0.22619908255589169</v>
      </c>
      <c r="E203" s="237">
        <f t="shared" si="42"/>
        <v>0.22619908255589183</v>
      </c>
      <c r="F203" s="237">
        <f t="shared" si="42"/>
        <v>0.22619908255589177</v>
      </c>
      <c r="G203" s="237">
        <f t="shared" si="42"/>
        <v>0.22619908255589166</v>
      </c>
      <c r="H203" s="237">
        <f t="shared" si="42"/>
        <v>0.22619908255589175</v>
      </c>
      <c r="I203" s="237">
        <f t="shared" si="42"/>
        <v>0.22619908255589186</v>
      </c>
      <c r="J203" s="237">
        <f t="shared" si="42"/>
        <v>0.2261990825558918</v>
      </c>
      <c r="K203" s="237">
        <f t="shared" si="42"/>
        <v>0.22619908255589172</v>
      </c>
      <c r="L203" s="237">
        <f t="shared" si="42"/>
        <v>0.22619908255589177</v>
      </c>
      <c r="M203" s="237">
        <f t="shared" si="42"/>
        <v>0.22619908255589172</v>
      </c>
      <c r="N203" s="237">
        <f t="shared" si="42"/>
        <v>0.22619908255589158</v>
      </c>
      <c r="O203" s="237">
        <f t="shared" si="42"/>
        <v>0.22619908255589175</v>
      </c>
      <c r="P203" s="237">
        <f t="shared" si="42"/>
        <v>0.22619908255589177</v>
      </c>
      <c r="Q203" s="237">
        <f t="shared" si="42"/>
        <v>0.22619908255589183</v>
      </c>
    </row>
    <row r="204" spans="1:17" x14ac:dyDescent="0.25">
      <c r="A204" s="142" t="s">
        <v>190</v>
      </c>
      <c r="B204" s="235">
        <f t="shared" ref="B204:Q204" si="43">IF(B$132=0,0,B$132/B$108)</f>
        <v>0.21396946808907469</v>
      </c>
      <c r="C204" s="235">
        <f t="shared" si="43"/>
        <v>0.19195632791267789</v>
      </c>
      <c r="D204" s="235">
        <f t="shared" si="43"/>
        <v>0.18452732865306079</v>
      </c>
      <c r="E204" s="235">
        <f t="shared" si="43"/>
        <v>0.14915299730045939</v>
      </c>
      <c r="F204" s="235">
        <f t="shared" si="43"/>
        <v>0.147075572621437</v>
      </c>
      <c r="G204" s="235">
        <f t="shared" si="43"/>
        <v>0.14044025764183601</v>
      </c>
      <c r="H204" s="235">
        <f t="shared" si="43"/>
        <v>0.15391805479515464</v>
      </c>
      <c r="I204" s="235">
        <f t="shared" si="43"/>
        <v>0.14639785101156519</v>
      </c>
      <c r="J204" s="235">
        <f t="shared" si="43"/>
        <v>0.20794300861652101</v>
      </c>
      <c r="K204" s="235">
        <f t="shared" si="43"/>
        <v>0.21417600642871337</v>
      </c>
      <c r="L204" s="235">
        <f t="shared" si="43"/>
        <v>0.20653176073242413</v>
      </c>
      <c r="M204" s="235">
        <f t="shared" si="43"/>
        <v>0.17472074540509017</v>
      </c>
      <c r="N204" s="235">
        <f t="shared" si="43"/>
        <v>0.17543515951156763</v>
      </c>
      <c r="O204" s="235">
        <f t="shared" si="43"/>
        <v>0.1814480351848487</v>
      </c>
      <c r="P204" s="235">
        <f t="shared" si="43"/>
        <v>0.17105785461780385</v>
      </c>
      <c r="Q204" s="235">
        <f t="shared" si="43"/>
        <v>0.16263481357285128</v>
      </c>
    </row>
    <row r="205" spans="1:17" x14ac:dyDescent="0.25">
      <c r="A205" s="142" t="s">
        <v>189</v>
      </c>
      <c r="B205" s="235">
        <f t="shared" ref="B205:Q205" si="44">IF(B$138=0,0,B$138/B$108)</f>
        <v>1.2229614466817045E-2</v>
      </c>
      <c r="C205" s="235">
        <f t="shared" si="44"/>
        <v>3.4242754643213906E-2</v>
      </c>
      <c r="D205" s="235">
        <f t="shared" si="44"/>
        <v>4.1671753902830885E-2</v>
      </c>
      <c r="E205" s="235">
        <f t="shared" si="44"/>
        <v>7.7046085255432439E-2</v>
      </c>
      <c r="F205" s="235">
        <f t="shared" si="44"/>
        <v>7.9123509934454758E-2</v>
      </c>
      <c r="G205" s="235">
        <f t="shared" si="44"/>
        <v>8.5758824914055648E-2</v>
      </c>
      <c r="H205" s="235">
        <f t="shared" si="44"/>
        <v>7.2281027760737124E-2</v>
      </c>
      <c r="I205" s="235">
        <f t="shared" si="44"/>
        <v>7.9801231544326681E-2</v>
      </c>
      <c r="J205" s="235">
        <f t="shared" si="44"/>
        <v>1.8256073939370791E-2</v>
      </c>
      <c r="K205" s="235">
        <f t="shared" si="44"/>
        <v>1.2023076127178336E-2</v>
      </c>
      <c r="L205" s="235">
        <f t="shared" si="44"/>
        <v>1.966732182346765E-2</v>
      </c>
      <c r="M205" s="235">
        <f t="shared" si="44"/>
        <v>5.1478337150801537E-2</v>
      </c>
      <c r="N205" s="235">
        <f t="shared" si="44"/>
        <v>5.0763923044323971E-2</v>
      </c>
      <c r="O205" s="235">
        <f t="shared" si="44"/>
        <v>4.475104737104306E-2</v>
      </c>
      <c r="P205" s="235">
        <f t="shared" si="44"/>
        <v>5.5141227938087949E-2</v>
      </c>
      <c r="Q205" s="235">
        <f t="shared" si="44"/>
        <v>6.3564268983040559E-2</v>
      </c>
    </row>
    <row r="206" spans="1:17" x14ac:dyDescent="0.25">
      <c r="A206" s="127" t="s">
        <v>180</v>
      </c>
      <c r="B206" s="236">
        <f t="shared" ref="B206:Q206" si="45">IF(B$139=0,0,B$139/B$108)</f>
        <v>0.15452870850757522</v>
      </c>
      <c r="C206" s="236">
        <f t="shared" si="45"/>
        <v>0.15452870850757519</v>
      </c>
      <c r="D206" s="236">
        <f t="shared" si="45"/>
        <v>0.15452870850757522</v>
      </c>
      <c r="E206" s="236">
        <f t="shared" si="45"/>
        <v>0.15452870850757519</v>
      </c>
      <c r="F206" s="236">
        <f t="shared" si="45"/>
        <v>0.15452870850757516</v>
      </c>
      <c r="G206" s="236">
        <f t="shared" si="45"/>
        <v>0.15452870850757519</v>
      </c>
      <c r="H206" s="236">
        <f t="shared" si="45"/>
        <v>0.15452870850757522</v>
      </c>
      <c r="I206" s="236">
        <f t="shared" si="45"/>
        <v>0.15452870850757516</v>
      </c>
      <c r="J206" s="236">
        <f t="shared" si="45"/>
        <v>0.15452870850757516</v>
      </c>
      <c r="K206" s="236">
        <f t="shared" si="45"/>
        <v>0.15452870850757519</v>
      </c>
      <c r="L206" s="236">
        <f t="shared" si="45"/>
        <v>0.15452870850757514</v>
      </c>
      <c r="M206" s="236">
        <f t="shared" si="45"/>
        <v>0.15452870850757519</v>
      </c>
      <c r="N206" s="236">
        <f t="shared" si="45"/>
        <v>0.15452870850757516</v>
      </c>
      <c r="O206" s="236">
        <f t="shared" si="45"/>
        <v>0.15452870850757525</v>
      </c>
      <c r="P206" s="236">
        <f t="shared" si="45"/>
        <v>0.15452870850757516</v>
      </c>
      <c r="Q206" s="236">
        <f t="shared" si="45"/>
        <v>0.15452870850757522</v>
      </c>
    </row>
    <row r="207" spans="1:17" x14ac:dyDescent="0.25">
      <c r="A207" s="142" t="s">
        <v>188</v>
      </c>
      <c r="B207" s="235">
        <f t="shared" ref="B207:Q207" si="46">IF(B$140=0,0,B$140/B$108)</f>
        <v>9.618249453174707E-2</v>
      </c>
      <c r="C207" s="235">
        <f t="shared" si="46"/>
        <v>8.6287256890825989E-2</v>
      </c>
      <c r="D207" s="235">
        <f t="shared" si="46"/>
        <v>8.2947809973254558E-2</v>
      </c>
      <c r="E207" s="235">
        <f t="shared" si="46"/>
        <v>6.7046515913536622E-2</v>
      </c>
      <c r="F207" s="235">
        <f t="shared" si="46"/>
        <v>6.6112682270752579E-2</v>
      </c>
      <c r="G207" s="235">
        <f t="shared" si="46"/>
        <v>6.3130008376007019E-2</v>
      </c>
      <c r="H207" s="235">
        <f t="shared" si="46"/>
        <v>6.9188480935556504E-2</v>
      </c>
      <c r="I207" s="235">
        <f t="shared" si="46"/>
        <v>6.5808036212519586E-2</v>
      </c>
      <c r="J207" s="235">
        <f t="shared" si="46"/>
        <v>9.3473510346099617E-2</v>
      </c>
      <c r="K207" s="235">
        <f t="shared" si="46"/>
        <v>9.627533662225797E-2</v>
      </c>
      <c r="L207" s="235">
        <f t="shared" si="46"/>
        <v>9.2839133193567847E-2</v>
      </c>
      <c r="M207" s="235">
        <f t="shared" si="46"/>
        <v>7.8539603288222265E-2</v>
      </c>
      <c r="N207" s="235">
        <f t="shared" si="46"/>
        <v>7.8860743175624679E-2</v>
      </c>
      <c r="O207" s="235">
        <f t="shared" si="46"/>
        <v>8.1563621239165329E-2</v>
      </c>
      <c r="P207" s="235">
        <f t="shared" si="46"/>
        <v>7.6893078780473786E-2</v>
      </c>
      <c r="Q207" s="235">
        <f t="shared" si="46"/>
        <v>7.3106795127566987E-2</v>
      </c>
    </row>
    <row r="208" spans="1:17" x14ac:dyDescent="0.25">
      <c r="A208" s="142" t="s">
        <v>187</v>
      </c>
      <c r="B208" s="235">
        <f t="shared" ref="B208:Q208" si="47">IF(B$141=0,0,B$141/B$108)</f>
        <v>5.2848818309590713E-2</v>
      </c>
      <c r="C208" s="235">
        <f t="shared" si="47"/>
        <v>5.2848818309590699E-2</v>
      </c>
      <c r="D208" s="235">
        <f t="shared" si="47"/>
        <v>5.284881830959072E-2</v>
      </c>
      <c r="E208" s="235">
        <f t="shared" si="47"/>
        <v>5.284881830959072E-2</v>
      </c>
      <c r="F208" s="235">
        <f t="shared" si="47"/>
        <v>5.2848818309590699E-2</v>
      </c>
      <c r="G208" s="235">
        <f t="shared" si="47"/>
        <v>5.2848818309590713E-2</v>
      </c>
      <c r="H208" s="235">
        <f t="shared" si="47"/>
        <v>5.284881830959072E-2</v>
      </c>
      <c r="I208" s="235">
        <f t="shared" si="47"/>
        <v>5.2848818309590706E-2</v>
      </c>
      <c r="J208" s="235">
        <f t="shared" si="47"/>
        <v>5.2848818309590699E-2</v>
      </c>
      <c r="K208" s="235">
        <f t="shared" si="47"/>
        <v>5.284881830959072E-2</v>
      </c>
      <c r="L208" s="235">
        <f t="shared" si="47"/>
        <v>5.2848818309590692E-2</v>
      </c>
      <c r="M208" s="235">
        <f t="shared" si="47"/>
        <v>5.2848818309590727E-2</v>
      </c>
      <c r="N208" s="235">
        <f t="shared" si="47"/>
        <v>5.2848818309590699E-2</v>
      </c>
      <c r="O208" s="235">
        <f t="shared" si="47"/>
        <v>5.2848818309590741E-2</v>
      </c>
      <c r="P208" s="235">
        <f t="shared" si="47"/>
        <v>5.2848818309590699E-2</v>
      </c>
      <c r="Q208" s="235">
        <f t="shared" si="47"/>
        <v>5.2848818309590706E-2</v>
      </c>
    </row>
    <row r="209" spans="1:17" x14ac:dyDescent="0.25">
      <c r="A209" s="142" t="s">
        <v>186</v>
      </c>
      <c r="B209" s="235">
        <f t="shared" ref="B209:Q209" si="48">IF(B$152=0,0,B$152/B$108)</f>
        <v>5.4973956662374137E-3</v>
      </c>
      <c r="C209" s="235">
        <f t="shared" si="48"/>
        <v>1.5392633307158491E-2</v>
      </c>
      <c r="D209" s="235">
        <f t="shared" si="48"/>
        <v>1.8732080224729941E-2</v>
      </c>
      <c r="E209" s="235">
        <f t="shared" si="48"/>
        <v>3.4633374284447842E-2</v>
      </c>
      <c r="F209" s="235">
        <f t="shared" si="48"/>
        <v>3.5567207927231871E-2</v>
      </c>
      <c r="G209" s="235">
        <f t="shared" si="48"/>
        <v>3.8549881821977459E-2</v>
      </c>
      <c r="H209" s="235">
        <f t="shared" si="48"/>
        <v>3.2491409262427988E-2</v>
      </c>
      <c r="I209" s="235">
        <f t="shared" si="48"/>
        <v>3.5871853985464892E-2</v>
      </c>
      <c r="J209" s="235">
        <f t="shared" si="48"/>
        <v>8.2063798518848419E-3</v>
      </c>
      <c r="K209" s="235">
        <f t="shared" si="48"/>
        <v>5.4045535757265128E-3</v>
      </c>
      <c r="L209" s="235">
        <f t="shared" si="48"/>
        <v>8.8407570044166175E-3</v>
      </c>
      <c r="M209" s="235">
        <f t="shared" si="48"/>
        <v>2.314028690976221E-2</v>
      </c>
      <c r="N209" s="235">
        <f t="shared" si="48"/>
        <v>2.2819147022359793E-2</v>
      </c>
      <c r="O209" s="235">
        <f t="shared" si="48"/>
        <v>2.0116268958819163E-2</v>
      </c>
      <c r="P209" s="235">
        <f t="shared" si="48"/>
        <v>2.4786811417510664E-2</v>
      </c>
      <c r="Q209" s="235">
        <f t="shared" si="48"/>
        <v>2.8573095070417498E-2</v>
      </c>
    </row>
    <row r="210" spans="1:17" x14ac:dyDescent="0.25">
      <c r="A210" s="72" t="s">
        <v>179</v>
      </c>
      <c r="B210" s="234">
        <f t="shared" ref="B210:Q210" si="49">IF(B$153=0,0,B$153/B$108)</f>
        <v>0.30905741701515038</v>
      </c>
      <c r="C210" s="234">
        <f t="shared" si="49"/>
        <v>0.30905741701515038</v>
      </c>
      <c r="D210" s="234">
        <f t="shared" si="49"/>
        <v>0.30905741701515044</v>
      </c>
      <c r="E210" s="234">
        <f t="shared" si="49"/>
        <v>0.30905741701515038</v>
      </c>
      <c r="F210" s="234">
        <f t="shared" si="49"/>
        <v>0.30905741701515033</v>
      </c>
      <c r="G210" s="234">
        <f t="shared" si="49"/>
        <v>0.30905741701515038</v>
      </c>
      <c r="H210" s="234">
        <f t="shared" si="49"/>
        <v>0.30905741701515044</v>
      </c>
      <c r="I210" s="234">
        <f t="shared" si="49"/>
        <v>0.30905741701515038</v>
      </c>
      <c r="J210" s="234">
        <f t="shared" si="49"/>
        <v>0.30905741701515038</v>
      </c>
      <c r="K210" s="234">
        <f t="shared" si="49"/>
        <v>0.30905741701515038</v>
      </c>
      <c r="L210" s="234">
        <f t="shared" si="49"/>
        <v>0.30905741701515033</v>
      </c>
      <c r="M210" s="234">
        <f t="shared" si="49"/>
        <v>0.30905741701515038</v>
      </c>
      <c r="N210" s="234">
        <f t="shared" si="49"/>
        <v>0.30905741701515038</v>
      </c>
      <c r="O210" s="234">
        <f t="shared" si="49"/>
        <v>0.30905741701515049</v>
      </c>
      <c r="P210" s="234">
        <f t="shared" si="49"/>
        <v>0.30905741701515033</v>
      </c>
      <c r="Q210" s="234">
        <f t="shared" si="49"/>
        <v>0.30905741701515033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3428.6772806240529</v>
      </c>
      <c r="C214" s="230">
        <f t="shared" si="50"/>
        <v>3372.9927531870044</v>
      </c>
      <c r="D214" s="230">
        <f t="shared" si="50"/>
        <v>2848.5870216832018</v>
      </c>
      <c r="E214" s="230">
        <f t="shared" si="50"/>
        <v>2797.6284418341502</v>
      </c>
      <c r="F214" s="230">
        <f t="shared" si="50"/>
        <v>2618.7794310690952</v>
      </c>
      <c r="G214" s="230">
        <f t="shared" si="50"/>
        <v>2921.5469513131902</v>
      </c>
      <c r="H214" s="230">
        <f t="shared" si="50"/>
        <v>2609.372035213114</v>
      </c>
      <c r="I214" s="230">
        <f t="shared" si="50"/>
        <v>2476.7047106094578</v>
      </c>
      <c r="J214" s="230">
        <f t="shared" si="50"/>
        <v>2283.4451183331312</v>
      </c>
      <c r="K214" s="230">
        <f t="shared" si="50"/>
        <v>2560.7187509982009</v>
      </c>
      <c r="L214" s="230">
        <f t="shared" si="50"/>
        <v>2801.0241200749347</v>
      </c>
      <c r="M214" s="230">
        <f t="shared" si="50"/>
        <v>1014.9354603696253</v>
      </c>
      <c r="N214" s="230">
        <f t="shared" si="50"/>
        <v>925.00424048320599</v>
      </c>
      <c r="O214" s="230">
        <f t="shared" si="50"/>
        <v>875.62305236545899</v>
      </c>
      <c r="P214" s="230">
        <f t="shared" si="50"/>
        <v>841.91625933296791</v>
      </c>
      <c r="Q214" s="230">
        <f t="shared" si="50"/>
        <v>646.90237544755348</v>
      </c>
    </row>
    <row r="215" spans="1:17" x14ac:dyDescent="0.25">
      <c r="A215" s="132" t="s">
        <v>83</v>
      </c>
      <c r="B215" s="229">
        <f>IF(B$6=0,0,B$6/CHI!B$10*1000)</f>
        <v>5.7563802917387665</v>
      </c>
      <c r="C215" s="229">
        <f>IF(C$6=0,0,C$6/CHI!C$10*1000)</f>
        <v>5.569366278805191</v>
      </c>
      <c r="D215" s="229">
        <f>IF(D$6=0,0,D$6/CHI!D$10*1000)</f>
        <v>5.4196583099791358</v>
      </c>
      <c r="E215" s="229">
        <f>IF(E$6=0,0,E$6/CHI!E$10*1000)</f>
        <v>5.4549773597429771</v>
      </c>
      <c r="F215" s="229">
        <f>IF(F$6=0,0,F$6/CHI!F$10*1000)</f>
        <v>5.4275760827982014</v>
      </c>
      <c r="G215" s="229">
        <f>IF(G$6=0,0,G$6/CHI!G$10*1000)</f>
        <v>5.3602073591650887</v>
      </c>
      <c r="H215" s="229">
        <f>IF(H$6=0,0,H$6/CHI!H$10*1000)</f>
        <v>5.3007450990505598</v>
      </c>
      <c r="I215" s="229">
        <f>IF(I$6=0,0,I$6/CHI!I$10*1000)</f>
        <v>5.0774533892460179</v>
      </c>
      <c r="J215" s="229">
        <f>IF(J$6=0,0,J$6/CHI!J$10*1000)</f>
        <v>5.0554405849438808</v>
      </c>
      <c r="K215" s="229">
        <f>IF(K$6=0,0,K$6/CHI!K$10*1000)</f>
        <v>4.9637073732709007</v>
      </c>
      <c r="L215" s="229">
        <f>IF(L$6=0,0,L$6/CHI!L$10*1000)</f>
        <v>4.8811522428445295</v>
      </c>
      <c r="M215" s="229">
        <f>IF(M$6=0,0,M$6/CHI!M$10*1000)</f>
        <v>4.816270484001107</v>
      </c>
      <c r="N215" s="229">
        <f>IF(N$6=0,0,N$6/CHI!N$10*1000)</f>
        <v>4.7769466437851476</v>
      </c>
      <c r="O215" s="229">
        <f>IF(O$6=0,0,O$6/CHI!O$10*1000)</f>
        <v>4.765369640925277</v>
      </c>
      <c r="P215" s="229">
        <f>IF(P$6=0,0,P$6/CHI!P$10*1000)</f>
        <v>4.7440446457347543</v>
      </c>
      <c r="Q215" s="229">
        <f>IF(Q$6=0,0,Q$6/CHI!Q$10*1000)</f>
        <v>4.0634763536171894</v>
      </c>
    </row>
    <row r="216" spans="1:17" x14ac:dyDescent="0.25">
      <c r="A216" s="76" t="s">
        <v>82</v>
      </c>
      <c r="B216" s="228">
        <f>IF(B$7=0,0,B$7/CHI!B$10*1000)</f>
        <v>37.416471896301985</v>
      </c>
      <c r="C216" s="228">
        <f>IF(C$7=0,0,C$7/CHI!C$10*1000)</f>
        <v>36.200880812233741</v>
      </c>
      <c r="D216" s="228">
        <f>IF(D$7=0,0,D$7/CHI!D$10*1000)</f>
        <v>35.227779014864382</v>
      </c>
      <c r="E216" s="228">
        <f>IF(E$7=0,0,E$7/CHI!E$10*1000)</f>
        <v>35.457352838329356</v>
      </c>
      <c r="F216" s="228">
        <f>IF(F$7=0,0,F$7/CHI!F$10*1000)</f>
        <v>35.279244538188308</v>
      </c>
      <c r="G216" s="228">
        <f>IF(G$7=0,0,G$7/CHI!G$10*1000)</f>
        <v>34.841347834573078</v>
      </c>
      <c r="H216" s="228">
        <f>IF(H$7=0,0,H$7/CHI!H$10*1000)</f>
        <v>34.45484314382864</v>
      </c>
      <c r="I216" s="228">
        <f>IF(I$7=0,0,I$7/CHI!I$10*1000)</f>
        <v>33.003447030099117</v>
      </c>
      <c r="J216" s="228">
        <f>IF(J$7=0,0,J$7/CHI!J$10*1000)</f>
        <v>32.860363802135232</v>
      </c>
      <c r="K216" s="228">
        <f>IF(K$7=0,0,K$7/CHI!K$10*1000)</f>
        <v>32.26409792626086</v>
      </c>
      <c r="L216" s="228">
        <f>IF(L$7=0,0,L$7/CHI!L$10*1000)</f>
        <v>31.727489578489447</v>
      </c>
      <c r="M216" s="228">
        <f>IF(M$7=0,0,M$7/CHI!M$10*1000)</f>
        <v>31.305758146007197</v>
      </c>
      <c r="N216" s="228">
        <f>IF(N$7=0,0,N$7/CHI!N$10*1000)</f>
        <v>31.05015318460346</v>
      </c>
      <c r="O216" s="228">
        <f>IF(O$7=0,0,O$7/CHI!O$10*1000)</f>
        <v>30.974902666014305</v>
      </c>
      <c r="P216" s="228">
        <f>IF(P$7=0,0,P$7/CHI!P$10*1000)</f>
        <v>30.836290197275904</v>
      </c>
      <c r="Q216" s="228">
        <f>IF(Q$7=0,0,Q$7/CHI!Q$10*1000)</f>
        <v>26.412596298511733</v>
      </c>
    </row>
    <row r="217" spans="1:17" x14ac:dyDescent="0.25">
      <c r="A217" s="76" t="s">
        <v>81</v>
      </c>
      <c r="B217" s="228">
        <f>IF(B$8=0,0,B$8/CHI!B$10*1000)</f>
        <v>6.9076563500865191</v>
      </c>
      <c r="C217" s="228">
        <f>IF(C$8=0,0,C$8/CHI!C$10*1000)</f>
        <v>6.683239534566229</v>
      </c>
      <c r="D217" s="228">
        <f>IF(D$8=0,0,D$8/CHI!D$10*1000)</f>
        <v>6.5035899719749626</v>
      </c>
      <c r="E217" s="228">
        <f>IF(E$8=0,0,E$8/CHI!E$10*1000)</f>
        <v>6.5459728316915733</v>
      </c>
      <c r="F217" s="228">
        <f>IF(F$8=0,0,F$8/CHI!F$10*1000)</f>
        <v>6.5130912993578409</v>
      </c>
      <c r="G217" s="228">
        <f>IF(G$8=0,0,G$8/CHI!G$10*1000)</f>
        <v>6.4322488309981063</v>
      </c>
      <c r="H217" s="228">
        <f>IF(H$8=0,0,H$8/CHI!H$10*1000)</f>
        <v>6.3608941188606716</v>
      </c>
      <c r="I217" s="228">
        <f>IF(I$8=0,0,I$8/CHI!I$10*1000)</f>
        <v>6.0929440670952211</v>
      </c>
      <c r="J217" s="228">
        <f>IF(J$8=0,0,J$8/CHI!J$10*1000)</f>
        <v>6.0665287019326577</v>
      </c>
      <c r="K217" s="228">
        <f>IF(K$8=0,0,K$8/CHI!K$10*1000)</f>
        <v>5.9564488479250821</v>
      </c>
      <c r="L217" s="228">
        <f>IF(L$8=0,0,L$8/CHI!L$10*1000)</f>
        <v>5.8573826914134361</v>
      </c>
      <c r="M217" s="228">
        <f>IF(M$8=0,0,M$8/CHI!M$10*1000)</f>
        <v>5.7795245808013274</v>
      </c>
      <c r="N217" s="228">
        <f>IF(N$8=0,0,N$8/CHI!N$10*1000)</f>
        <v>5.7323359725421774</v>
      </c>
      <c r="O217" s="228">
        <f>IF(O$8=0,0,O$8/CHI!O$10*1000)</f>
        <v>5.7184435691103337</v>
      </c>
      <c r="P217" s="228">
        <f>IF(P$8=0,0,P$8/CHI!P$10*1000)</f>
        <v>5.6928535748817053</v>
      </c>
      <c r="Q217" s="228">
        <f>IF(Q$8=0,0,Q$8/CHI!Q$10*1000)</f>
        <v>4.8761716243406283</v>
      </c>
    </row>
    <row r="218" spans="1:17" x14ac:dyDescent="0.25">
      <c r="A218" s="76" t="s">
        <v>80</v>
      </c>
      <c r="B218" s="228">
        <f>IF(B$9=0,0,B$9/CHI!B$10*1000)</f>
        <v>54.685612771518272</v>
      </c>
      <c r="C218" s="228">
        <f>IF(C$9=0,0,C$9/CHI!C$10*1000)</f>
        <v>52.908979648649307</v>
      </c>
      <c r="D218" s="228">
        <f>IF(D$9=0,0,D$9/CHI!D$10*1000)</f>
        <v>51.486753944801784</v>
      </c>
      <c r="E218" s="228">
        <f>IF(E$9=0,0,E$9/CHI!E$10*1000)</f>
        <v>51.822284917558285</v>
      </c>
      <c r="F218" s="228">
        <f>IF(F$9=0,0,F$9/CHI!F$10*1000)</f>
        <v>51.561972786582906</v>
      </c>
      <c r="G218" s="228">
        <f>IF(G$9=0,0,G$9/CHI!G$10*1000)</f>
        <v>50.921969912068342</v>
      </c>
      <c r="H218" s="228">
        <f>IF(H$9=0,0,H$9/CHI!H$10*1000)</f>
        <v>50.357078440980324</v>
      </c>
      <c r="I218" s="228">
        <f>IF(I$9=0,0,I$9/CHI!I$10*1000)</f>
        <v>48.235807197837168</v>
      </c>
      <c r="J218" s="228">
        <f>IF(J$9=0,0,J$9/CHI!J$10*1000)</f>
        <v>48.026685556966875</v>
      </c>
      <c r="K218" s="228">
        <f>IF(K$9=0,0,K$9/CHI!K$10*1000)</f>
        <v>47.155220046073559</v>
      </c>
      <c r="L218" s="228">
        <f>IF(L$9=0,0,L$9/CHI!L$10*1000)</f>
        <v>46.370946307023033</v>
      </c>
      <c r="M218" s="228">
        <f>IF(M$9=0,0,M$9/CHI!M$10*1000)</f>
        <v>45.754569598010505</v>
      </c>
      <c r="N218" s="228">
        <f>IF(N$9=0,0,N$9/CHI!N$10*1000)</f>
        <v>45.380993115958901</v>
      </c>
      <c r="O218" s="228">
        <f>IF(O$9=0,0,O$9/CHI!O$10*1000)</f>
        <v>45.271011588790138</v>
      </c>
      <c r="P218" s="228">
        <f>IF(P$9=0,0,P$9/CHI!P$10*1000)</f>
        <v>45.068424134480168</v>
      </c>
      <c r="Q218" s="228">
        <f>IF(Q$9=0,0,Q$9/CHI!Q$10*1000)</f>
        <v>38.603025359363301</v>
      </c>
    </row>
    <row r="219" spans="1:17" x14ac:dyDescent="0.25">
      <c r="A219" s="129" t="s">
        <v>79</v>
      </c>
      <c r="B219" s="227">
        <f>IF(B$10=0,0,B$10/CHI!B$10*1000)</f>
        <v>16.11786481686854</v>
      </c>
      <c r="C219" s="227">
        <f>IF(C$10=0,0,C$10/CHI!C$10*1000)</f>
        <v>15.594225580654532</v>
      </c>
      <c r="D219" s="227">
        <f>IF(D$10=0,0,D$10/CHI!D$10*1000)</f>
        <v>15.175043267941577</v>
      </c>
      <c r="E219" s="227">
        <f>IF(E$10=0,0,E$10/CHI!E$10*1000)</f>
        <v>15.273936607280339</v>
      </c>
      <c r="F219" s="227">
        <f>IF(F$10=0,0,F$10/CHI!F$10*1000)</f>
        <v>15.197213031834963</v>
      </c>
      <c r="G219" s="227">
        <f>IF(G$10=0,0,G$10/CHI!G$10*1000)</f>
        <v>15.008580605662249</v>
      </c>
      <c r="H219" s="227">
        <f>IF(H$10=0,0,H$10/CHI!H$10*1000)</f>
        <v>14.842086277341561</v>
      </c>
      <c r="I219" s="227">
        <f>IF(I$10=0,0,I$10/CHI!I$10*1000)</f>
        <v>14.216869489888849</v>
      </c>
      <c r="J219" s="227">
        <f>IF(J$10=0,0,J$10/CHI!J$10*1000)</f>
        <v>14.155233637842867</v>
      </c>
      <c r="K219" s="227">
        <f>IF(K$10=0,0,K$10/CHI!K$10*1000)</f>
        <v>13.898380645158522</v>
      </c>
      <c r="L219" s="227">
        <f>IF(L$10=0,0,L$10/CHI!L$10*1000)</f>
        <v>13.667226279964684</v>
      </c>
      <c r="M219" s="227">
        <f>IF(M$10=0,0,M$10/CHI!M$10*1000)</f>
        <v>13.485557355203097</v>
      </c>
      <c r="N219" s="227">
        <f>IF(N$10=0,0,N$10/CHI!N$10*1000)</f>
        <v>13.375450602598411</v>
      </c>
      <c r="O219" s="227">
        <f>IF(O$10=0,0,O$10/CHI!O$10*1000)</f>
        <v>13.343034994590775</v>
      </c>
      <c r="P219" s="227">
        <f>IF(P$10=0,0,P$10/CHI!P$10*1000)</f>
        <v>13.283325008057311</v>
      </c>
      <c r="Q219" s="227">
        <f>IF(Q$10=0,0,Q$10/CHI!Q$10*1000)</f>
        <v>11.377733790128131</v>
      </c>
    </row>
    <row r="220" spans="1:17" x14ac:dyDescent="0.25">
      <c r="A220" s="232" t="s">
        <v>185</v>
      </c>
      <c r="B220" s="231">
        <f>IF(B$15=0,0,B$15/CHI!B$10*1000)</f>
        <v>2615.6464115874105</v>
      </c>
      <c r="C220" s="231">
        <f>IF(C$15=0,0,C$15/CHI!C$10*1000)</f>
        <v>2586.3757341309874</v>
      </c>
      <c r="D220" s="231">
        <f>IF(D$15=0,0,D$15/CHI!D$10*1000)</f>
        <v>2083.1147487745238</v>
      </c>
      <c r="E220" s="231">
        <f>IF(E$15=0,0,E$15/CHI!E$10*1000)</f>
        <v>2027.1677080754728</v>
      </c>
      <c r="F220" s="231">
        <f>IF(F$15=0,0,F$15/CHI!F$10*1000)</f>
        <v>1852.1888523172192</v>
      </c>
      <c r="G220" s="231">
        <f>IF(G$15=0,0,G$15/CHI!G$10*1000)</f>
        <v>2164.4715277709038</v>
      </c>
      <c r="H220" s="231">
        <f>IF(H$15=0,0,H$15/CHI!H$10*1000)</f>
        <v>1860.6950583622631</v>
      </c>
      <c r="I220" s="231">
        <f>IF(I$15=0,0,I$15/CHI!I$10*1000)</f>
        <v>1759.5654438594506</v>
      </c>
      <c r="J220" s="231">
        <f>IF(J$15=0,0,J$15/CHI!J$10*1000)</f>
        <v>1569.4149389791364</v>
      </c>
      <c r="K220" s="231">
        <f>IF(K$15=0,0,K$15/CHI!K$10*1000)</f>
        <v>1859.6449659451596</v>
      </c>
      <c r="L220" s="231">
        <f>IF(L$15=0,0,L$15/CHI!L$10*1000)</f>
        <v>2111.6104175793839</v>
      </c>
      <c r="M220" s="231">
        <f>IF(M$15=0,0,M$15/CHI!M$10*1000)</f>
        <v>334.68565429919414</v>
      </c>
      <c r="N220" s="231">
        <f>IF(N$15=0,0,N$15/CHI!N$10*1000)</f>
        <v>250.3085316690875</v>
      </c>
      <c r="O220" s="231">
        <f>IF(O$15=0,0,O$15/CHI!O$10*1000)</f>
        <v>202.56247886536917</v>
      </c>
      <c r="P220" s="231">
        <f>IF(P$15=0,0,P$15/CHI!P$10*1000)</f>
        <v>171.86762710382487</v>
      </c>
      <c r="Q220" s="231">
        <f>IF(Q$15=0,0,Q$15/CHI!Q$10*1000)</f>
        <v>72.977175294853495</v>
      </c>
    </row>
    <row r="221" spans="1:17" x14ac:dyDescent="0.25">
      <c r="A221" s="127" t="s">
        <v>184</v>
      </c>
      <c r="B221" s="226">
        <f>IF(B$24=0,0,B$24/CHI!B$10*1000)</f>
        <v>525.68117689376811</v>
      </c>
      <c r="C221" s="226">
        <f>IF(C$24=0,0,C$24/CHI!C$10*1000)</f>
        <v>508.60278015274019</v>
      </c>
      <c r="D221" s="226">
        <f>IF(D$24=0,0,D$24/CHI!D$10*1000)</f>
        <v>494.93122663224051</v>
      </c>
      <c r="E221" s="226">
        <f>IF(E$24=0,0,E$24/CHI!E$10*1000)</f>
        <v>498.15661458537346</v>
      </c>
      <c r="F221" s="226">
        <f>IF(F$24=0,0,F$24/CHI!F$10*1000)</f>
        <v>495.65428937704866</v>
      </c>
      <c r="G221" s="226">
        <f>IF(G$24=0,0,G$24/CHI!G$10*1000)</f>
        <v>489.50207772138185</v>
      </c>
      <c r="H221" s="226">
        <f>IF(H$24=0,0,H$24/CHI!H$10*1000)</f>
        <v>484.07189602844733</v>
      </c>
      <c r="I221" s="226">
        <f>IF(I$24=0,0,I$24/CHI!I$10*1000)</f>
        <v>463.68056626013259</v>
      </c>
      <c r="J221" s="226">
        <f>IF(J$24=0,0,J$24/CHI!J$10*1000)</f>
        <v>461.67032435709399</v>
      </c>
      <c r="K221" s="226">
        <f>IF(K$24=0,0,K$24/CHI!K$10*1000)</f>
        <v>453.29311155520458</v>
      </c>
      <c r="L221" s="226">
        <f>IF(L$24=0,0,L$24/CHI!L$10*1000)</f>
        <v>445.75405473099943</v>
      </c>
      <c r="M221" s="226">
        <f>IF(M$24=0,0,M$24/CHI!M$10*1000)</f>
        <v>439.82895638461372</v>
      </c>
      <c r="N221" s="226">
        <f>IF(N$24=0,0,N$24/CHI!N$10*1000)</f>
        <v>436.23784503389663</v>
      </c>
      <c r="O221" s="226">
        <f>IF(O$24=0,0,O$24/CHI!O$10*1000)</f>
        <v>435.18061598024752</v>
      </c>
      <c r="P221" s="226">
        <f>IF(P$24=0,0,P$24/CHI!P$10*1000)</f>
        <v>433.2331858243391</v>
      </c>
      <c r="Q221" s="226">
        <f>IF(Q$24=0,0,Q$24/CHI!Q$10*1000)</f>
        <v>371.08268105828284</v>
      </c>
    </row>
    <row r="222" spans="1:17" x14ac:dyDescent="0.25">
      <c r="A222" s="127" t="s">
        <v>181</v>
      </c>
      <c r="B222" s="226">
        <f>IF(B$35=0,0,B$35/CHI!B$10*1000)</f>
        <v>70.090823585835651</v>
      </c>
      <c r="C222" s="226">
        <f>IF(C$35=0,0,C$35/CHI!C$10*1000)</f>
        <v>67.813704020365307</v>
      </c>
      <c r="D222" s="226">
        <f>IF(D$35=0,0,D$35/CHI!D$10*1000)</f>
        <v>65.990830217631952</v>
      </c>
      <c r="E222" s="226">
        <f>IF(E$35=0,0,E$35/CHI!E$10*1000)</f>
        <v>66.420881944716399</v>
      </c>
      <c r="F222" s="226">
        <f>IF(F$35=0,0,F$35/CHI!F$10*1000)</f>
        <v>66.087238583606435</v>
      </c>
      <c r="G222" s="226">
        <f>IF(G$35=0,0,G$35/CHI!G$10*1000)</f>
        <v>65.266943696184128</v>
      </c>
      <c r="H222" s="226">
        <f>IF(H$35=0,0,H$35/CHI!H$10*1000)</f>
        <v>64.542919470459566</v>
      </c>
      <c r="I222" s="226">
        <f>IF(I$35=0,0,I$35/CHI!I$10*1000)</f>
        <v>61.824075501350976</v>
      </c>
      <c r="J222" s="226">
        <f>IF(J$35=0,0,J$35/CHI!J$10*1000)</f>
        <v>61.556043247612465</v>
      </c>
      <c r="K222" s="226">
        <f>IF(K$35=0,0,K$35/CHI!K$10*1000)</f>
        <v>60.439081540693863</v>
      </c>
      <c r="L222" s="226">
        <f>IF(L$35=0,0,L$35/CHI!L$10*1000)</f>
        <v>59.433873964133205</v>
      </c>
      <c r="M222" s="226">
        <f>IF(M$35=0,0,M$35/CHI!M$10*1000)</f>
        <v>58.643860851281744</v>
      </c>
      <c r="N222" s="226">
        <f>IF(N$35=0,0,N$35/CHI!N$10*1000)</f>
        <v>58.165046004519418</v>
      </c>
      <c r="O222" s="226">
        <f>IF(O$35=0,0,O$35/CHI!O$10*1000)</f>
        <v>58.024082130699576</v>
      </c>
      <c r="P222" s="226">
        <f>IF(P$35=0,0,P$35/CHI!P$10*1000)</f>
        <v>57.764424776578508</v>
      </c>
      <c r="Q222" s="226">
        <f>IF(Q$35=0,0,Q$35/CHI!Q$10*1000)</f>
        <v>49.477690807771005</v>
      </c>
    </row>
    <row r="223" spans="1:17" x14ac:dyDescent="0.25">
      <c r="A223" s="127" t="s">
        <v>180</v>
      </c>
      <c r="B223" s="225">
        <f>IF(B$43=0,0,B$43/CHI!B$10*1000)</f>
        <v>56.948794163491485</v>
      </c>
      <c r="C223" s="225">
        <f>IF(C$43=0,0,C$43/CHI!C$10*1000)</f>
        <v>55.098634516546845</v>
      </c>
      <c r="D223" s="225">
        <f>IF(D$43=0,0,D$43/CHI!D$10*1000)</f>
        <v>53.617549551826031</v>
      </c>
      <c r="E223" s="225">
        <f>IF(E$43=0,0,E$43/CHI!E$10*1000)</f>
        <v>53.966966580082158</v>
      </c>
      <c r="F223" s="225">
        <f>IF(F$43=0,0,F$43/CHI!F$10*1000)</f>
        <v>53.69588134918024</v>
      </c>
      <c r="G223" s="225">
        <f>IF(G$43=0,0,G$43/CHI!G$10*1000)</f>
        <v>53.029391753149731</v>
      </c>
      <c r="H223" s="225">
        <f>IF(H$43=0,0,H$43/CHI!H$10*1000)</f>
        <v>52.441122069748488</v>
      </c>
      <c r="I223" s="225">
        <f>IF(I$43=0,0,I$43/CHI!I$10*1000)</f>
        <v>50.232061344847686</v>
      </c>
      <c r="J223" s="225">
        <f>IF(J$43=0,0,J$43/CHI!J$10*1000)</f>
        <v>50.014285138685153</v>
      </c>
      <c r="K223" s="225">
        <f>IF(K$43=0,0,K$43/CHI!K$10*1000)</f>
        <v>49.106753751813798</v>
      </c>
      <c r="L223" s="225">
        <f>IF(L$43=0,0,L$43/CHI!L$10*1000)</f>
        <v>48.290022595858233</v>
      </c>
      <c r="M223" s="225">
        <f>IF(M$43=0,0,M$43/CHI!M$10*1000)</f>
        <v>47.648136941666493</v>
      </c>
      <c r="N223" s="225">
        <f>IF(N$43=0,0,N$43/CHI!N$10*1000)</f>
        <v>47.259099878672075</v>
      </c>
      <c r="O223" s="225">
        <f>IF(O$43=0,0,O$43/CHI!O$10*1000)</f>
        <v>47.144566731193457</v>
      </c>
      <c r="P223" s="225">
        <f>IF(P$43=0,0,P$43/CHI!P$10*1000)</f>
        <v>46.933595130970133</v>
      </c>
      <c r="Q223" s="225">
        <f>IF(Q$43=0,0,Q$43/CHI!Q$10*1000)</f>
        <v>40.200623781313979</v>
      </c>
    </row>
    <row r="224" spans="1:17" x14ac:dyDescent="0.25">
      <c r="A224" s="72" t="s">
        <v>179</v>
      </c>
      <c r="B224" s="224">
        <f>IF(B$57=0,0,B$57/CHI!B$10*1000)</f>
        <v>39.426088267032597</v>
      </c>
      <c r="C224" s="224">
        <f>IF(C$57=0,0,C$57/CHI!C$10*1000)</f>
        <v>38.145208511455508</v>
      </c>
      <c r="D224" s="224">
        <f>IF(D$57=0,0,D$57/CHI!D$10*1000)</f>
        <v>37.119841997418028</v>
      </c>
      <c r="E224" s="224">
        <f>IF(E$57=0,0,E$57/CHI!E$10*1000)</f>
        <v>37.361746093903001</v>
      </c>
      <c r="F224" s="224">
        <f>IF(F$57=0,0,F$57/CHI!F$10*1000)</f>
        <v>37.174071703278642</v>
      </c>
      <c r="G224" s="224">
        <f>IF(G$57=0,0,G$57/CHI!G$10*1000)</f>
        <v>36.712655829103632</v>
      </c>
      <c r="H224" s="224">
        <f>IF(H$57=0,0,H$57/CHI!H$10*1000)</f>
        <v>36.305392202133547</v>
      </c>
      <c r="I224" s="224">
        <f>IF(I$57=0,0,I$57/CHI!I$10*1000)</f>
        <v>34.776042469509939</v>
      </c>
      <c r="J224" s="224">
        <f>IF(J$57=0,0,J$57/CHI!J$10*1000)</f>
        <v>34.625274326782034</v>
      </c>
      <c r="K224" s="224">
        <f>IF(K$57=0,0,K$57/CHI!K$10*1000)</f>
        <v>33.996983366640329</v>
      </c>
      <c r="L224" s="224">
        <f>IF(L$57=0,0,L$57/CHI!L$10*1000)</f>
        <v>33.43155410482494</v>
      </c>
      <c r="M224" s="224">
        <f>IF(M$57=0,0,M$57/CHI!M$10*1000)</f>
        <v>32.987171728846015</v>
      </c>
      <c r="N224" s="224">
        <f>IF(N$57=0,0,N$57/CHI!N$10*1000)</f>
        <v>32.717838377542236</v>
      </c>
      <c r="O224" s="224">
        <f>IF(O$57=0,0,O$57/CHI!O$10*1000)</f>
        <v>32.638546198518554</v>
      </c>
      <c r="P224" s="224">
        <f>IF(P$57=0,0,P$57/CHI!P$10*1000)</f>
        <v>32.492488936825438</v>
      </c>
      <c r="Q224" s="224">
        <f>IF(Q$57=0,0,Q$57/CHI!Q$10*1000)</f>
        <v>27.831201079371205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783.932391490545</v>
      </c>
      <c r="C226" s="230">
        <f t="shared" si="51"/>
        <v>758.46389653866322</v>
      </c>
      <c r="D226" s="230">
        <f t="shared" si="51"/>
        <v>755.34727104846888</v>
      </c>
      <c r="E226" s="230">
        <f t="shared" si="51"/>
        <v>741.74880186634266</v>
      </c>
      <c r="F226" s="230">
        <f t="shared" si="51"/>
        <v>732.52070894889039</v>
      </c>
      <c r="G226" s="230">
        <f t="shared" si="51"/>
        <v>723.42843931620587</v>
      </c>
      <c r="H226" s="230">
        <f t="shared" si="51"/>
        <v>715.4032479102583</v>
      </c>
      <c r="I226" s="230">
        <f t="shared" si="51"/>
        <v>700.67120376805985</v>
      </c>
      <c r="J226" s="230">
        <f t="shared" si="51"/>
        <v>697.63351205406889</v>
      </c>
      <c r="K226" s="230">
        <f t="shared" si="51"/>
        <v>668.42590359099222</v>
      </c>
      <c r="L226" s="230">
        <f t="shared" si="51"/>
        <v>621.5216524988241</v>
      </c>
      <c r="M226" s="230">
        <f t="shared" si="51"/>
        <v>613.26019783255947</v>
      </c>
      <c r="N226" s="230">
        <f t="shared" si="51"/>
        <v>608.25305670323905</v>
      </c>
      <c r="O226" s="230">
        <f t="shared" si="51"/>
        <v>606.77894616735114</v>
      </c>
      <c r="P226" s="230">
        <f t="shared" si="51"/>
        <v>604.06361470647062</v>
      </c>
      <c r="Q226" s="230">
        <f t="shared" si="51"/>
        <v>596.69794863350819</v>
      </c>
    </row>
    <row r="227" spans="1:17" x14ac:dyDescent="0.25">
      <c r="A227" s="132" t="s">
        <v>83</v>
      </c>
      <c r="B227" s="229">
        <f>IF(B$61=0,0,B$61/CHI!B$11*1000)</f>
        <v>6.9550166740916941</v>
      </c>
      <c r="C227" s="229">
        <f>IF(C$61=0,0,C$61/CHI!C$11*1000)</f>
        <v>6.7290612103589575</v>
      </c>
      <c r="D227" s="229">
        <f>IF(D$61=0,0,D$61/CHI!D$11*1000)</f>
        <v>6.7014106342550868</v>
      </c>
      <c r="E227" s="229">
        <f>IF(E$61=0,0,E$61/CHI!E$11*1000)</f>
        <v>6.5807655621411696</v>
      </c>
      <c r="F227" s="229">
        <f>IF(F$61=0,0,F$61/CHI!F$11*1000)</f>
        <v>6.4988942926189157</v>
      </c>
      <c r="G227" s="229">
        <f>IF(G$61=0,0,G$61/CHI!G$11*1000)</f>
        <v>6.4182280418209094</v>
      </c>
      <c r="H227" s="229">
        <f>IF(H$61=0,0,H$61/CHI!H$11*1000)</f>
        <v>6.3470288661687624</v>
      </c>
      <c r="I227" s="229">
        <f>IF(I$61=0,0,I$61/CHI!I$11*1000)</f>
        <v>6.2163267625630825</v>
      </c>
      <c r="J227" s="229">
        <f>IF(J$61=0,0,J$61/CHI!J$11*1000)</f>
        <v>6.1893764837496406</v>
      </c>
      <c r="K227" s="229">
        <f>IF(K$61=0,0,K$61/CHI!K$11*1000)</f>
        <v>5.9302477552061044</v>
      </c>
      <c r="L227" s="229">
        <f>IF(L$61=0,0,L$61/CHI!L$11*1000)</f>
        <v>5.5141151244169251</v>
      </c>
      <c r="M227" s="229">
        <f>IF(M$61=0,0,M$61/CHI!M$11*1000)</f>
        <v>5.440819830613755</v>
      </c>
      <c r="N227" s="229">
        <f>IF(N$61=0,0,N$61/CHI!N$11*1000)</f>
        <v>5.3963966757320705</v>
      </c>
      <c r="O227" s="229">
        <f>IF(O$61=0,0,O$61/CHI!O$11*1000)</f>
        <v>5.3833184262964764</v>
      </c>
      <c r="P227" s="229">
        <f>IF(P$61=0,0,P$61/CHI!P$11*1000)</f>
        <v>5.3592281146942184</v>
      </c>
      <c r="Q227" s="229">
        <f>IF(Q$61=0,0,Q$61/CHI!Q$11*1000)</f>
        <v>5.2938802212925413</v>
      </c>
    </row>
    <row r="228" spans="1:17" x14ac:dyDescent="0.25">
      <c r="A228" s="76" t="s">
        <v>82</v>
      </c>
      <c r="B228" s="228">
        <f>IF(B$62=0,0,B$62/CHI!B$11*1000)</f>
        <v>45.216013630105657</v>
      </c>
      <c r="C228" s="228">
        <f>IF(C$62=0,0,C$62/CHI!C$11*1000)</f>
        <v>43.74703004506334</v>
      </c>
      <c r="D228" s="228">
        <f>IF(D$62=0,0,D$62/CHI!D$11*1000)</f>
        <v>43.567267884226226</v>
      </c>
      <c r="E228" s="228">
        <f>IF(E$62=0,0,E$62/CHI!E$11*1000)</f>
        <v>42.782929113993106</v>
      </c>
      <c r="F228" s="228">
        <f>IF(F$62=0,0,F$62/CHI!F$11*1000)</f>
        <v>42.250666919364249</v>
      </c>
      <c r="G228" s="228">
        <f>IF(G$62=0,0,G$62/CHI!G$11*1000)</f>
        <v>41.726238802727352</v>
      </c>
      <c r="H228" s="228">
        <f>IF(H$62=0,0,H$62/CHI!H$11*1000)</f>
        <v>41.263358115649751</v>
      </c>
      <c r="I228" s="228">
        <f>IF(I$62=0,0,I$62/CHI!I$11*1000)</f>
        <v>40.413636486637294</v>
      </c>
      <c r="J228" s="228">
        <f>IF(J$62=0,0,J$62/CHI!J$11*1000)</f>
        <v>40.238427104508418</v>
      </c>
      <c r="K228" s="228">
        <f>IF(K$62=0,0,K$62/CHI!K$11*1000)</f>
        <v>38.553777207776619</v>
      </c>
      <c r="L228" s="228">
        <f>IF(L$62=0,0,L$62/CHI!L$11*1000)</f>
        <v>35.848412204729726</v>
      </c>
      <c r="M228" s="228">
        <f>IF(M$62=0,0,M$62/CHI!M$11*1000)</f>
        <v>35.371904216478278</v>
      </c>
      <c r="N228" s="228">
        <f>IF(N$62=0,0,N$62/CHI!N$11*1000)</f>
        <v>35.08310002365657</v>
      </c>
      <c r="O228" s="228">
        <f>IF(O$62=0,0,O$62/CHI!O$11*1000)</f>
        <v>34.998075597052299</v>
      </c>
      <c r="P228" s="228">
        <f>IF(P$62=0,0,P$62/CHI!P$11*1000)</f>
        <v>34.841459458112077</v>
      </c>
      <c r="Q228" s="228">
        <f>IF(Q$62=0,0,Q$62/CHI!Q$11*1000)</f>
        <v>34.416619177030391</v>
      </c>
    </row>
    <row r="229" spans="1:17" x14ac:dyDescent="0.25">
      <c r="A229" s="76" t="s">
        <v>81</v>
      </c>
      <c r="B229" s="228">
        <f>IF(B$63=0,0,B$63/CHI!B$11*1000)</f>
        <v>8.3444685591777468</v>
      </c>
      <c r="C229" s="228">
        <f>IF(C$63=0,0,C$63/CHI!C$11*1000)</f>
        <v>8.0733724063941175</v>
      </c>
      <c r="D229" s="228">
        <f>IF(D$63=0,0,D$63/CHI!D$11*1000)</f>
        <v>8.0401978830602765</v>
      </c>
      <c r="E229" s="228">
        <f>IF(E$63=0,0,E$63/CHI!E$11*1000)</f>
        <v>7.8954507087185579</v>
      </c>
      <c r="F229" s="228">
        <f>IF(F$63=0,0,F$63/CHI!F$11*1000)</f>
        <v>7.797223448247232</v>
      </c>
      <c r="G229" s="228">
        <f>IF(G$63=0,0,G$63/CHI!G$11*1000)</f>
        <v>7.7004419414424889</v>
      </c>
      <c r="H229" s="228">
        <f>IF(H$63=0,0,H$63/CHI!H$11*1000)</f>
        <v>7.6150188130002698</v>
      </c>
      <c r="I229" s="228">
        <f>IF(I$63=0,0,I$63/CHI!I$11*1000)</f>
        <v>7.4582054442820098</v>
      </c>
      <c r="J229" s="228">
        <f>IF(J$63=0,0,J$63/CHI!J$11*1000)</f>
        <v>7.4258711214819551</v>
      </c>
      <c r="K229" s="228">
        <f>IF(K$63=0,0,K$63/CHI!K$11*1000)</f>
        <v>7.1149744508577069</v>
      </c>
      <c r="L229" s="228">
        <f>IF(L$63=0,0,L$63/CHI!L$11*1000)</f>
        <v>6.6157081202673904</v>
      </c>
      <c r="M229" s="228">
        <f>IF(M$63=0,0,M$63/CHI!M$11*1000)</f>
        <v>6.527770117623259</v>
      </c>
      <c r="N229" s="228">
        <f>IF(N$63=0,0,N$63/CHI!N$11*1000)</f>
        <v>6.4744722412011138</v>
      </c>
      <c r="O229" s="228">
        <f>IF(O$63=0,0,O$63/CHI!O$11*1000)</f>
        <v>6.4587812592325244</v>
      </c>
      <c r="P229" s="228">
        <f>IF(P$63=0,0,P$63/CHI!P$11*1000)</f>
        <v>6.4298782591154069</v>
      </c>
      <c r="Q229" s="228">
        <f>IF(Q$63=0,0,Q$63/CHI!Q$11*1000)</f>
        <v>6.3514753641331305</v>
      </c>
    </row>
    <row r="230" spans="1:17" x14ac:dyDescent="0.25">
      <c r="A230" s="76" t="s">
        <v>80</v>
      </c>
      <c r="B230" s="228">
        <f>IF(B$64=0,0,B$64/CHI!B$11*1000)</f>
        <v>66.072658403871088</v>
      </c>
      <c r="C230" s="228">
        <f>IF(C$64=0,0,C$64/CHI!C$11*1000)</f>
        <v>63.926081498410085</v>
      </c>
      <c r="D230" s="228">
        <f>IF(D$64=0,0,D$64/CHI!D$11*1000)</f>
        <v>63.663401025423312</v>
      </c>
      <c r="E230" s="228">
        <f>IF(E$64=0,0,E$64/CHI!E$11*1000)</f>
        <v>62.5172728403411</v>
      </c>
      <c r="F230" s="228">
        <f>IF(F$64=0,0,F$64/CHI!F$11*1000)</f>
        <v>61.739495779879682</v>
      </c>
      <c r="G230" s="228">
        <f>IF(G$64=0,0,G$64/CHI!G$11*1000)</f>
        <v>60.973166397298634</v>
      </c>
      <c r="H230" s="228">
        <f>IF(H$64=0,0,H$64/CHI!H$11*1000)</f>
        <v>60.29677422860324</v>
      </c>
      <c r="I230" s="228">
        <f>IF(I$64=0,0,I$64/CHI!I$11*1000)</f>
        <v>59.055104244349273</v>
      </c>
      <c r="J230" s="228">
        <f>IF(J$64=0,0,J$64/CHI!J$11*1000)</f>
        <v>58.799076595621571</v>
      </c>
      <c r="K230" s="228">
        <f>IF(K$64=0,0,K$64/CHI!K$11*1000)</f>
        <v>56.337353674457987</v>
      </c>
      <c r="L230" s="228">
        <f>IF(L$64=0,0,L$64/CHI!L$11*1000)</f>
        <v>52.384093681960778</v>
      </c>
      <c r="M230" s="228">
        <f>IF(M$64=0,0,M$64/CHI!M$11*1000)</f>
        <v>51.687788390830661</v>
      </c>
      <c r="N230" s="228">
        <f>IF(N$64=0,0,N$64/CHI!N$11*1000)</f>
        <v>51.265768419454652</v>
      </c>
      <c r="O230" s="228">
        <f>IF(O$64=0,0,O$64/CHI!O$11*1000)</f>
        <v>51.141525049816508</v>
      </c>
      <c r="P230" s="228">
        <f>IF(P$64=0,0,P$64/CHI!P$11*1000)</f>
        <v>50.912667089595061</v>
      </c>
      <c r="Q230" s="228">
        <f>IF(Q$64=0,0,Q$64/CHI!Q$11*1000)</f>
        <v>50.291862102279133</v>
      </c>
    </row>
    <row r="231" spans="1:17" x14ac:dyDescent="0.25">
      <c r="A231" s="129" t="s">
        <v>79</v>
      </c>
      <c r="B231" s="227">
        <f>IF(B$65=0,0,B$65/CHI!B$11*1000)</f>
        <v>19.474046687456738</v>
      </c>
      <c r="C231" s="227">
        <f>IF(C$65=0,0,C$65/CHI!C$11*1000)</f>
        <v>18.841371389005076</v>
      </c>
      <c r="D231" s="227">
        <f>IF(D$65=0,0,D$65/CHI!D$11*1000)</f>
        <v>18.763949775914238</v>
      </c>
      <c r="E231" s="227">
        <f>IF(E$65=0,0,E$65/CHI!E$11*1000)</f>
        <v>18.426143573995269</v>
      </c>
      <c r="F231" s="227">
        <f>IF(F$65=0,0,F$65/CHI!F$11*1000)</f>
        <v>18.196904019332958</v>
      </c>
      <c r="G231" s="227">
        <f>IF(G$65=0,0,G$65/CHI!G$11*1000)</f>
        <v>17.971038517098545</v>
      </c>
      <c r="H231" s="227">
        <f>IF(H$65=0,0,H$65/CHI!H$11*1000)</f>
        <v>17.771680825272533</v>
      </c>
      <c r="I231" s="227">
        <f>IF(I$65=0,0,I$65/CHI!I$11*1000)</f>
        <v>17.405714935176626</v>
      </c>
      <c r="J231" s="227">
        <f>IF(J$65=0,0,J$65/CHI!J$11*1000)</f>
        <v>17.330254154498995</v>
      </c>
      <c r="K231" s="227">
        <f>IF(K$65=0,0,K$65/CHI!K$11*1000)</f>
        <v>16.604693714577088</v>
      </c>
      <c r="L231" s="227">
        <f>IF(L$65=0,0,L$65/CHI!L$11*1000)</f>
        <v>15.439522348367388</v>
      </c>
      <c r="M231" s="227">
        <f>IF(M$65=0,0,M$65/CHI!M$11*1000)</f>
        <v>15.234295525718514</v>
      </c>
      <c r="N231" s="227">
        <f>IF(N$65=0,0,N$65/CHI!N$11*1000)</f>
        <v>15.109910692049795</v>
      </c>
      <c r="O231" s="227">
        <f>IF(O$65=0,0,O$65/CHI!O$11*1000)</f>
        <v>15.073291593630131</v>
      </c>
      <c r="P231" s="227">
        <f>IF(P$65=0,0,P$65/CHI!P$11*1000)</f>
        <v>15.005838721143808</v>
      </c>
      <c r="Q231" s="227">
        <f>IF(Q$65=0,0,Q$65/CHI!Q$11*1000)</f>
        <v>14.822864619619113</v>
      </c>
    </row>
    <row r="232" spans="1:17" x14ac:dyDescent="0.25">
      <c r="A232" s="127" t="s">
        <v>183</v>
      </c>
      <c r="B232" s="226">
        <f>IF(B$70=0,0,B$70/CHI!B$11*1000)</f>
        <v>40.380020004762926</v>
      </c>
      <c r="C232" s="226">
        <f>IF(C$70=0,0,C$70/CHI!C$11*1000)</f>
        <v>39.068148793914254</v>
      </c>
      <c r="D232" s="226">
        <f>IF(D$70=0,0,D$70/CHI!D$11*1000)</f>
        <v>38.907612756613759</v>
      </c>
      <c r="E232" s="226">
        <f>IF(E$70=0,0,E$70/CHI!E$11*1000)</f>
        <v>38.20716146314907</v>
      </c>
      <c r="F232" s="226">
        <f>IF(F$70=0,0,F$70/CHI!F$11*1000)</f>
        <v>37.731826369641809</v>
      </c>
      <c r="G232" s="226">
        <f>IF(G$70=0,0,G$70/CHI!G$11*1000)</f>
        <v>37.263487475061346</v>
      </c>
      <c r="H232" s="226">
        <f>IF(H$70=0,0,H$70/CHI!H$11*1000)</f>
        <v>36.850113320565626</v>
      </c>
      <c r="I232" s="226">
        <f>IF(I$70=0,0,I$70/CHI!I$11*1000)</f>
        <v>36.091272068908779</v>
      </c>
      <c r="J232" s="226">
        <f>IF(J$70=0,0,J$70/CHI!J$11*1000)</f>
        <v>35.934801876439721</v>
      </c>
      <c r="K232" s="226">
        <f>IF(K$70=0,0,K$70/CHI!K$11*1000)</f>
        <v>34.430330538308347</v>
      </c>
      <c r="L232" s="226">
        <f>IF(L$70=0,0,L$70/CHI!L$11*1000)</f>
        <v>32.014312756712414</v>
      </c>
      <c r="M232" s="226">
        <f>IF(M$70=0,0,M$70/CHI!M$11*1000)</f>
        <v>31.58876878338851</v>
      </c>
      <c r="N232" s="226">
        <f>IF(N$70=0,0,N$70/CHI!N$11*1000)</f>
        <v>31.330853099378832</v>
      </c>
      <c r="O232" s="226">
        <f>IF(O$70=0,0,O$70/CHI!O$11*1000)</f>
        <v>31.2549223002761</v>
      </c>
      <c r="P232" s="226">
        <f>IF(P$70=0,0,P$70/CHI!P$11*1000)</f>
        <v>31.115056745669481</v>
      </c>
      <c r="Q232" s="226">
        <f>IF(Q$70=0,0,Q$70/CHI!Q$11*1000)</f>
        <v>30.735654457151824</v>
      </c>
    </row>
    <row r="233" spans="1:17" x14ac:dyDescent="0.25">
      <c r="A233" s="127" t="s">
        <v>181</v>
      </c>
      <c r="B233" s="226">
        <f>IF(B$83=0,0,B$83/CHI!B$11*1000)</f>
        <v>395.59006750726456</v>
      </c>
      <c r="C233" s="226">
        <f>IF(C$83=0,0,C$83/CHI!C$11*1000)</f>
        <v>382.73808722594617</v>
      </c>
      <c r="D233" s="226">
        <f>IF(D$83=0,0,D$83/CHI!D$11*1000)</f>
        <v>381.16536730590724</v>
      </c>
      <c r="E233" s="226">
        <f>IF(E$83=0,0,E$83/CHI!E$11*1000)</f>
        <v>374.303271288259</v>
      </c>
      <c r="F233" s="226">
        <f>IF(F$83=0,0,F$83/CHI!F$11*1000)</f>
        <v>369.64656627159655</v>
      </c>
      <c r="G233" s="226">
        <f>IF(G$83=0,0,G$83/CHI!G$11*1000)</f>
        <v>365.05840076544985</v>
      </c>
      <c r="H233" s="226">
        <f>IF(H$83=0,0,H$83/CHI!H$11*1000)</f>
        <v>361.00870713817</v>
      </c>
      <c r="I233" s="226">
        <f>IF(I$83=0,0,I$83/CHI!I$11*1000)</f>
        <v>353.57458348159895</v>
      </c>
      <c r="J233" s="226">
        <f>IF(J$83=0,0,J$83/CHI!J$11*1000)</f>
        <v>352.04169533556995</v>
      </c>
      <c r="K233" s="226">
        <f>IF(K$83=0,0,K$83/CHI!K$11*1000)</f>
        <v>337.3028735582667</v>
      </c>
      <c r="L233" s="226">
        <f>IF(L$83=0,0,L$83/CHI!L$11*1000)</f>
        <v>313.63392447880744</v>
      </c>
      <c r="M233" s="226">
        <f>IF(M$83=0,0,M$83/CHI!M$11*1000)</f>
        <v>309.46500705096406</v>
      </c>
      <c r="N233" s="226">
        <f>IF(N$83=0,0,N$83/CHI!N$11*1000)</f>
        <v>306.93829005487191</v>
      </c>
      <c r="O233" s="226">
        <f>IF(O$83=0,0,O$83/CHI!O$11*1000)</f>
        <v>306.1944204396666</v>
      </c>
      <c r="P233" s="226">
        <f>IF(P$83=0,0,P$83/CHI!P$11*1000)</f>
        <v>304.82420258979323</v>
      </c>
      <c r="Q233" s="226">
        <f>IF(Q$83=0,0,Q$83/CHI!Q$11*1000)</f>
        <v>301.10732040624299</v>
      </c>
    </row>
    <row r="234" spans="1:17" x14ac:dyDescent="0.25">
      <c r="A234" s="127" t="s">
        <v>180</v>
      </c>
      <c r="B234" s="225">
        <f>IF(B$91=0,0,B$91/CHI!B$11*1000)</f>
        <v>80.760040009525866</v>
      </c>
      <c r="C234" s="225">
        <f>IF(C$91=0,0,C$91/CHI!C$11*1000)</f>
        <v>78.136297587828494</v>
      </c>
      <c r="D234" s="225">
        <f>IF(D$91=0,0,D$91/CHI!D$11*1000)</f>
        <v>77.815225513227517</v>
      </c>
      <c r="E234" s="225">
        <f>IF(E$91=0,0,E$91/CHI!E$11*1000)</f>
        <v>76.414322926298141</v>
      </c>
      <c r="F234" s="225">
        <f>IF(F$91=0,0,F$91/CHI!F$11*1000)</f>
        <v>75.463652739283603</v>
      </c>
      <c r="G234" s="225">
        <f>IF(G$91=0,0,G$91/CHI!G$11*1000)</f>
        <v>74.526974950122707</v>
      </c>
      <c r="H234" s="225">
        <f>IF(H$91=0,0,H$91/CHI!H$11*1000)</f>
        <v>73.700226641131266</v>
      </c>
      <c r="I234" s="225">
        <f>IF(I$91=0,0,I$91/CHI!I$11*1000)</f>
        <v>72.182544137817558</v>
      </c>
      <c r="J234" s="225">
        <f>IF(J$91=0,0,J$91/CHI!J$11*1000)</f>
        <v>71.869603752879442</v>
      </c>
      <c r="K234" s="225">
        <f>IF(K$91=0,0,K$91/CHI!K$11*1000)</f>
        <v>68.860661076616694</v>
      </c>
      <c r="L234" s="225">
        <f>IF(L$91=0,0,L$91/CHI!L$11*1000)</f>
        <v>80.539824997312351</v>
      </c>
      <c r="M234" s="225">
        <f>IF(M$91=0,0,M$91/CHI!M$11*1000)</f>
        <v>117.25642226894358</v>
      </c>
      <c r="N234" s="225">
        <f>IF(N$91=0,0,N$91/CHI!N$11*1000)</f>
        <v>100.50342821811395</v>
      </c>
      <c r="O234" s="225">
        <f>IF(O$91=0,0,O$91/CHI!O$11*1000)</f>
        <v>102.02870270128376</v>
      </c>
      <c r="P234" s="225">
        <f>IF(P$91=0,0,P$91/CHI!P$11*1000)</f>
        <v>96.693734686613894</v>
      </c>
      <c r="Q234" s="225">
        <f>IF(Q$91=0,0,Q$91/CHI!Q$11*1000)</f>
        <v>61.471308914303648</v>
      </c>
    </row>
    <row r="235" spans="1:17" x14ac:dyDescent="0.25">
      <c r="A235" s="72" t="s">
        <v>179</v>
      </c>
      <c r="B235" s="224">
        <f>IF(B$105=0,0,B$105/CHI!B$11*1000)</f>
        <v>121.14006001428879</v>
      </c>
      <c r="C235" s="224">
        <f>IF(C$105=0,0,C$105/CHI!C$11*1000)</f>
        <v>117.20444638174276</v>
      </c>
      <c r="D235" s="224">
        <f>IF(D$105=0,0,D$105/CHI!D$11*1000)</f>
        <v>116.72283826984129</v>
      </c>
      <c r="E235" s="224">
        <f>IF(E$105=0,0,E$105/CHI!E$11*1000)</f>
        <v>114.6214843894472</v>
      </c>
      <c r="F235" s="224">
        <f>IF(F$105=0,0,F$105/CHI!F$11*1000)</f>
        <v>113.1954791089254</v>
      </c>
      <c r="G235" s="224">
        <f>IF(G$105=0,0,G$105/CHI!G$11*1000)</f>
        <v>111.79046242518406</v>
      </c>
      <c r="H235" s="224">
        <f>IF(H$105=0,0,H$105/CHI!H$11*1000)</f>
        <v>110.55033996169688</v>
      </c>
      <c r="I235" s="224">
        <f>IF(I$105=0,0,I$105/CHI!I$11*1000)</f>
        <v>108.27381620672634</v>
      </c>
      <c r="J235" s="224">
        <f>IF(J$105=0,0,J$105/CHI!J$11*1000)</f>
        <v>107.80440562931915</v>
      </c>
      <c r="K235" s="224">
        <f>IF(K$105=0,0,K$105/CHI!K$11*1000)</f>
        <v>103.29099161492502</v>
      </c>
      <c r="L235" s="224">
        <f>IF(L$105=0,0,L$105/CHI!L$11*1000)</f>
        <v>79.531738786249704</v>
      </c>
      <c r="M235" s="224">
        <f>IF(M$105=0,0,M$105/CHI!M$11*1000)</f>
        <v>40.68742164799896</v>
      </c>
      <c r="N235" s="224">
        <f>IF(N$105=0,0,N$105/CHI!N$11*1000)</f>
        <v>56.150837278780166</v>
      </c>
      <c r="O235" s="224">
        <f>IF(O$105=0,0,O$105/CHI!O$11*1000)</f>
        <v>54.245908800096714</v>
      </c>
      <c r="P235" s="224">
        <f>IF(P$105=0,0,P$105/CHI!P$11*1000)</f>
        <v>58.881549041733479</v>
      </c>
      <c r="Q235" s="224">
        <f>IF(Q$105=0,0,Q$105/CHI!Q$11*1000)</f>
        <v>92.206963371455473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455.29728666051943</v>
      </c>
      <c r="C237" s="230">
        <f t="shared" si="52"/>
        <v>440.50553067136946</v>
      </c>
      <c r="D237" s="230">
        <f t="shared" si="52"/>
        <v>429.73403245338716</v>
      </c>
      <c r="E237" s="230">
        <f t="shared" si="52"/>
        <v>422.26584555441156</v>
      </c>
      <c r="F237" s="230">
        <f t="shared" si="52"/>
        <v>418.1834057956886</v>
      </c>
      <c r="G237" s="230">
        <f t="shared" si="52"/>
        <v>412.99278628833758</v>
      </c>
      <c r="H237" s="230">
        <f t="shared" si="52"/>
        <v>389.68968568330331</v>
      </c>
      <c r="I237" s="230">
        <f t="shared" si="52"/>
        <v>391.38853887364064</v>
      </c>
      <c r="J237" s="230">
        <f t="shared" si="52"/>
        <v>389.6917120094941</v>
      </c>
      <c r="K237" s="230">
        <f t="shared" si="52"/>
        <v>382.62058305360517</v>
      </c>
      <c r="L237" s="230">
        <f t="shared" si="52"/>
        <v>369.42911650241967</v>
      </c>
      <c r="M237" s="230">
        <f t="shared" si="52"/>
        <v>364.51855242776156</v>
      </c>
      <c r="N237" s="230">
        <f t="shared" si="52"/>
        <v>361.542334759124</v>
      </c>
      <c r="O237" s="230">
        <f t="shared" si="52"/>
        <v>348.48371095298069</v>
      </c>
      <c r="P237" s="230">
        <f t="shared" si="52"/>
        <v>346.92424882936564</v>
      </c>
      <c r="Q237" s="230">
        <f t="shared" si="52"/>
        <v>342.69401858990295</v>
      </c>
    </row>
    <row r="238" spans="1:17" x14ac:dyDescent="0.25">
      <c r="A238" s="132" t="s">
        <v>83</v>
      </c>
      <c r="B238" s="229">
        <f>IF(B$109=0,0,B$109/CHI!B$12*1000)</f>
        <v>4.4405503038824063</v>
      </c>
      <c r="C238" s="229">
        <f>IF(C$109=0,0,C$109/CHI!C$12*1000)</f>
        <v>4.296285142465905</v>
      </c>
      <c r="D238" s="229">
        <f>IF(D$109=0,0,D$109/CHI!D$12*1000)</f>
        <v>4.1912298717965815</v>
      </c>
      <c r="E238" s="229">
        <f>IF(E$109=0,0,E$109/CHI!E$12*1000)</f>
        <v>4.1183920566474121</v>
      </c>
      <c r="F238" s="229">
        <f>IF(F$109=0,0,F$109/CHI!F$12*1000)</f>
        <v>4.0785757000770824</v>
      </c>
      <c r="G238" s="229">
        <f>IF(G$109=0,0,G$109/CHI!G$12*1000)</f>
        <v>4.0279511791189959</v>
      </c>
      <c r="H238" s="229">
        <f>IF(H$109=0,0,H$109/CHI!H$12*1000)</f>
        <v>3.8006742031631888</v>
      </c>
      <c r="I238" s="229">
        <f>IF(I$109=0,0,I$109/CHI!I$12*1000)</f>
        <v>3.8172432521595838</v>
      </c>
      <c r="J238" s="229">
        <f>IF(J$109=0,0,J$109/CHI!J$12*1000)</f>
        <v>3.8006939660821559</v>
      </c>
      <c r="K238" s="229">
        <f>IF(K$109=0,0,K$109/CHI!K$12*1000)</f>
        <v>3.7317286883310579</v>
      </c>
      <c r="L238" s="229">
        <f>IF(L$109=0,0,L$109/CHI!L$12*1000)</f>
        <v>3.6030712758694765</v>
      </c>
      <c r="M238" s="229">
        <f>IF(M$109=0,0,M$109/CHI!M$12*1000)</f>
        <v>3.5551781576084487</v>
      </c>
      <c r="N238" s="229">
        <f>IF(N$109=0,0,N$109/CHI!N$12*1000)</f>
        <v>3.5261508722278911</v>
      </c>
      <c r="O238" s="229">
        <f>IF(O$109=0,0,O$109/CHI!O$12*1000)</f>
        <v>3.398789085523696</v>
      </c>
      <c r="P238" s="229">
        <f>IF(P$109=0,0,P$109/CHI!P$12*1000)</f>
        <v>3.3835795285818921</v>
      </c>
      <c r="Q238" s="229">
        <f>IF(Q$109=0,0,Q$109/CHI!Q$12*1000)</f>
        <v>3.3423217598103747</v>
      </c>
    </row>
    <row r="239" spans="1:17" x14ac:dyDescent="0.25">
      <c r="A239" s="76" t="s">
        <v>82</v>
      </c>
      <c r="B239" s="228">
        <f>IF(B$110=0,0,B$110/CHI!B$12*1000)</f>
        <v>29.675994344711025</v>
      </c>
      <c r="C239" s="228">
        <f>IF(C$110=0,0,C$110/CHI!C$12*1000)</f>
        <v>28.711876876974696</v>
      </c>
      <c r="D239" s="228">
        <f>IF(D$110=0,0,D$110/CHI!D$12*1000)</f>
        <v>28.00979731365139</v>
      </c>
      <c r="E239" s="228">
        <f>IF(E$110=0,0,E$110/CHI!E$12*1000)</f>
        <v>27.523025530307777</v>
      </c>
      <c r="F239" s="228">
        <f>IF(F$110=0,0,F$110/CHI!F$12*1000)</f>
        <v>27.256934642569146</v>
      </c>
      <c r="G239" s="228">
        <f>IF(G$110=0,0,G$110/CHI!G$12*1000)</f>
        <v>26.91861328714111</v>
      </c>
      <c r="H239" s="228">
        <f>IF(H$110=0,0,H$110/CHI!H$12*1000)</f>
        <v>25.399731664011963</v>
      </c>
      <c r="I239" s="228">
        <f>IF(I$110=0,0,I$110/CHI!I$12*1000)</f>
        <v>25.510461859745664</v>
      </c>
      <c r="J239" s="228">
        <f>IF(J$110=0,0,J$110/CHI!J$12*1000)</f>
        <v>25.399863738694457</v>
      </c>
      <c r="K239" s="228">
        <f>IF(K$110=0,0,K$110/CHI!K$12*1000)</f>
        <v>24.938971945455755</v>
      </c>
      <c r="L239" s="228">
        <f>IF(L$110=0,0,L$110/CHI!L$12*1000)</f>
        <v>24.0791603492946</v>
      </c>
      <c r="M239" s="228">
        <f>IF(M$110=0,0,M$110/CHI!M$12*1000)</f>
        <v>23.759092833018023</v>
      </c>
      <c r="N239" s="228">
        <f>IF(N$110=0,0,N$110/CHI!N$12*1000)</f>
        <v>23.565104814000968</v>
      </c>
      <c r="O239" s="228">
        <f>IF(O$110=0,0,O$110/CHI!O$12*1000)</f>
        <v>22.713951825448746</v>
      </c>
      <c r="P239" s="228">
        <f>IF(P$110=0,0,P$110/CHI!P$12*1000)</f>
        <v>22.612307052863713</v>
      </c>
      <c r="Q239" s="228">
        <f>IF(Q$110=0,0,Q$110/CHI!Q$12*1000)</f>
        <v>22.336583273387895</v>
      </c>
    </row>
    <row r="240" spans="1:17" x14ac:dyDescent="0.25">
      <c r="A240" s="76" t="s">
        <v>81</v>
      </c>
      <c r="B240" s="228">
        <f>IF(B$111=0,0,B$111/CHI!B$12*1000)</f>
        <v>5.1827816390465982</v>
      </c>
      <c r="C240" s="228">
        <f>IF(C$111=0,0,C$111/CHI!C$12*1000)</f>
        <v>5.0144027718846109</v>
      </c>
      <c r="D240" s="228">
        <f>IF(D$111=0,0,D$111/CHI!D$12*1000)</f>
        <v>4.8917876700054581</v>
      </c>
      <c r="E240" s="228">
        <f>IF(E$111=0,0,E$111/CHI!E$12*1000)</f>
        <v>4.8067751231025833</v>
      </c>
      <c r="F240" s="228">
        <f>IF(F$111=0,0,F$111/CHI!F$12*1000)</f>
        <v>4.7603035221422205</v>
      </c>
      <c r="G240" s="228">
        <f>IF(G$111=0,0,G$111/CHI!G$12*1000)</f>
        <v>4.7012171882980338</v>
      </c>
      <c r="H240" s="228">
        <f>IF(H$111=0,0,H$111/CHI!H$12*1000)</f>
        <v>4.4359512060768846</v>
      </c>
      <c r="I240" s="228">
        <f>IF(I$111=0,0,I$111/CHI!I$12*1000)</f>
        <v>4.4552897468068249</v>
      </c>
      <c r="J240" s="228">
        <f>IF(J$111=0,0,J$111/CHI!J$12*1000)</f>
        <v>4.4359742723381688</v>
      </c>
      <c r="K240" s="228">
        <f>IF(K$111=0,0,K$111/CHI!K$12*1000)</f>
        <v>4.3554815516617165</v>
      </c>
      <c r="L240" s="228">
        <f>IF(L$111=0,0,L$111/CHI!L$12*1000)</f>
        <v>4.2053192453254642</v>
      </c>
      <c r="M240" s="228">
        <f>IF(M$111=0,0,M$111/CHI!M$12*1000)</f>
        <v>4.1494208640498549</v>
      </c>
      <c r="N240" s="228">
        <f>IF(N$111=0,0,N$111/CHI!N$12*1000)</f>
        <v>4.115541711375875</v>
      </c>
      <c r="O240" s="228">
        <f>IF(O$111=0,0,O$111/CHI!O$12*1000)</f>
        <v>3.9668915927026216</v>
      </c>
      <c r="P240" s="228">
        <f>IF(P$111=0,0,P$111/CHI!P$12*1000)</f>
        <v>3.9491397810888453</v>
      </c>
      <c r="Q240" s="228">
        <f>IF(Q$111=0,0,Q$111/CHI!Q$12*1000)</f>
        <v>3.9009858380358646</v>
      </c>
    </row>
    <row r="241" spans="1:17" x14ac:dyDescent="0.25">
      <c r="A241" s="76" t="s">
        <v>80</v>
      </c>
      <c r="B241" s="228">
        <f>IF(B$112=0,0,B$112/CHI!B$12*1000)</f>
        <v>42.185227886882842</v>
      </c>
      <c r="C241" s="228">
        <f>IF(C$112=0,0,C$112/CHI!C$12*1000)</f>
        <v>40.814708853426083</v>
      </c>
      <c r="D241" s="228">
        <f>IF(D$112=0,0,D$112/CHI!D$12*1000)</f>
        <v>39.816683782067507</v>
      </c>
      <c r="E241" s="228">
        <f>IF(E$112=0,0,E$112/CHI!E$12*1000)</f>
        <v>39.124724538150403</v>
      </c>
      <c r="F241" s="228">
        <f>IF(F$112=0,0,F$112/CHI!F$12*1000)</f>
        <v>38.746469150732267</v>
      </c>
      <c r="G241" s="228">
        <f>IF(G$112=0,0,G$112/CHI!G$12*1000)</f>
        <v>38.265536201630454</v>
      </c>
      <c r="H241" s="228">
        <f>IF(H$112=0,0,H$112/CHI!H$12*1000)</f>
        <v>36.106404930050282</v>
      </c>
      <c r="I241" s="228">
        <f>IF(I$112=0,0,I$112/CHI!I$12*1000)</f>
        <v>36.263810895516038</v>
      </c>
      <c r="J241" s="228">
        <f>IF(J$112=0,0,J$112/CHI!J$12*1000)</f>
        <v>36.106592677780469</v>
      </c>
      <c r="K241" s="228">
        <f>IF(K$112=0,0,K$112/CHI!K$12*1000)</f>
        <v>35.451422539145035</v>
      </c>
      <c r="L241" s="228">
        <f>IF(L$112=0,0,L$112/CHI!L$12*1000)</f>
        <v>34.229177120760014</v>
      </c>
      <c r="M241" s="228">
        <f>IF(M$112=0,0,M$112/CHI!M$12*1000)</f>
        <v>33.774192497280254</v>
      </c>
      <c r="N241" s="228">
        <f>IF(N$112=0,0,N$112/CHI!N$12*1000)</f>
        <v>33.498433286164953</v>
      </c>
      <c r="O241" s="228">
        <f>IF(O$112=0,0,O$112/CHI!O$12*1000)</f>
        <v>32.288496312475104</v>
      </c>
      <c r="P241" s="228">
        <f>IF(P$112=0,0,P$112/CHI!P$12*1000)</f>
        <v>32.144005521527966</v>
      </c>
      <c r="Q241" s="228">
        <f>IF(Q$112=0,0,Q$112/CHI!Q$12*1000)</f>
        <v>31.752056718198549</v>
      </c>
    </row>
    <row r="242" spans="1:17" x14ac:dyDescent="0.25">
      <c r="A242" s="129" t="s">
        <v>79</v>
      </c>
      <c r="B242" s="227">
        <f>IF(B$113=0,0,B$113/CHI!B$12*1000)</f>
        <v>12.433540850870735</v>
      </c>
      <c r="C242" s="227">
        <f>IF(C$113=0,0,C$113/CHI!C$12*1000)</f>
        <v>12.029598398904533</v>
      </c>
      <c r="D242" s="227">
        <f>IF(D$113=0,0,D$113/CHI!D$12*1000)</f>
        <v>11.735443641030429</v>
      </c>
      <c r="E242" s="227">
        <f>IF(E$113=0,0,E$113/CHI!E$12*1000)</f>
        <v>11.531497758612755</v>
      </c>
      <c r="F242" s="227">
        <f>IF(F$113=0,0,F$113/CHI!F$12*1000)</f>
        <v>11.420011960215831</v>
      </c>
      <c r="G242" s="227">
        <f>IF(G$113=0,0,G$113/CHI!G$12*1000)</f>
        <v>11.278263301533189</v>
      </c>
      <c r="H242" s="227">
        <f>IF(H$113=0,0,H$113/CHI!H$12*1000)</f>
        <v>10.641887768856931</v>
      </c>
      <c r="I242" s="227">
        <f>IF(I$113=0,0,I$113/CHI!I$12*1000)</f>
        <v>10.688281106046835</v>
      </c>
      <c r="J242" s="227">
        <f>IF(J$113=0,0,J$113/CHI!J$12*1000)</f>
        <v>10.641943105030037</v>
      </c>
      <c r="K242" s="227">
        <f>IF(K$113=0,0,K$113/CHI!K$12*1000)</f>
        <v>10.448840327326961</v>
      </c>
      <c r="L242" s="227">
        <f>IF(L$113=0,0,L$113/CHI!L$12*1000)</f>
        <v>10.088599572434532</v>
      </c>
      <c r="M242" s="227">
        <f>IF(M$113=0,0,M$113/CHI!M$12*1000)</f>
        <v>9.9544988413036553</v>
      </c>
      <c r="N242" s="227">
        <f>IF(N$113=0,0,N$113/CHI!N$12*1000)</f>
        <v>9.8732224422380952</v>
      </c>
      <c r="O242" s="227">
        <f>IF(O$113=0,0,O$113/CHI!O$12*1000)</f>
        <v>9.5166094394663485</v>
      </c>
      <c r="P242" s="227">
        <f>IF(P$113=0,0,P$113/CHI!P$12*1000)</f>
        <v>9.4740226800292966</v>
      </c>
      <c r="Q242" s="227">
        <f>IF(Q$113=0,0,Q$113/CHI!Q$12*1000)</f>
        <v>9.3585009274690503</v>
      </c>
    </row>
    <row r="243" spans="1:17" x14ac:dyDescent="0.25">
      <c r="A243" s="127" t="s">
        <v>182</v>
      </c>
      <c r="B243" s="226">
        <f>IF(B$118=0,0,B$118/CHI!B$12*1000)</f>
        <v>47.321858018369568</v>
      </c>
      <c r="C243" s="226">
        <f>IF(C$118=0,0,C$118/CHI!C$12*1000)</f>
        <v>45.784459493781291</v>
      </c>
      <c r="D243" s="226">
        <f>IF(D$118=0,0,D$118/CHI!D$12*1000)</f>
        <v>44.66491118051286</v>
      </c>
      <c r="E243" s="226">
        <f>IF(E$118=0,0,E$118/CHI!E$12*1000)</f>
        <v>43.888696407347553</v>
      </c>
      <c r="F243" s="226">
        <f>IF(F$118=0,0,F$118/CHI!F$12*1000)</f>
        <v>43.464383238148109</v>
      </c>
      <c r="G243" s="226">
        <f>IF(G$118=0,0,G$118/CHI!G$12*1000)</f>
        <v>42.924890105746925</v>
      </c>
      <c r="H243" s="226">
        <f>IF(H$118=0,0,H$118/CHI!H$12*1000)</f>
        <v>40.502854985995718</v>
      </c>
      <c r="I243" s="226">
        <f>IF(I$118=0,0,I$118/CHI!I$12*1000)</f>
        <v>40.679427286825486</v>
      </c>
      <c r="J243" s="226">
        <f>IF(J$118=0,0,J$118/CHI!J$12*1000)</f>
        <v>40.503065594587305</v>
      </c>
      <c r="K243" s="226">
        <f>IF(K$118=0,0,K$118/CHI!K$12*1000)</f>
        <v>39.768119504891722</v>
      </c>
      <c r="L243" s="226">
        <f>IF(L$118=0,0,L$118/CHI!L$12*1000)</f>
        <v>38.39704894181429</v>
      </c>
      <c r="M243" s="226">
        <f>IF(M$118=0,0,M$118/CHI!M$12*1000)</f>
        <v>37.886663699601442</v>
      </c>
      <c r="N243" s="226">
        <f>IF(N$118=0,0,N$118/CHI!N$12*1000)</f>
        <v>37.577327022064772</v>
      </c>
      <c r="O243" s="226">
        <f>IF(O$118=0,0,O$118/CHI!O$12*1000)</f>
        <v>36.220063625653665</v>
      </c>
      <c r="P243" s="226">
        <f>IF(P$118=0,0,P$118/CHI!P$12*1000)</f>
        <v>36.057979098991943</v>
      </c>
      <c r="Q243" s="226">
        <f>IF(Q$118=0,0,Q$118/CHI!Q$12*1000)</f>
        <v>35.618305152667446</v>
      </c>
    </row>
    <row r="244" spans="1:17" x14ac:dyDescent="0.25">
      <c r="A244" s="127" t="s">
        <v>181</v>
      </c>
      <c r="B244" s="226">
        <f>IF(B$131=0,0,B$131/CHI!B$12*1000)</f>
        <v>102.98782853279636</v>
      </c>
      <c r="C244" s="226">
        <f>IF(C$131=0,0,C$131/CHI!C$12*1000)</f>
        <v>99.641946898660024</v>
      </c>
      <c r="D244" s="226">
        <f>IF(D$131=0,0,D$131/CHI!D$12*1000)</f>
        <v>97.205443883999962</v>
      </c>
      <c r="E244" s="226">
        <f>IF(E$131=0,0,E$131/CHI!E$12*1000)</f>
        <v>95.516146859095798</v>
      </c>
      <c r="F244" s="226">
        <f>IF(F$131=0,0,F$131/CHI!F$12*1000)</f>
        <v>94.592702731082966</v>
      </c>
      <c r="G244" s="226">
        <f>IF(G$131=0,0,G$131/CHI!G$12*1000)</f>
        <v>93.4185893606234</v>
      </c>
      <c r="H244" s="226">
        <f>IF(H$131=0,0,H$131/CHI!H$12*1000)</f>
        <v>88.147449383057022</v>
      </c>
      <c r="I244" s="226">
        <f>IF(I$131=0,0,I$131/CHI!I$12*1000)</f>
        <v>88.531728416108521</v>
      </c>
      <c r="J244" s="226">
        <f>IF(J$131=0,0,J$131/CHI!J$12*1000)</f>
        <v>88.147907736182376</v>
      </c>
      <c r="K244" s="226">
        <f>IF(K$131=0,0,K$131/CHI!K$12*1000)</f>
        <v>86.548424853725862</v>
      </c>
      <c r="L244" s="226">
        <f>IF(L$131=0,0,L$131/CHI!L$12*1000)</f>
        <v>83.564527222281001</v>
      </c>
      <c r="M244" s="226">
        <f>IF(M$131=0,0,M$131/CHI!M$12*1000)</f>
        <v>82.453762133761373</v>
      </c>
      <c r="N244" s="226">
        <f>IF(N$131=0,0,N$131/CHI!N$12*1000)</f>
        <v>81.780544427628882</v>
      </c>
      <c r="O244" s="226">
        <f>IF(O$131=0,0,O$131/CHI!O$12*1000)</f>
        <v>78.82669570323678</v>
      </c>
      <c r="P244" s="226">
        <f>IF(P$131=0,0,P$131/CHI!P$12*1000)</f>
        <v>78.473946801594437</v>
      </c>
      <c r="Q244" s="226">
        <f>IF(Q$131=0,0,Q$131/CHI!Q$12*1000)</f>
        <v>77.51707260242776</v>
      </c>
    </row>
    <row r="245" spans="1:17" x14ac:dyDescent="0.25">
      <c r="A245" s="127" t="s">
        <v>180</v>
      </c>
      <c r="B245" s="225">
        <f>IF(B$139=0,0,B$139/CHI!B$12*1000)</f>
        <v>70.356501694653318</v>
      </c>
      <c r="C245" s="225">
        <f>IF(C$139=0,0,C$139/CHI!C$12*1000)</f>
        <v>68.070750745090763</v>
      </c>
      <c r="D245" s="225">
        <f>IF(D$139=0,0,D$139/CHI!D$12*1000)</f>
        <v>66.406245036774337</v>
      </c>
      <c r="E245" s="225">
        <f>IF(E$139=0,0,E$139/CHI!E$12*1000)</f>
        <v>65.252195760382421</v>
      </c>
      <c r="F245" s="225">
        <f>IF(F$139=0,0,F$139/CHI!F$12*1000)</f>
        <v>64.621341616906989</v>
      </c>
      <c r="G245" s="225">
        <f>IF(G$139=0,0,G$139/CHI!G$12*1000)</f>
        <v>63.819241888081812</v>
      </c>
      <c r="H245" s="225">
        <f>IF(H$139=0,0,H$139/CHI!H$12*1000)</f>
        <v>60.21824384736378</v>
      </c>
      <c r="I245" s="225">
        <f>IF(I$139=0,0,I$139/CHI!I$12*1000)</f>
        <v>60.480765436810564</v>
      </c>
      <c r="J245" s="225">
        <f>IF(J$139=0,0,J$139/CHI!J$12*1000)</f>
        <v>60.218556972933044</v>
      </c>
      <c r="K245" s="225">
        <f>IF(K$139=0,0,K$139/CHI!K$12*1000)</f>
        <v>59.125864547689019</v>
      </c>
      <c r="L245" s="225">
        <f>IF(L$139=0,0,L$139/CHI!L$12*1000)</f>
        <v>57.087404258213439</v>
      </c>
      <c r="M245" s="225">
        <f>IF(M$139=0,0,M$139/CHI!M$12*1000)</f>
        <v>56.328581133712838</v>
      </c>
      <c r="N245" s="225">
        <f>IF(N$139=0,0,N$139/CHI!N$12*1000)</f>
        <v>55.868670061140847</v>
      </c>
      <c r="O245" s="225">
        <f>IF(O$139=0,0,O$139/CHI!O$12*1000)</f>
        <v>53.850737789491241</v>
      </c>
      <c r="P245" s="225">
        <f>IF(P$139=0,0,P$139/CHI!P$12*1000)</f>
        <v>53.609756121562526</v>
      </c>
      <c r="Q245" s="225">
        <f>IF(Q$139=0,0,Q$139/CHI!Q$12*1000)</f>
        <v>52.956064105968665</v>
      </c>
    </row>
    <row r="246" spans="1:17" x14ac:dyDescent="0.25">
      <c r="A246" s="72" t="s">
        <v>179</v>
      </c>
      <c r="B246" s="224">
        <f>IF(B$153=0,0,B$153/CHI!B$12*1000)</f>
        <v>140.71300338930661</v>
      </c>
      <c r="C246" s="224">
        <f>IF(C$153=0,0,C$153/CHI!C$12*1000)</f>
        <v>136.14150149018153</v>
      </c>
      <c r="D246" s="224">
        <f>IF(D$153=0,0,D$153/CHI!D$12*1000)</f>
        <v>132.81249007354867</v>
      </c>
      <c r="E246" s="224">
        <f>IF(E$153=0,0,E$153/CHI!E$12*1000)</f>
        <v>130.50439152076484</v>
      </c>
      <c r="F246" s="224">
        <f>IF(F$153=0,0,F$153/CHI!F$12*1000)</f>
        <v>129.24268323381398</v>
      </c>
      <c r="G246" s="224">
        <f>IF(G$153=0,0,G$153/CHI!G$12*1000)</f>
        <v>127.63848377616362</v>
      </c>
      <c r="H246" s="224">
        <f>IF(H$153=0,0,H$153/CHI!H$12*1000)</f>
        <v>120.43648769472756</v>
      </c>
      <c r="I246" s="224">
        <f>IF(I$153=0,0,I$153/CHI!I$12*1000)</f>
        <v>120.96153087362114</v>
      </c>
      <c r="J246" s="224">
        <f>IF(J$153=0,0,J$153/CHI!J$12*1000)</f>
        <v>120.4371139458661</v>
      </c>
      <c r="K246" s="224">
        <f>IF(K$153=0,0,K$153/CHI!K$12*1000)</f>
        <v>118.25172909537804</v>
      </c>
      <c r="L246" s="224">
        <f>IF(L$153=0,0,L$153/CHI!L$12*1000)</f>
        <v>114.17480851642691</v>
      </c>
      <c r="M246" s="224">
        <f>IF(M$153=0,0,M$153/CHI!M$12*1000)</f>
        <v>112.65716226742568</v>
      </c>
      <c r="N246" s="224">
        <f>IF(N$153=0,0,N$153/CHI!N$12*1000)</f>
        <v>111.73734012228171</v>
      </c>
      <c r="O246" s="224">
        <f>IF(O$153=0,0,O$153/CHI!O$12*1000)</f>
        <v>107.70147557898248</v>
      </c>
      <c r="P246" s="224">
        <f>IF(P$153=0,0,P$153/CHI!P$12*1000)</f>
        <v>107.21951224312505</v>
      </c>
      <c r="Q246" s="224">
        <f>IF(Q$153=0,0,Q$153/CHI!Q$12*1000)</f>
        <v>105.9121282119373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146.68506064636216</v>
      </c>
      <c r="C5" s="96">
        <v>135.43639299005412</v>
      </c>
      <c r="D5" s="96">
        <v>118.3716069707292</v>
      </c>
      <c r="E5" s="96">
        <v>184.80781670239338</v>
      </c>
      <c r="F5" s="96">
        <v>168.94334049751984</v>
      </c>
      <c r="G5" s="96">
        <v>183.13481438928179</v>
      </c>
      <c r="H5" s="96">
        <v>162.93484098542964</v>
      </c>
      <c r="I5" s="96">
        <v>182.32478637921369</v>
      </c>
      <c r="J5" s="96">
        <v>123.18513269837324</v>
      </c>
      <c r="K5" s="96">
        <v>112.15199488979837</v>
      </c>
      <c r="L5" s="96">
        <v>98.75810737767182</v>
      </c>
      <c r="M5" s="96">
        <v>18.2081660846532</v>
      </c>
      <c r="N5" s="96">
        <v>17.582040054720693</v>
      </c>
      <c r="O5" s="96">
        <v>19.763636032602474</v>
      </c>
      <c r="P5" s="96">
        <v>22.453188006650908</v>
      </c>
      <c r="Q5" s="96">
        <v>49.351557486330229</v>
      </c>
    </row>
    <row r="6" spans="1:17" x14ac:dyDescent="0.25">
      <c r="A6" s="132" t="s">
        <v>83</v>
      </c>
      <c r="B6" s="160">
        <v>0.103278691373626</v>
      </c>
      <c r="C6" s="160">
        <v>9.349038199320564E-2</v>
      </c>
      <c r="D6" s="160">
        <v>9.7659354538294885E-2</v>
      </c>
      <c r="E6" s="160">
        <v>0.15640421027633769</v>
      </c>
      <c r="F6" s="160">
        <v>0.15450479293295136</v>
      </c>
      <c r="G6" s="160">
        <v>0.14672522560168214</v>
      </c>
      <c r="H6" s="160">
        <v>0.14690190827288471</v>
      </c>
      <c r="I6" s="160">
        <v>0.16757860299048316</v>
      </c>
      <c r="J6" s="160">
        <v>0.12735587317283775</v>
      </c>
      <c r="K6" s="160">
        <v>9.9489945572328431E-2</v>
      </c>
      <c r="L6" s="160">
        <v>8.063932077026402E-2</v>
      </c>
      <c r="M6" s="160">
        <v>5.5393336803928377E-2</v>
      </c>
      <c r="N6" s="160">
        <v>5.957779256403601E-2</v>
      </c>
      <c r="O6" s="160">
        <v>7.3195715838910144E-2</v>
      </c>
      <c r="P6" s="160">
        <v>8.7824985761369184E-2</v>
      </c>
      <c r="Q6" s="160">
        <v>0.22276905650220669</v>
      </c>
    </row>
    <row r="7" spans="1:17" x14ac:dyDescent="0.25">
      <c r="A7" s="76" t="s">
        <v>82</v>
      </c>
      <c r="B7" s="159">
        <v>0.17624794790621334</v>
      </c>
      <c r="C7" s="159">
        <v>0.15954392678796381</v>
      </c>
      <c r="D7" s="159">
        <v>0.16665839392708715</v>
      </c>
      <c r="E7" s="159">
        <v>0.26690811762295275</v>
      </c>
      <c r="F7" s="159">
        <v>0.26366670930787023</v>
      </c>
      <c r="G7" s="159">
        <v>0.25039066214365763</v>
      </c>
      <c r="H7" s="159">
        <v>0.25069217601661514</v>
      </c>
      <c r="I7" s="159">
        <v>0.28597752834816659</v>
      </c>
      <c r="J7" s="159">
        <v>0.21733632564450414</v>
      </c>
      <c r="K7" s="159">
        <v>0.16978234823859883</v>
      </c>
      <c r="L7" s="159">
        <v>0.13761323480459331</v>
      </c>
      <c r="M7" s="159">
        <v>9.4530263789372904E-2</v>
      </c>
      <c r="N7" s="159">
        <v>0.10167115346384878</v>
      </c>
      <c r="O7" s="159">
        <v>0.12491051678283197</v>
      </c>
      <c r="P7" s="159">
        <v>0.14987577117274117</v>
      </c>
      <c r="Q7" s="159">
        <v>0.38016156617901925</v>
      </c>
    </row>
    <row r="8" spans="1:17" x14ac:dyDescent="0.25">
      <c r="A8" s="76" t="s">
        <v>81</v>
      </c>
      <c r="B8" s="159">
        <v>0.17653796723737369</v>
      </c>
      <c r="C8" s="159">
        <v>0.15980645933649801</v>
      </c>
      <c r="D8" s="159">
        <v>0.16693263346583465</v>
      </c>
      <c r="E8" s="159">
        <v>0.26734731997778233</v>
      </c>
      <c r="F8" s="159">
        <v>0.26410057786402169</v>
      </c>
      <c r="G8" s="159">
        <v>0.25080268471314787</v>
      </c>
      <c r="H8" s="159">
        <v>0.25110469473288499</v>
      </c>
      <c r="I8" s="159">
        <v>0.28644810977895052</v>
      </c>
      <c r="J8" s="159">
        <v>0.21769395667822158</v>
      </c>
      <c r="K8" s="159">
        <v>0.17006172830324048</v>
      </c>
      <c r="L8" s="159">
        <v>0.13783967998475552</v>
      </c>
      <c r="M8" s="159">
        <v>9.4685815126022768E-2</v>
      </c>
      <c r="N8" s="159">
        <v>0.10183845526949351</v>
      </c>
      <c r="O8" s="159">
        <v>0.12511605940027865</v>
      </c>
      <c r="P8" s="159">
        <v>0.15012239458838395</v>
      </c>
      <c r="Q8" s="159">
        <v>0.38078712922509111</v>
      </c>
    </row>
    <row r="9" spans="1:17" x14ac:dyDescent="0.25">
      <c r="A9" s="76" t="s">
        <v>80</v>
      </c>
      <c r="B9" s="159">
        <v>0.99065804602826046</v>
      </c>
      <c r="C9" s="159">
        <v>0.89676774478840993</v>
      </c>
      <c r="D9" s="159">
        <v>0.93675688621277775</v>
      </c>
      <c r="E9" s="159">
        <v>1.5002425697128587</v>
      </c>
      <c r="F9" s="159">
        <v>1.4820231960069694</v>
      </c>
      <c r="G9" s="159">
        <v>1.4074009204064815</v>
      </c>
      <c r="H9" s="159">
        <v>1.4090956757087867</v>
      </c>
      <c r="I9" s="159">
        <v>1.6074283009078869</v>
      </c>
      <c r="J9" s="159">
        <v>1.2216084343207039</v>
      </c>
      <c r="K9" s="159">
        <v>0.95431607206934488</v>
      </c>
      <c r="L9" s="159">
        <v>0.77349926577125616</v>
      </c>
      <c r="M9" s="159">
        <v>0.53133762706813803</v>
      </c>
      <c r="N9" s="159">
        <v>0.57147528481598342</v>
      </c>
      <c r="O9" s="159">
        <v>0.70209957026170955</v>
      </c>
      <c r="P9" s="159">
        <v>0.84242477929998194</v>
      </c>
      <c r="Q9" s="159">
        <v>2.1368198540748726</v>
      </c>
    </row>
    <row r="10" spans="1:17" x14ac:dyDescent="0.25">
      <c r="A10" s="129" t="s">
        <v>79</v>
      </c>
      <c r="B10" s="158">
        <v>0.45437107619775441</v>
      </c>
      <c r="C10" s="158">
        <v>0.41130774330511954</v>
      </c>
      <c r="D10" s="158">
        <v>0.42964899566567005</v>
      </c>
      <c r="E10" s="158">
        <v>0.68809498261388002</v>
      </c>
      <c r="F10" s="158">
        <v>0.67973856086816919</v>
      </c>
      <c r="G10" s="158">
        <v>0.6455126200313126</v>
      </c>
      <c r="H10" s="158">
        <v>0.64628992941035357</v>
      </c>
      <c r="I10" s="158">
        <v>0.73725634180475752</v>
      </c>
      <c r="J10" s="158">
        <v>0.56029781539645185</v>
      </c>
      <c r="K10" s="158">
        <v>0.43770261841349067</v>
      </c>
      <c r="L10" s="158">
        <v>0.35476993826044456</v>
      </c>
      <c r="M10" s="158">
        <v>0.24370109383679694</v>
      </c>
      <c r="N10" s="158">
        <v>0.26211046407313909</v>
      </c>
      <c r="O10" s="158">
        <v>0.32202205253041816</v>
      </c>
      <c r="P10" s="158">
        <v>0.38638302603082997</v>
      </c>
      <c r="Q10" s="158">
        <v>0.9800648575250468</v>
      </c>
    </row>
    <row r="11" spans="1:17" x14ac:dyDescent="0.25">
      <c r="A11" s="92" t="s">
        <v>125</v>
      </c>
      <c r="B11" s="91">
        <v>7.4243678068777186E-2</v>
      </c>
      <c r="C11" s="91">
        <v>6.720718214873786E-2</v>
      </c>
      <c r="D11" s="91">
        <v>7.0204120349624255E-2</v>
      </c>
      <c r="E11" s="91">
        <v>0.11243387848854061</v>
      </c>
      <c r="F11" s="91">
        <v>0.11106844939677887</v>
      </c>
      <c r="G11" s="91">
        <v>0.10547597252884845</v>
      </c>
      <c r="H11" s="91">
        <v>0.10560298393058708</v>
      </c>
      <c r="I11" s="91">
        <v>0.12046678444667093</v>
      </c>
      <c r="J11" s="91">
        <v>9.1551977685367686E-2</v>
      </c>
      <c r="K11" s="91">
        <v>7.1520072455511244E-2</v>
      </c>
      <c r="L11" s="91">
        <v>5.7968973960888251E-2</v>
      </c>
      <c r="M11" s="91">
        <v>3.9820460640310071E-2</v>
      </c>
      <c r="N11" s="91">
        <v>4.2828529218779748E-2</v>
      </c>
      <c r="O11" s="91">
        <v>5.261800948947238E-2</v>
      </c>
      <c r="P11" s="91">
        <v>6.3134513833771777E-2</v>
      </c>
      <c r="Q11" s="91">
        <v>0.16014139891453585</v>
      </c>
    </row>
    <row r="12" spans="1:17" x14ac:dyDescent="0.25">
      <c r="A12" s="92" t="s">
        <v>26</v>
      </c>
      <c r="B12" s="91">
        <v>0.12355089370787062</v>
      </c>
      <c r="C12" s="91">
        <v>0.11184127233529681</v>
      </c>
      <c r="D12" s="91">
        <v>0.11682855748520221</v>
      </c>
      <c r="E12" s="91">
        <v>0.18710422936526416</v>
      </c>
      <c r="F12" s="91">
        <v>0.18483198223298161</v>
      </c>
      <c r="G12" s="91">
        <v>0.17552539165117725</v>
      </c>
      <c r="H12" s="91">
        <v>0.17573675472752379</v>
      </c>
      <c r="I12" s="91">
        <v>0.20047200337666052</v>
      </c>
      <c r="J12" s="91">
        <v>0.15235409879978895</v>
      </c>
      <c r="K12" s="91">
        <v>0.11901846863977186</v>
      </c>
      <c r="L12" s="91">
        <v>9.6467722592639402E-2</v>
      </c>
      <c r="M12" s="91">
        <v>6.6266295366075284E-2</v>
      </c>
      <c r="N12" s="91">
        <v>7.1272102875506671E-2</v>
      </c>
      <c r="O12" s="91">
        <v>8.7563039260139933E-2</v>
      </c>
      <c r="P12" s="91">
        <v>0.10506383588308256</v>
      </c>
      <c r="Q12" s="91">
        <v>0.26649559221986158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0.25657650442110663</v>
      </c>
      <c r="C14" s="157">
        <v>0.23225928882108485</v>
      </c>
      <c r="D14" s="157">
        <v>0.24261631783084356</v>
      </c>
      <c r="E14" s="157">
        <v>0.38855687476007533</v>
      </c>
      <c r="F14" s="157">
        <v>0.38383812923840871</v>
      </c>
      <c r="G14" s="157">
        <v>0.36451125585128696</v>
      </c>
      <c r="H14" s="157">
        <v>0.36495019075224272</v>
      </c>
      <c r="I14" s="157">
        <v>0.416317553981426</v>
      </c>
      <c r="J14" s="157">
        <v>0.31639173891129524</v>
      </c>
      <c r="K14" s="157">
        <v>0.24716407731820758</v>
      </c>
      <c r="L14" s="157">
        <v>0.20033324170691691</v>
      </c>
      <c r="M14" s="157">
        <v>0.13761433783041158</v>
      </c>
      <c r="N14" s="157">
        <v>0.14800983197885267</v>
      </c>
      <c r="O14" s="157">
        <v>0.18184100378080581</v>
      </c>
      <c r="P14" s="157">
        <v>0.21818467631397567</v>
      </c>
      <c r="Q14" s="157">
        <v>0.55342786639064934</v>
      </c>
    </row>
    <row r="15" spans="1:17" x14ac:dyDescent="0.25">
      <c r="A15" s="232" t="s">
        <v>185</v>
      </c>
      <c r="B15" s="246">
        <v>128.74919582904596</v>
      </c>
      <c r="C15" s="246">
        <v>119.11241000000005</v>
      </c>
      <c r="D15" s="246">
        <v>101.89704000000006</v>
      </c>
      <c r="E15" s="246">
        <v>156.42653000000001</v>
      </c>
      <c r="F15" s="246">
        <v>141.17389000000026</v>
      </c>
      <c r="G15" s="246">
        <v>156.71974697460189</v>
      </c>
      <c r="H15" s="246">
        <v>136.39999999999998</v>
      </c>
      <c r="I15" s="246">
        <v>152.30370999999997</v>
      </c>
      <c r="J15" s="246">
        <v>100.35687000000034</v>
      </c>
      <c r="K15" s="246">
        <v>94.613349999999741</v>
      </c>
      <c r="L15" s="246">
        <v>85.212469932481483</v>
      </c>
      <c r="M15" s="246">
        <v>9.2180638793468095</v>
      </c>
      <c r="N15" s="246">
        <v>7.4759369160071314</v>
      </c>
      <c r="O15" s="246">
        <v>7.4508192797716166</v>
      </c>
      <c r="P15" s="246">
        <v>7.6193751883726621</v>
      </c>
      <c r="Q15" s="246">
        <v>9.2896639433500514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24.781570000000002</v>
      </c>
      <c r="F16" s="244">
        <v>26.28561999999987</v>
      </c>
      <c r="G16" s="244">
        <v>21.520401021679938</v>
      </c>
      <c r="H16" s="244">
        <v>17.899999999999999</v>
      </c>
      <c r="I16" s="244">
        <v>15.9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1.0993500000004275</v>
      </c>
      <c r="G18" s="244">
        <v>0</v>
      </c>
      <c r="H18" s="244">
        <v>0</v>
      </c>
      <c r="I18" s="244">
        <v>1.0999899999999911</v>
      </c>
      <c r="J18" s="244">
        <v>1.0995900000003473</v>
      </c>
      <c r="K18" s="244">
        <v>1.1007599999998376</v>
      </c>
      <c r="L18" s="244">
        <v>1.0985719378296892</v>
      </c>
      <c r="M18" s="244">
        <v>1.0984765666329395</v>
      </c>
      <c r="N18" s="244">
        <v>1.0987121560929864</v>
      </c>
      <c r="O18" s="244">
        <v>1.0984554837842353</v>
      </c>
      <c r="P18" s="244">
        <v>1.0988950591104043</v>
      </c>
      <c r="Q18" s="244">
        <v>2.1969523924369128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1.0509275148774115</v>
      </c>
      <c r="C21" s="244">
        <v>5.1997400000000003</v>
      </c>
      <c r="D21" s="244">
        <v>4.1997900000000001</v>
      </c>
      <c r="E21" s="244">
        <v>8.4997499999999988</v>
      </c>
      <c r="F21" s="244">
        <v>11.400169999999999</v>
      </c>
      <c r="G21" s="244">
        <v>9.0283511537769741</v>
      </c>
      <c r="H21" s="244">
        <v>5.4</v>
      </c>
      <c r="I21" s="244">
        <v>4.6000899999999998</v>
      </c>
      <c r="J21" s="244">
        <v>3.0998999999999999</v>
      </c>
      <c r="K21" s="244">
        <v>3.0997300000000001</v>
      </c>
      <c r="L21" s="244">
        <v>5.159095658282598</v>
      </c>
      <c r="M21" s="244">
        <v>3.1050105724059538</v>
      </c>
      <c r="N21" s="244">
        <v>2.0541140309564652</v>
      </c>
      <c r="O21" s="244">
        <v>2.0540643648372829</v>
      </c>
      <c r="P21" s="244">
        <v>2.0540851923616019</v>
      </c>
      <c r="Q21" s="244">
        <v>2.0540641612118566</v>
      </c>
    </row>
    <row r="22" spans="1:17" x14ac:dyDescent="0.25">
      <c r="A22" s="245" t="s">
        <v>67</v>
      </c>
      <c r="B22" s="244">
        <v>10.509275148774119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117.18899316539444</v>
      </c>
      <c r="C23" s="244">
        <v>113.91267000000005</v>
      </c>
      <c r="D23" s="244">
        <v>97.697250000000054</v>
      </c>
      <c r="E23" s="244">
        <v>123.14521000000002</v>
      </c>
      <c r="F23" s="244">
        <v>102.38874999999996</v>
      </c>
      <c r="G23" s="244">
        <v>126.17099479914498</v>
      </c>
      <c r="H23" s="244">
        <v>113.1</v>
      </c>
      <c r="I23" s="244">
        <v>130.70362999999998</v>
      </c>
      <c r="J23" s="244">
        <v>96.157379999999989</v>
      </c>
      <c r="K23" s="244">
        <v>90.41285999999991</v>
      </c>
      <c r="L23" s="244">
        <v>78.954802336369198</v>
      </c>
      <c r="M23" s="244">
        <v>5.0145767403079162</v>
      </c>
      <c r="N23" s="244">
        <v>4.3231107289576798</v>
      </c>
      <c r="O23" s="244">
        <v>4.2982994311500988</v>
      </c>
      <c r="P23" s="244">
        <v>4.4663949369006559</v>
      </c>
      <c r="Q23" s="244">
        <v>5.038647389701282</v>
      </c>
    </row>
    <row r="24" spans="1:17" x14ac:dyDescent="0.25">
      <c r="A24" s="156" t="s">
        <v>184</v>
      </c>
      <c r="B24" s="206">
        <v>12.633054373238117</v>
      </c>
      <c r="C24" s="206">
        <v>11.483411537294614</v>
      </c>
      <c r="D24" s="206">
        <v>11.503831642087595</v>
      </c>
      <c r="E24" s="206">
        <v>20.106139528249045</v>
      </c>
      <c r="F24" s="206">
        <v>19.592466678479287</v>
      </c>
      <c r="G24" s="206">
        <v>18.624930675748303</v>
      </c>
      <c r="H24" s="206">
        <v>18.792440168226314</v>
      </c>
      <c r="I24" s="206">
        <v>21.139753002853936</v>
      </c>
      <c r="J24" s="206">
        <v>16.189381751449233</v>
      </c>
      <c r="K24" s="206">
        <v>12.364433473307681</v>
      </c>
      <c r="L24" s="206">
        <v>9.3400471044904165</v>
      </c>
      <c r="M24" s="206">
        <v>6.1761202494053347</v>
      </c>
      <c r="N24" s="206">
        <v>6.964139508459291</v>
      </c>
      <c r="O24" s="206">
        <v>8.4625663116666505</v>
      </c>
      <c r="P24" s="206">
        <v>10.195277500748093</v>
      </c>
      <c r="Q24" s="206">
        <v>28.251653921430403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2.8259048331009922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0.20488987533428329</v>
      </c>
      <c r="C28" s="87">
        <v>0.10751032444243162</v>
      </c>
      <c r="D28" s="87">
        <v>0.13735277087523484</v>
      </c>
      <c r="E28" s="87">
        <v>0.30914680968256714</v>
      </c>
      <c r="F28" s="87">
        <v>0.16512878296032543</v>
      </c>
      <c r="G28" s="87">
        <v>8.0911005197489269E-2</v>
      </c>
      <c r="H28" s="87">
        <v>0</v>
      </c>
      <c r="I28" s="87">
        <v>2.5454744124654607E-2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9.9559253911422549E-4</v>
      </c>
    </row>
    <row r="29" spans="1:17" x14ac:dyDescent="0.25">
      <c r="A29" s="88" t="s">
        <v>29</v>
      </c>
      <c r="B29" s="87">
        <v>1.9901681246496368</v>
      </c>
      <c r="C29" s="87">
        <v>1.9981298410235506</v>
      </c>
      <c r="D29" s="87">
        <v>1.2241819357447004</v>
      </c>
      <c r="E29" s="87">
        <v>2.8364991801344246</v>
      </c>
      <c r="F29" s="87">
        <v>2.8432583541463696</v>
      </c>
      <c r="G29" s="87">
        <v>2.4762446500197952</v>
      </c>
      <c r="H29" s="87">
        <v>1.8763543216777776</v>
      </c>
      <c r="I29" s="87">
        <v>2.4520279144746491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0.35782480484309009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7.0620118487153478</v>
      </c>
      <c r="C31" s="87">
        <v>6.7089635655541597</v>
      </c>
      <c r="D31" s="87">
        <v>3.932944686511036</v>
      </c>
      <c r="E31" s="87">
        <v>2.4752853594501012</v>
      </c>
      <c r="F31" s="87">
        <v>3.9109931627016987</v>
      </c>
      <c r="G31" s="87">
        <v>1.5238288473486323</v>
      </c>
      <c r="H31" s="87">
        <v>0</v>
      </c>
      <c r="I31" s="87">
        <v>0.30743920400868691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1.6391523342529767E-2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3.3759845245388505</v>
      </c>
      <c r="C33" s="87">
        <v>2.6688078062744727</v>
      </c>
      <c r="D33" s="87">
        <v>3.3834474158556334</v>
      </c>
      <c r="E33" s="87">
        <v>3.5954555255323424</v>
      </c>
      <c r="F33" s="87">
        <v>4.2230765247734237</v>
      </c>
      <c r="G33" s="87">
        <v>4.6733921458069272</v>
      </c>
      <c r="H33" s="87">
        <v>5.2208883252913827</v>
      </c>
      <c r="I33" s="87">
        <v>6.2204211937966951</v>
      </c>
      <c r="J33" s="87">
        <v>6.1787972107087228</v>
      </c>
      <c r="K33" s="87">
        <v>5.8190350933657022</v>
      </c>
      <c r="L33" s="87">
        <v>7.0913002384840009</v>
      </c>
      <c r="M33" s="87">
        <v>6.1761202494053347</v>
      </c>
      <c r="N33" s="87">
        <v>5.0189921705133713</v>
      </c>
      <c r="O33" s="87">
        <v>6.4897734697367637</v>
      </c>
      <c r="P33" s="87">
        <v>7.6437173776148404</v>
      </c>
      <c r="Q33" s="87">
        <v>11.042391015873868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10.889752653449611</v>
      </c>
      <c r="F34" s="87">
        <v>8.4500098538974697</v>
      </c>
      <c r="G34" s="87">
        <v>9.8705540273754586</v>
      </c>
      <c r="H34" s="87">
        <v>11.695197521257153</v>
      </c>
      <c r="I34" s="87">
        <v>11.776585141606162</v>
      </c>
      <c r="J34" s="87">
        <v>10.01058454074051</v>
      </c>
      <c r="K34" s="87">
        <v>6.5453983799419797</v>
      </c>
      <c r="L34" s="87">
        <v>2.2487468660064147</v>
      </c>
      <c r="M34" s="87">
        <v>0</v>
      </c>
      <c r="N34" s="87">
        <v>1.9451473379459194</v>
      </c>
      <c r="O34" s="87">
        <v>1.9727928419298872</v>
      </c>
      <c r="P34" s="87">
        <v>2.5515601231332523</v>
      </c>
      <c r="Q34" s="87">
        <v>17.191875789674892</v>
      </c>
    </row>
    <row r="35" spans="1:17" x14ac:dyDescent="0.25">
      <c r="A35" s="156" t="s">
        <v>181</v>
      </c>
      <c r="B35" s="204">
        <v>1.1986066860783642</v>
      </c>
      <c r="C35" s="204">
        <v>1.1114902337089601</v>
      </c>
      <c r="D35" s="204">
        <v>1.1684832259555591</v>
      </c>
      <c r="E35" s="204">
        <v>1.9295350183323197</v>
      </c>
      <c r="F35" s="204">
        <v>1.9174193143454206</v>
      </c>
      <c r="G35" s="204">
        <v>1.8273925696902111</v>
      </c>
      <c r="H35" s="204">
        <v>1.8072229694133553</v>
      </c>
      <c r="I35" s="204">
        <v>2.0770638718673387</v>
      </c>
      <c r="J35" s="204">
        <v>1.4815531048275103</v>
      </c>
      <c r="K35" s="204">
        <v>1.1497737867129854</v>
      </c>
      <c r="L35" s="204">
        <v>0.93925196726378068</v>
      </c>
      <c r="M35" s="204">
        <v>0.66536642466841589</v>
      </c>
      <c r="N35" s="204">
        <v>0.71544435401663276</v>
      </c>
      <c r="O35" s="204">
        <v>0.87224937376915423</v>
      </c>
      <c r="P35" s="204">
        <v>1.0587902108660143</v>
      </c>
      <c r="Q35" s="204">
        <v>2.7179668697294197</v>
      </c>
    </row>
    <row r="36" spans="1:17" x14ac:dyDescent="0.25">
      <c r="A36" s="152" t="s">
        <v>190</v>
      </c>
      <c r="B36" s="151">
        <v>1.1190858350721777</v>
      </c>
      <c r="C36" s="151">
        <v>0.90993542935034188</v>
      </c>
      <c r="D36" s="151">
        <v>0.91226315001016334</v>
      </c>
      <c r="E36" s="151">
        <v>1.1708586737686144</v>
      </c>
      <c r="F36" s="151">
        <v>1.1477484848997233</v>
      </c>
      <c r="G36" s="151">
        <v>1.035181085332475</v>
      </c>
      <c r="H36" s="151">
        <v>1.1387108532305439</v>
      </c>
      <c r="I36" s="151">
        <v>1.2351150652535088</v>
      </c>
      <c r="J36" s="151">
        <v>1.3351723810575415</v>
      </c>
      <c r="K36" s="151">
        <v>1.0744638441114047</v>
      </c>
      <c r="L36" s="151">
        <v>0.83940161261325608</v>
      </c>
      <c r="M36" s="151">
        <v>0.48583537776916408</v>
      </c>
      <c r="N36" s="151">
        <v>0.52503112781392902</v>
      </c>
      <c r="O36" s="151">
        <v>0.66602196117998225</v>
      </c>
      <c r="P36" s="151">
        <v>0.75389398566021149</v>
      </c>
      <c r="Q36" s="151">
        <v>1.8264584511279613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2.8052238150927115E-2</v>
      </c>
      <c r="F38" s="208">
        <v>2.7733375458625423E-2</v>
      </c>
      <c r="G38" s="208">
        <v>8.583945702920262E-2</v>
      </c>
      <c r="H38" s="208">
        <v>5.6156007917766135E-2</v>
      </c>
      <c r="I38" s="208">
        <v>3.0754496203292628E-2</v>
      </c>
      <c r="J38" s="208">
        <v>2.494732193245576E-2</v>
      </c>
      <c r="K38" s="208">
        <v>1.8486766352561464E-2</v>
      </c>
      <c r="L38" s="208">
        <v>1.3234833237789526E-2</v>
      </c>
      <c r="M38" s="208">
        <v>9.3443022339923833E-3</v>
      </c>
      <c r="N38" s="208">
        <v>1.077725023801244E-2</v>
      </c>
      <c r="O38" s="208">
        <v>1.3656481040638267E-2</v>
      </c>
      <c r="P38" s="208">
        <v>1.6543302103076706E-2</v>
      </c>
      <c r="Q38" s="208">
        <v>5.4046018896249916E-2</v>
      </c>
    </row>
    <row r="39" spans="1:17" x14ac:dyDescent="0.25">
      <c r="A39" s="154" t="s">
        <v>125</v>
      </c>
      <c r="B39" s="208">
        <v>2.0297914344644286E-2</v>
      </c>
      <c r="C39" s="208">
        <v>2.8280001293105265E-3</v>
      </c>
      <c r="D39" s="208">
        <v>2.048993353393402E-2</v>
      </c>
      <c r="E39" s="208">
        <v>0.12009014016786075</v>
      </c>
      <c r="F39" s="208">
        <v>2.9442390036065167E-2</v>
      </c>
      <c r="G39" s="208">
        <v>3.3633379926889383E-2</v>
      </c>
      <c r="H39" s="208">
        <v>4.0914079373278484E-2</v>
      </c>
      <c r="I39" s="208">
        <v>7.945360816098565E-2</v>
      </c>
      <c r="J39" s="208">
        <v>7.1033630003827897E-2</v>
      </c>
      <c r="K39" s="208">
        <v>3.9365018402881993E-2</v>
      </c>
      <c r="L39" s="208">
        <v>3.902513194412395E-2</v>
      </c>
      <c r="M39" s="208">
        <v>1.9478194825334288E-2</v>
      </c>
      <c r="N39" s="208">
        <v>3.2676210423207078E-2</v>
      </c>
      <c r="O39" s="208">
        <v>2.8988378854591258E-2</v>
      </c>
      <c r="P39" s="208">
        <v>3.5006332860585881E-2</v>
      </c>
      <c r="Q39" s="208">
        <v>7.8917684096650065E-2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8.895404861282364E-3</v>
      </c>
      <c r="L40" s="208">
        <v>5.8026832303488957E-3</v>
      </c>
      <c r="M40" s="208">
        <v>1.6294910039328387E-2</v>
      </c>
      <c r="N40" s="208">
        <v>9.0585438297373175E-3</v>
      </c>
      <c r="O40" s="208">
        <v>2.4919302651638449E-2</v>
      </c>
      <c r="P40" s="208">
        <v>2.32845810972667E-2</v>
      </c>
      <c r="Q40" s="208">
        <v>0</v>
      </c>
    </row>
    <row r="41" spans="1:17" x14ac:dyDescent="0.25">
      <c r="A41" s="154" t="s">
        <v>26</v>
      </c>
      <c r="B41" s="208">
        <v>1.0987879207275335</v>
      </c>
      <c r="C41" s="208">
        <v>0.90710742922103138</v>
      </c>
      <c r="D41" s="208">
        <v>0.89177321647622931</v>
      </c>
      <c r="E41" s="208">
        <v>1.0227162954498266</v>
      </c>
      <c r="F41" s="208">
        <v>1.0905727194050328</v>
      </c>
      <c r="G41" s="208">
        <v>0.91570824837638298</v>
      </c>
      <c r="H41" s="208">
        <v>1.0416407659394993</v>
      </c>
      <c r="I41" s="208">
        <v>1.1249069608892306</v>
      </c>
      <c r="J41" s="208">
        <v>1.2391914291212578</v>
      </c>
      <c r="K41" s="208">
        <v>1.007716654494679</v>
      </c>
      <c r="L41" s="208">
        <v>0.78133896420099369</v>
      </c>
      <c r="M41" s="208">
        <v>0.44071797067050905</v>
      </c>
      <c r="N41" s="208">
        <v>0.47251912332297213</v>
      </c>
      <c r="O41" s="208">
        <v>0.59845779863311432</v>
      </c>
      <c r="P41" s="208">
        <v>0.67905976959928216</v>
      </c>
      <c r="Q41" s="208">
        <v>1.6934947481350613</v>
      </c>
    </row>
    <row r="42" spans="1:17" x14ac:dyDescent="0.25">
      <c r="A42" s="152" t="s">
        <v>189</v>
      </c>
      <c r="B42" s="151">
        <v>7.9520851006186402E-2</v>
      </c>
      <c r="C42" s="151">
        <v>0.20155480435861828</v>
      </c>
      <c r="D42" s="151">
        <v>0.25622007594539581</v>
      </c>
      <c r="E42" s="151">
        <v>0.75867634456370536</v>
      </c>
      <c r="F42" s="151">
        <v>0.76967082944569742</v>
      </c>
      <c r="G42" s="151">
        <v>0.79221148435773625</v>
      </c>
      <c r="H42" s="151">
        <v>0.66851211618281137</v>
      </c>
      <c r="I42" s="151">
        <v>0.84194880661382987</v>
      </c>
      <c r="J42" s="151">
        <v>0.14638072376996875</v>
      </c>
      <c r="K42" s="151">
        <v>7.5309942601580623E-2</v>
      </c>
      <c r="L42" s="151">
        <v>9.9850354650524636E-2</v>
      </c>
      <c r="M42" s="151">
        <v>0.17953104689925181</v>
      </c>
      <c r="N42" s="151">
        <v>0.19041322620270373</v>
      </c>
      <c r="O42" s="151">
        <v>0.20622741258917202</v>
      </c>
      <c r="P42" s="151">
        <v>0.30489622520580278</v>
      </c>
      <c r="Q42" s="151">
        <v>0.89150841860145835</v>
      </c>
    </row>
    <row r="43" spans="1:17" x14ac:dyDescent="0.25">
      <c r="A43" s="156" t="s">
        <v>180</v>
      </c>
      <c r="B43" s="155">
        <v>1.1920142712499453</v>
      </c>
      <c r="C43" s="155">
        <v>1.0928965043556875</v>
      </c>
      <c r="D43" s="155">
        <v>1.0485132453613759</v>
      </c>
      <c r="E43" s="155">
        <v>1.9354217206680373</v>
      </c>
      <c r="F43" s="155">
        <v>1.9029326801877386</v>
      </c>
      <c r="G43" s="155">
        <v>1.8254758348430074</v>
      </c>
      <c r="H43" s="155">
        <v>1.7929275232954462</v>
      </c>
      <c r="I43" s="155">
        <v>2.0789803656659003</v>
      </c>
      <c r="J43" s="155">
        <v>1.5662246823161285</v>
      </c>
      <c r="K43" s="155">
        <v>1.2190808840685448</v>
      </c>
      <c r="L43" s="155">
        <v>0.99252003741320993</v>
      </c>
      <c r="M43" s="155">
        <v>0.58666803818390623</v>
      </c>
      <c r="N43" s="155">
        <v>0.74658105431463651</v>
      </c>
      <c r="O43" s="155">
        <v>0.91407295883624085</v>
      </c>
      <c r="P43" s="155">
        <v>1.1033097761374717</v>
      </c>
      <c r="Q43" s="155">
        <v>2.8107668991565489</v>
      </c>
    </row>
    <row r="44" spans="1:17" x14ac:dyDescent="0.25">
      <c r="A44" s="152" t="s">
        <v>193</v>
      </c>
      <c r="B44" s="151">
        <v>0.27586569711330394</v>
      </c>
      <c r="C44" s="151">
        <v>0.22402915204786586</v>
      </c>
      <c r="D44" s="151">
        <v>0.22496228346310426</v>
      </c>
      <c r="E44" s="151">
        <v>0.29121624139344771</v>
      </c>
      <c r="F44" s="151">
        <v>0.28367278450975941</v>
      </c>
      <c r="G44" s="151">
        <v>0.25723589526958723</v>
      </c>
      <c r="H44" s="151">
        <v>0.28226184173478602</v>
      </c>
      <c r="I44" s="151">
        <v>0.30625870005052158</v>
      </c>
      <c r="J44" s="151">
        <v>0.33059666522960474</v>
      </c>
      <c r="K44" s="151">
        <v>0.26600216848266578</v>
      </c>
      <c r="L44" s="151">
        <v>0.20790688710928132</v>
      </c>
      <c r="M44" s="151">
        <v>0.12081953735854359</v>
      </c>
      <c r="N44" s="151">
        <v>0.13047767564645404</v>
      </c>
      <c r="O44" s="151">
        <v>0.16579563776361614</v>
      </c>
      <c r="P44" s="151">
        <v>0.18754102113661689</v>
      </c>
      <c r="Q44" s="151">
        <v>0.45227600682913999</v>
      </c>
    </row>
    <row r="45" spans="1:17" x14ac:dyDescent="0.25">
      <c r="A45" s="152" t="s">
        <v>187</v>
      </c>
      <c r="B45" s="151">
        <v>0.89132125751175406</v>
      </c>
      <c r="C45" s="151">
        <v>0.80593964364070303</v>
      </c>
      <c r="D45" s="151">
        <v>0.74355613198059178</v>
      </c>
      <c r="E45" s="151">
        <v>1.4073380717460919</v>
      </c>
      <c r="F45" s="151">
        <v>1.3789598845764699</v>
      </c>
      <c r="G45" s="151">
        <v>1.3209024789306583</v>
      </c>
      <c r="H45" s="151">
        <v>1.3019485744618822</v>
      </c>
      <c r="I45" s="151">
        <v>1.5098556457066952</v>
      </c>
      <c r="J45" s="151">
        <v>1.1899262856433523</v>
      </c>
      <c r="K45" s="151">
        <v>0.92956609259060841</v>
      </c>
      <c r="L45" s="151">
        <v>0.75343873078189638</v>
      </c>
      <c r="M45" s="151">
        <v>0.40979686041952146</v>
      </c>
      <c r="N45" s="151">
        <v>0.55665419777180269</v>
      </c>
      <c r="O45" s="151">
        <v>0.68389077082450989</v>
      </c>
      <c r="P45" s="151">
        <v>0.82057667612925744</v>
      </c>
      <c r="Q45" s="151">
        <v>2.0801517963254161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0.18265382634411775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1.4455942002533279E-2</v>
      </c>
      <c r="C49" s="87">
        <v>7.5453912182305155E-3</v>
      </c>
      <c r="D49" s="87">
        <v>8.8778676710773441E-3</v>
      </c>
      <c r="E49" s="87">
        <v>2.1638866795579692E-2</v>
      </c>
      <c r="F49" s="87">
        <v>1.1622118400300252E-2</v>
      </c>
      <c r="G49" s="87">
        <v>5.7383057794302833E-3</v>
      </c>
      <c r="H49" s="87">
        <v>0</v>
      </c>
      <c r="I49" s="87">
        <v>1.8180434332151565E-3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7.3304862589856695E-5</v>
      </c>
    </row>
    <row r="50" spans="1:17" x14ac:dyDescent="0.25">
      <c r="A50" s="150" t="s">
        <v>29</v>
      </c>
      <c r="B50" s="87">
        <v>0.14041569861998782</v>
      </c>
      <c r="C50" s="87">
        <v>0.14023463731073105</v>
      </c>
      <c r="D50" s="87">
        <v>7.9125635119053239E-2</v>
      </c>
      <c r="E50" s="87">
        <v>0.19854200658814358</v>
      </c>
      <c r="F50" s="87">
        <v>0.20011462957654924</v>
      </c>
      <c r="G50" s="87">
        <v>0.17561824812099669</v>
      </c>
      <c r="H50" s="87">
        <v>0.12999465808725508</v>
      </c>
      <c r="I50" s="87">
        <v>0.17513015358316375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2.555676983043742E-2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0.49825806931490746</v>
      </c>
      <c r="C52" s="87">
        <v>0.47085482285998648</v>
      </c>
      <c r="D52" s="87">
        <v>0.25420792214106891</v>
      </c>
      <c r="E52" s="87">
        <v>0.17325868647710552</v>
      </c>
      <c r="F52" s="87">
        <v>0.2752640986314594</v>
      </c>
      <c r="G52" s="87">
        <v>0.10807177417040159</v>
      </c>
      <c r="H52" s="87">
        <v>0</v>
      </c>
      <c r="I52" s="87">
        <v>2.1958100353463017E-2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1.2068977207599502E-3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0.23819154757432548</v>
      </c>
      <c r="C54" s="87">
        <v>0.187304792251755</v>
      </c>
      <c r="D54" s="87">
        <v>0.21869088070527454</v>
      </c>
      <c r="E54" s="87">
        <v>0.25166548950096601</v>
      </c>
      <c r="F54" s="87">
        <v>0.29722919593150277</v>
      </c>
      <c r="G54" s="87">
        <v>0.33144259046555735</v>
      </c>
      <c r="H54" s="87">
        <v>0.36170545451731773</v>
      </c>
      <c r="I54" s="87">
        <v>0.44427851436388899</v>
      </c>
      <c r="J54" s="87">
        <v>0.45414416236271471</v>
      </c>
      <c r="K54" s="87">
        <v>0.43747881583615644</v>
      </c>
      <c r="L54" s="87">
        <v>0.57203782716556706</v>
      </c>
      <c r="M54" s="87">
        <v>0.40979686041952146</v>
      </c>
      <c r="N54" s="87">
        <v>0.40117563080211394</v>
      </c>
      <c r="O54" s="87">
        <v>0.52446220416329403</v>
      </c>
      <c r="P54" s="87">
        <v>0.61521191537301423</v>
      </c>
      <c r="Q54" s="87">
        <v>0.81304441755085399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0.76223302238429724</v>
      </c>
      <c r="F55" s="87">
        <v>0.59472984203665824</v>
      </c>
      <c r="G55" s="87">
        <v>0.70003156039427239</v>
      </c>
      <c r="H55" s="87">
        <v>0.81024846185730937</v>
      </c>
      <c r="I55" s="87">
        <v>0.84111406414252698</v>
      </c>
      <c r="J55" s="87">
        <v>0.73578212328063763</v>
      </c>
      <c r="K55" s="87">
        <v>0.49208727675445196</v>
      </c>
      <c r="L55" s="87">
        <v>0.18140090361632932</v>
      </c>
      <c r="M55" s="87">
        <v>0</v>
      </c>
      <c r="N55" s="87">
        <v>0.15547856696968876</v>
      </c>
      <c r="O55" s="87">
        <v>0.15942856666121585</v>
      </c>
      <c r="P55" s="87">
        <v>0.20536476075624321</v>
      </c>
      <c r="Q55" s="87">
        <v>1.2658271761912125</v>
      </c>
    </row>
    <row r="56" spans="1:17" x14ac:dyDescent="0.25">
      <c r="A56" s="152" t="s">
        <v>186</v>
      </c>
      <c r="B56" s="151">
        <v>2.4827316624887387E-2</v>
      </c>
      <c r="C56" s="151">
        <v>6.2927708667118776E-2</v>
      </c>
      <c r="D56" s="151">
        <v>7.9994829917679824E-2</v>
      </c>
      <c r="E56" s="151">
        <v>0.23686740752849753</v>
      </c>
      <c r="F56" s="151">
        <v>0.24030001110150917</v>
      </c>
      <c r="G56" s="151">
        <v>0.24733746064276191</v>
      </c>
      <c r="H56" s="151">
        <v>0.20871710709877805</v>
      </c>
      <c r="I56" s="151">
        <v>0.26286601990868358</v>
      </c>
      <c r="J56" s="151">
        <v>4.5701731443171641E-2</v>
      </c>
      <c r="K56" s="151">
        <v>2.351262299527053E-2</v>
      </c>
      <c r="L56" s="151">
        <v>3.1174419522032242E-2</v>
      </c>
      <c r="M56" s="151">
        <v>5.6051640405841228E-2</v>
      </c>
      <c r="N56" s="151">
        <v>5.9449180896379704E-2</v>
      </c>
      <c r="O56" s="151">
        <v>6.4386550248114752E-2</v>
      </c>
      <c r="P56" s="151">
        <v>9.5192078871597502E-2</v>
      </c>
      <c r="Q56" s="151">
        <v>0.27833909600199275</v>
      </c>
    </row>
    <row r="57" spans="1:17" x14ac:dyDescent="0.25">
      <c r="A57" s="243" t="s">
        <v>179</v>
      </c>
      <c r="B57" s="242">
        <v>1.0110957580065367</v>
      </c>
      <c r="C57" s="242">
        <v>0.91526845848358862</v>
      </c>
      <c r="D57" s="242">
        <v>0.95608259351494951</v>
      </c>
      <c r="E57" s="242">
        <v>1.5311932349401469</v>
      </c>
      <c r="F57" s="242">
        <v>1.5125979875271613</v>
      </c>
      <c r="G57" s="242">
        <v>1.4364362215021009</v>
      </c>
      <c r="H57" s="242">
        <v>1.43816594035301</v>
      </c>
      <c r="I57" s="242">
        <v>1.640590254996279</v>
      </c>
      <c r="J57" s="242">
        <v>1.2468107545673082</v>
      </c>
      <c r="K57" s="242">
        <v>0.97400403311239936</v>
      </c>
      <c r="L57" s="242">
        <v>0.78945689643162431</v>
      </c>
      <c r="M57" s="242">
        <v>0.54229935642447491</v>
      </c>
      <c r="N57" s="242">
        <v>0.58326507173650388</v>
      </c>
      <c r="O57" s="242">
        <v>0.71658419374466564</v>
      </c>
      <c r="P57" s="242">
        <v>0.85980437367336149</v>
      </c>
      <c r="Q57" s="242">
        <v>2.1809033891575709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30.462463066542728</v>
      </c>
      <c r="C60" s="96">
        <v>28.483735948852857</v>
      </c>
      <c r="D60" s="96">
        <v>31.24733780906277</v>
      </c>
      <c r="E60" s="96">
        <v>51.094031966940477</v>
      </c>
      <c r="F60" s="96">
        <v>51.384342214789761</v>
      </c>
      <c r="G60" s="96">
        <v>47.612713044054253</v>
      </c>
      <c r="H60" s="96">
        <v>48.418501291627493</v>
      </c>
      <c r="I60" s="96">
        <v>50.586289337651593</v>
      </c>
      <c r="J60" s="96">
        <v>46.26709306958724</v>
      </c>
      <c r="K60" s="96">
        <v>54.191065472105883</v>
      </c>
      <c r="L60" s="96">
        <v>62.630727146977691</v>
      </c>
      <c r="M60" s="96">
        <v>62.417511286138705</v>
      </c>
      <c r="N60" s="96">
        <v>57.902392836208854</v>
      </c>
      <c r="O60" s="96">
        <v>55.159880185637974</v>
      </c>
      <c r="P60" s="96">
        <v>54.954478818593529</v>
      </c>
      <c r="Q60" s="96">
        <v>38.343169069551877</v>
      </c>
    </row>
    <row r="61" spans="1:17" x14ac:dyDescent="0.25">
      <c r="A61" s="132" t="s">
        <v>83</v>
      </c>
      <c r="B61" s="160">
        <v>0.24738840035973808</v>
      </c>
      <c r="C61" s="160">
        <v>0.22854005531887203</v>
      </c>
      <c r="D61" s="160">
        <v>0.24994478650834245</v>
      </c>
      <c r="E61" s="160">
        <v>0.40262870847397697</v>
      </c>
      <c r="F61" s="160">
        <v>0.40348343763953692</v>
      </c>
      <c r="G61" s="160">
        <v>0.37317848628289846</v>
      </c>
      <c r="H61" s="160">
        <v>0.38408210029932249</v>
      </c>
      <c r="I61" s="160">
        <v>0.39757755914813014</v>
      </c>
      <c r="J61" s="160">
        <v>0.37504776203555884</v>
      </c>
      <c r="K61" s="160">
        <v>0.43705041393651267</v>
      </c>
      <c r="L61" s="160">
        <v>0.50404643985417219</v>
      </c>
      <c r="M61" s="160">
        <v>0.49893016438805515</v>
      </c>
      <c r="N61" s="160">
        <v>0.46121087700346763</v>
      </c>
      <c r="O61" s="160">
        <v>0.44056728843338833</v>
      </c>
      <c r="P61" s="160">
        <v>0.43587302669882944</v>
      </c>
      <c r="Q61" s="160">
        <v>0.30373266378845848</v>
      </c>
    </row>
    <row r="62" spans="1:17" x14ac:dyDescent="0.25">
      <c r="A62" s="76" t="s">
        <v>82</v>
      </c>
      <c r="B62" s="159">
        <v>0.4321965421117846</v>
      </c>
      <c r="C62" s="159">
        <v>0.39926779711263988</v>
      </c>
      <c r="D62" s="159">
        <v>0.43666264178388997</v>
      </c>
      <c r="E62" s="159">
        <v>0.7034070122299364</v>
      </c>
      <c r="F62" s="159">
        <v>0.70490025520034172</v>
      </c>
      <c r="G62" s="159">
        <v>0.65195640186623616</v>
      </c>
      <c r="H62" s="159">
        <v>0.67100541252141421</v>
      </c>
      <c r="I62" s="159">
        <v>0.69458247046020583</v>
      </c>
      <c r="J62" s="159">
        <v>0.65522209466096082</v>
      </c>
      <c r="K62" s="159">
        <v>0.7635429848659413</v>
      </c>
      <c r="L62" s="159">
        <v>0.88058748127215358</v>
      </c>
      <c r="M62" s="159">
        <v>0.87164916176431984</v>
      </c>
      <c r="N62" s="159">
        <v>0.80575219345524096</v>
      </c>
      <c r="O62" s="159">
        <v>0.76968709265102919</v>
      </c>
      <c r="P62" s="159">
        <v>0.76148604649650553</v>
      </c>
      <c r="Q62" s="159">
        <v>0.53063202165050782</v>
      </c>
    </row>
    <row r="63" spans="1:17" x14ac:dyDescent="0.25">
      <c r="A63" s="76" t="s">
        <v>81</v>
      </c>
      <c r="B63" s="159">
        <v>0.42355691799861955</v>
      </c>
      <c r="C63" s="159">
        <v>0.39128641977285433</v>
      </c>
      <c r="D63" s="159">
        <v>0.42793374018083469</v>
      </c>
      <c r="E63" s="159">
        <v>0.68934588125804774</v>
      </c>
      <c r="F63" s="159">
        <v>0.69080927424883298</v>
      </c>
      <c r="G63" s="159">
        <v>0.63892377040932136</v>
      </c>
      <c r="H63" s="159">
        <v>0.65759199066996188</v>
      </c>
      <c r="I63" s="159">
        <v>0.6806977423893884</v>
      </c>
      <c r="J63" s="159">
        <v>0.64212418188995291</v>
      </c>
      <c r="K63" s="159">
        <v>0.74827973368106793</v>
      </c>
      <c r="L63" s="159">
        <v>0.86298450647791636</v>
      </c>
      <c r="M63" s="159">
        <v>0.85422486429214928</v>
      </c>
      <c r="N63" s="159">
        <v>0.78964517870265405</v>
      </c>
      <c r="O63" s="159">
        <v>0.75430102053493187</v>
      </c>
      <c r="P63" s="159">
        <v>0.74626391358215105</v>
      </c>
      <c r="Q63" s="159">
        <v>0.52002466883118892</v>
      </c>
    </row>
    <row r="64" spans="1:17" x14ac:dyDescent="0.25">
      <c r="A64" s="76" t="s">
        <v>80</v>
      </c>
      <c r="B64" s="159">
        <v>2.4735612925469694</v>
      </c>
      <c r="C64" s="159">
        <v>2.28510242926211</v>
      </c>
      <c r="D64" s="159">
        <v>2.4991218193008349</v>
      </c>
      <c r="E64" s="159">
        <v>4.0257618671739968</v>
      </c>
      <c r="F64" s="159">
        <v>4.0343080438599905</v>
      </c>
      <c r="G64" s="159">
        <v>3.7312980622307177</v>
      </c>
      <c r="H64" s="159">
        <v>3.840319978944192</v>
      </c>
      <c r="I64" s="159">
        <v>3.9752569629944925</v>
      </c>
      <c r="J64" s="159">
        <v>3.7499883813408843</v>
      </c>
      <c r="K64" s="159">
        <v>4.3699340196749592</v>
      </c>
      <c r="L64" s="159">
        <v>5.0398068844633546</v>
      </c>
      <c r="M64" s="159">
        <v>4.9886508038363218</v>
      </c>
      <c r="N64" s="159">
        <v>4.6115071337155813</v>
      </c>
      <c r="O64" s="159">
        <v>4.4050981769821203</v>
      </c>
      <c r="P64" s="159">
        <v>4.3581616831659016</v>
      </c>
      <c r="Q64" s="159">
        <v>3.036930427363667</v>
      </c>
    </row>
    <row r="65" spans="1:17" x14ac:dyDescent="0.25">
      <c r="A65" s="129" t="s">
        <v>79</v>
      </c>
      <c r="B65" s="158">
        <v>1.0925799812338552</v>
      </c>
      <c r="C65" s="158">
        <v>1.0093370949825475</v>
      </c>
      <c r="D65" s="158">
        <v>1.1038701481382343</v>
      </c>
      <c r="E65" s="158">
        <v>1.7781919690212875</v>
      </c>
      <c r="F65" s="158">
        <v>1.7819668427595445</v>
      </c>
      <c r="G65" s="158">
        <v>1.6481263589843096</v>
      </c>
      <c r="H65" s="158">
        <v>1.6962816903584659</v>
      </c>
      <c r="I65" s="158">
        <v>1.7558837903531763</v>
      </c>
      <c r="J65" s="158">
        <v>1.6563819330685945</v>
      </c>
      <c r="K65" s="158">
        <v>1.9302139161037151</v>
      </c>
      <c r="L65" s="158">
        <v>2.2260989156971407</v>
      </c>
      <c r="M65" s="158">
        <v>2.2035031102970946</v>
      </c>
      <c r="N65" s="158">
        <v>2.036917537801052</v>
      </c>
      <c r="O65" s="158">
        <v>1.945746037521739</v>
      </c>
      <c r="P65" s="158">
        <v>1.9250140371919209</v>
      </c>
      <c r="Q65" s="158">
        <v>1.3414219406388592</v>
      </c>
    </row>
    <row r="66" spans="1:17" x14ac:dyDescent="0.25">
      <c r="A66" s="92" t="s">
        <v>125</v>
      </c>
      <c r="B66" s="91">
        <v>0.17852623250123567</v>
      </c>
      <c r="C66" s="91">
        <v>0.16492444670959755</v>
      </c>
      <c r="D66" s="91">
        <v>0.18037103196339738</v>
      </c>
      <c r="E66" s="91">
        <v>0.29055439267230793</v>
      </c>
      <c r="F66" s="91">
        <v>0.29117120242375311</v>
      </c>
      <c r="G66" s="91">
        <v>0.26930183108715605</v>
      </c>
      <c r="H66" s="91">
        <v>0.27717035333059686</v>
      </c>
      <c r="I66" s="91">
        <v>0.2869092635650688</v>
      </c>
      <c r="J66" s="91">
        <v>0.27065078179439656</v>
      </c>
      <c r="K66" s="91">
        <v>0.31539459287392496</v>
      </c>
      <c r="L66" s="91">
        <v>0.36374183988406195</v>
      </c>
      <c r="M66" s="91">
        <v>0.36004971292064647</v>
      </c>
      <c r="N66" s="91">
        <v>0.3328298341405187</v>
      </c>
      <c r="O66" s="91">
        <v>0.31793252251490195</v>
      </c>
      <c r="P66" s="91">
        <v>0.31454493902017522</v>
      </c>
      <c r="Q66" s="91">
        <v>0.21918670428713788</v>
      </c>
    </row>
    <row r="67" spans="1:17" x14ac:dyDescent="0.25">
      <c r="A67" s="92" t="s">
        <v>26</v>
      </c>
      <c r="B67" s="91">
        <v>0.29709028633244339</v>
      </c>
      <c r="C67" s="91">
        <v>0.27445519019640435</v>
      </c>
      <c r="D67" s="91">
        <v>0.30016026654073441</v>
      </c>
      <c r="E67" s="91">
        <v>0.48351934897616622</v>
      </c>
      <c r="F67" s="91">
        <v>0.48454579860825725</v>
      </c>
      <c r="G67" s="91">
        <v>0.4481523918731703</v>
      </c>
      <c r="H67" s="91">
        <v>0.46124661054101151</v>
      </c>
      <c r="I67" s="91">
        <v>0.47745339197356768</v>
      </c>
      <c r="J67" s="91">
        <v>0.45039721688430512</v>
      </c>
      <c r="K67" s="91">
        <v>0.52485659161585807</v>
      </c>
      <c r="L67" s="91">
        <v>0.60531254061779272</v>
      </c>
      <c r="M67" s="91">
        <v>0.59916837322363004</v>
      </c>
      <c r="N67" s="91">
        <v>0.55387104370839124</v>
      </c>
      <c r="O67" s="91">
        <v>0.52908002832409795</v>
      </c>
      <c r="P67" s="91">
        <v>0.52344265987508576</v>
      </c>
      <c r="Q67" s="91">
        <v>0.36475446675031181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0.6169634624001763</v>
      </c>
      <c r="C69" s="157">
        <v>0.56995745807654552</v>
      </c>
      <c r="D69" s="157">
        <v>0.62333884963410235</v>
      </c>
      <c r="E69" s="157">
        <v>1.0041182273728133</v>
      </c>
      <c r="F69" s="157">
        <v>1.0062498417275343</v>
      </c>
      <c r="G69" s="157">
        <v>0.93067213602398324</v>
      </c>
      <c r="H69" s="157">
        <v>0.95786472648685761</v>
      </c>
      <c r="I69" s="157">
        <v>0.99152113481453985</v>
      </c>
      <c r="J69" s="157">
        <v>0.93533393438989287</v>
      </c>
      <c r="K69" s="157">
        <v>1.089962731613932</v>
      </c>
      <c r="L69" s="157">
        <v>1.2570445351952861</v>
      </c>
      <c r="M69" s="157">
        <v>1.2442850241528178</v>
      </c>
      <c r="N69" s="157">
        <v>1.150216659952142</v>
      </c>
      <c r="O69" s="157">
        <v>1.0987334866827392</v>
      </c>
      <c r="P69" s="157">
        <v>1.0870264382966599</v>
      </c>
      <c r="Q69" s="157">
        <v>0.75748076960140942</v>
      </c>
    </row>
    <row r="70" spans="1:17" x14ac:dyDescent="0.25">
      <c r="A70" s="156" t="s">
        <v>183</v>
      </c>
      <c r="B70" s="204">
        <v>2.1378463449721941</v>
      </c>
      <c r="C70" s="204">
        <v>1.9763090968070636</v>
      </c>
      <c r="D70" s="204">
        <v>2.1592818973709047</v>
      </c>
      <c r="E70" s="204">
        <v>3.4636853970667345</v>
      </c>
      <c r="F70" s="204">
        <v>3.4844180113537742</v>
      </c>
      <c r="G70" s="204">
        <v>3.2209641349159459</v>
      </c>
      <c r="H70" s="204">
        <v>3.0387602095627755</v>
      </c>
      <c r="I70" s="204">
        <v>3.4266798727359533</v>
      </c>
      <c r="J70" s="204">
        <v>3.4816630401805111</v>
      </c>
      <c r="K70" s="204">
        <v>4.0572493077670435</v>
      </c>
      <c r="L70" s="204">
        <v>4.6791903267201853</v>
      </c>
      <c r="M70" s="204">
        <v>4.551468128545709</v>
      </c>
      <c r="N70" s="204">
        <v>4.28153698472134</v>
      </c>
      <c r="O70" s="204">
        <v>4.0898973414101949</v>
      </c>
      <c r="P70" s="204">
        <v>4.0463193248572038</v>
      </c>
      <c r="Q70" s="204">
        <v>2.6205863760614445</v>
      </c>
    </row>
    <row r="71" spans="1:17" x14ac:dyDescent="0.25">
      <c r="A71" s="152" t="s">
        <v>192</v>
      </c>
      <c r="B71" s="151">
        <v>1.9503257983622169</v>
      </c>
      <c r="C71" s="151">
        <v>1.8030756063388338</v>
      </c>
      <c r="D71" s="151">
        <v>1.9698236086225112</v>
      </c>
      <c r="E71" s="151">
        <v>3.1584926095952124</v>
      </c>
      <c r="F71" s="151">
        <v>3.1785773386940375</v>
      </c>
      <c r="G71" s="151">
        <v>2.9380946324287875</v>
      </c>
      <c r="H71" s="151">
        <v>2.7476257615187083</v>
      </c>
      <c r="I71" s="151">
        <v>3.1253158592943131</v>
      </c>
      <c r="J71" s="151">
        <v>3.1973766256215099</v>
      </c>
      <c r="K71" s="151">
        <v>3.7259648481953089</v>
      </c>
      <c r="L71" s="151">
        <v>4.2971228418226595</v>
      </c>
      <c r="M71" s="151">
        <v>4.1732787833290184</v>
      </c>
      <c r="N71" s="151">
        <v>3.9319388805564177</v>
      </c>
      <c r="O71" s="151">
        <v>3.755947088991852</v>
      </c>
      <c r="P71" s="151">
        <v>3.715927325473825</v>
      </c>
      <c r="Q71" s="151">
        <v>2.3903568460831033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5.4989323491908278E-2</v>
      </c>
      <c r="C75" s="87">
        <v>2.8438346065728003E-2</v>
      </c>
      <c r="D75" s="87">
        <v>6.6471979901315592E-2</v>
      </c>
      <c r="E75" s="87">
        <v>0.35067757242816228</v>
      </c>
      <c r="F75" s="87">
        <v>0.12876813169007609</v>
      </c>
      <c r="G75" s="87">
        <v>0.14813877133915607</v>
      </c>
      <c r="H75" s="87">
        <v>0.1086122356320636</v>
      </c>
      <c r="I75" s="87">
        <v>0.23897735586108101</v>
      </c>
      <c r="J75" s="87">
        <v>2.2652966395317345E-2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0.13687269688547862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0.60804839510402531</v>
      </c>
      <c r="I76" s="87">
        <v>0</v>
      </c>
      <c r="J76" s="87">
        <v>0.81973818347191552</v>
      </c>
      <c r="K76" s="87">
        <v>0.34990037095145987</v>
      </c>
      <c r="L76" s="87">
        <v>0.15568326537446911</v>
      </c>
      <c r="M76" s="87">
        <v>0</v>
      </c>
      <c r="N76" s="87">
        <v>9.1686232047246755E-2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1.8953364748703085</v>
      </c>
      <c r="C78" s="87">
        <v>1.7746372602731058</v>
      </c>
      <c r="D78" s="87">
        <v>1.9033516287211956</v>
      </c>
      <c r="E78" s="87">
        <v>2.8078150371670501</v>
      </c>
      <c r="F78" s="87">
        <v>3.0498092070039613</v>
      </c>
      <c r="G78" s="87">
        <v>2.7899558610896316</v>
      </c>
      <c r="H78" s="87">
        <v>2.0309651307826195</v>
      </c>
      <c r="I78" s="87">
        <v>2.8863385034332323</v>
      </c>
      <c r="J78" s="87">
        <v>0.34455422766150101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2.2534841491976247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6.9808324383633352E-2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2.0104312480927762</v>
      </c>
      <c r="K81" s="87">
        <v>3.3760644772438488</v>
      </c>
      <c r="L81" s="87">
        <v>4.1414395764481906</v>
      </c>
      <c r="M81" s="87">
        <v>4.1034704589453854</v>
      </c>
      <c r="N81" s="87">
        <v>3.8402526485091708</v>
      </c>
      <c r="O81" s="87">
        <v>3.755947088991852</v>
      </c>
      <c r="P81" s="87">
        <v>3.715927325473825</v>
      </c>
      <c r="Q81" s="87">
        <v>0</v>
      </c>
    </row>
    <row r="82" spans="1:17" x14ac:dyDescent="0.25">
      <c r="A82" s="152" t="s">
        <v>191</v>
      </c>
      <c r="B82" s="151">
        <v>0.18752054660997711</v>
      </c>
      <c r="C82" s="151">
        <v>0.17323349046822978</v>
      </c>
      <c r="D82" s="151">
        <v>0.18945828874839346</v>
      </c>
      <c r="E82" s="151">
        <v>0.30519278747152212</v>
      </c>
      <c r="F82" s="151">
        <v>0.30584067265973686</v>
      </c>
      <c r="G82" s="151">
        <v>0.28286950248715831</v>
      </c>
      <c r="H82" s="151">
        <v>0.29113444804406707</v>
      </c>
      <c r="I82" s="151">
        <v>0.30136401344164021</v>
      </c>
      <c r="J82" s="151">
        <v>0.28428641455900133</v>
      </c>
      <c r="K82" s="151">
        <v>0.33128445957173441</v>
      </c>
      <c r="L82" s="151">
        <v>0.38206748489752596</v>
      </c>
      <c r="M82" s="151">
        <v>0.37818934521669084</v>
      </c>
      <c r="N82" s="151">
        <v>0.34959810416492232</v>
      </c>
      <c r="O82" s="151">
        <v>0.33395025241834242</v>
      </c>
      <c r="P82" s="151">
        <v>0.33039199938337904</v>
      </c>
      <c r="Q82" s="151">
        <v>0.23022952997834129</v>
      </c>
    </row>
    <row r="83" spans="1:17" x14ac:dyDescent="0.25">
      <c r="A83" s="156" t="s">
        <v>181</v>
      </c>
      <c r="B83" s="204">
        <v>14.00916615733537</v>
      </c>
      <c r="C83" s="204">
        <v>13.257695173882309</v>
      </c>
      <c r="D83" s="204">
        <v>14.59216391690879</v>
      </c>
      <c r="E83" s="204">
        <v>24.236837297532709</v>
      </c>
      <c r="F83" s="204">
        <v>24.432496099788047</v>
      </c>
      <c r="G83" s="204">
        <v>22.678308136776856</v>
      </c>
      <c r="H83" s="204">
        <v>23.055542867236646</v>
      </c>
      <c r="I83" s="204">
        <v>24.044742673144825</v>
      </c>
      <c r="J83" s="204">
        <v>21.288830681136254</v>
      </c>
      <c r="K83" s="204">
        <v>24.645164999141507</v>
      </c>
      <c r="L83" s="204">
        <v>28.646580501474507</v>
      </c>
      <c r="M83" s="204">
        <v>29.242203870599866</v>
      </c>
      <c r="N83" s="204">
        <v>27.024519328100389</v>
      </c>
      <c r="O83" s="204">
        <v>25.61735203650187</v>
      </c>
      <c r="P83" s="204">
        <v>25.640046466428689</v>
      </c>
      <c r="Q83" s="204">
        <v>18.082054611068077</v>
      </c>
    </row>
    <row r="84" spans="1:17" x14ac:dyDescent="0.25">
      <c r="A84" s="152" t="s">
        <v>190</v>
      </c>
      <c r="B84" s="151">
        <v>13.079736322129579</v>
      </c>
      <c r="C84" s="151">
        <v>10.853578542014773</v>
      </c>
      <c r="D84" s="151">
        <v>11.392455727738575</v>
      </c>
      <c r="E84" s="151">
        <v>14.707124206049198</v>
      </c>
      <c r="F84" s="151">
        <v>14.625053670340954</v>
      </c>
      <c r="G84" s="151">
        <v>12.846804797128385</v>
      </c>
      <c r="H84" s="151">
        <v>14.527038076860341</v>
      </c>
      <c r="I84" s="151">
        <v>14.298079282966752</v>
      </c>
      <c r="J84" s="151">
        <v>19.185447121568302</v>
      </c>
      <c r="K84" s="151">
        <v>23.030911845225116</v>
      </c>
      <c r="L84" s="151">
        <v>25.601208948056485</v>
      </c>
      <c r="M84" s="151">
        <v>21.351989877390913</v>
      </c>
      <c r="N84" s="151">
        <v>19.832029957052413</v>
      </c>
      <c r="O84" s="151">
        <v>19.560597641775399</v>
      </c>
      <c r="P84" s="151">
        <v>18.256569266236884</v>
      </c>
      <c r="Q84" s="151">
        <v>12.151039008591907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0.35236340643524039</v>
      </c>
      <c r="F86" s="208">
        <v>0.3533893617620853</v>
      </c>
      <c r="G86" s="208">
        <v>1.0652848704161506</v>
      </c>
      <c r="H86" s="208">
        <v>0.71640703428045427</v>
      </c>
      <c r="I86" s="208">
        <v>0.35602369155146096</v>
      </c>
      <c r="J86" s="208">
        <v>0.35847470525174374</v>
      </c>
      <c r="K86" s="208">
        <v>0.39626004030059436</v>
      </c>
      <c r="L86" s="208">
        <v>0.40365389584906985</v>
      </c>
      <c r="M86" s="208">
        <v>0.41067294775368263</v>
      </c>
      <c r="N86" s="208">
        <v>0.40708967193019552</v>
      </c>
      <c r="O86" s="208">
        <v>0.40108126519610643</v>
      </c>
      <c r="P86" s="208">
        <v>0.40061858362301339</v>
      </c>
      <c r="Q86" s="208">
        <v>0.35955665099409306</v>
      </c>
    </row>
    <row r="87" spans="1:17" x14ac:dyDescent="0.25">
      <c r="A87" s="154" t="s">
        <v>125</v>
      </c>
      <c r="B87" s="208">
        <v>0.23723950317000972</v>
      </c>
      <c r="C87" s="208">
        <v>3.373197760000838E-2</v>
      </c>
      <c r="D87" s="208">
        <v>0.25588083947822371</v>
      </c>
      <c r="E87" s="208">
        <v>1.5084490100635484</v>
      </c>
      <c r="F87" s="208">
        <v>0.37516628436079819</v>
      </c>
      <c r="G87" s="208">
        <v>0.41739698755182519</v>
      </c>
      <c r="H87" s="208">
        <v>0.52195900939127016</v>
      </c>
      <c r="I87" s="208">
        <v>0.91977988186094595</v>
      </c>
      <c r="J87" s="208">
        <v>1.0207011256569385</v>
      </c>
      <c r="K87" s="208">
        <v>0.84378108541401831</v>
      </c>
      <c r="L87" s="208">
        <v>1.19024140782454</v>
      </c>
      <c r="M87" s="208">
        <v>0.85604761977212818</v>
      </c>
      <c r="N87" s="208">
        <v>1.2342803115202239</v>
      </c>
      <c r="O87" s="208">
        <v>0.85136834535817707</v>
      </c>
      <c r="P87" s="208">
        <v>0.8477260102646289</v>
      </c>
      <c r="Q87" s="208">
        <v>0.52502254148399741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0.19067117642958992</v>
      </c>
      <c r="L88" s="208">
        <v>0.17697810393413035</v>
      </c>
      <c r="M88" s="208">
        <v>0.71614536555641151</v>
      </c>
      <c r="N88" s="208">
        <v>0.34216887929412521</v>
      </c>
      <c r="O88" s="208">
        <v>0.73186243261219475</v>
      </c>
      <c r="P88" s="208">
        <v>0.56386783251134109</v>
      </c>
      <c r="Q88" s="208">
        <v>0</v>
      </c>
    </row>
    <row r="89" spans="1:17" x14ac:dyDescent="0.25">
      <c r="A89" s="154" t="s">
        <v>26</v>
      </c>
      <c r="B89" s="208">
        <v>12.842496818959569</v>
      </c>
      <c r="C89" s="208">
        <v>10.819846564414766</v>
      </c>
      <c r="D89" s="208">
        <v>11.136574888260352</v>
      </c>
      <c r="E89" s="208">
        <v>12.846311789550409</v>
      </c>
      <c r="F89" s="208">
        <v>13.89649802421807</v>
      </c>
      <c r="G89" s="208">
        <v>11.36412293916041</v>
      </c>
      <c r="H89" s="208">
        <v>13.288672033188616</v>
      </c>
      <c r="I89" s="208">
        <v>13.022275709554345</v>
      </c>
      <c r="J89" s="208">
        <v>17.80627129065962</v>
      </c>
      <c r="K89" s="208">
        <v>21.600199543080915</v>
      </c>
      <c r="L89" s="208">
        <v>23.830335540448743</v>
      </c>
      <c r="M89" s="208">
        <v>19.36912394430869</v>
      </c>
      <c r="N89" s="208">
        <v>17.848491094307867</v>
      </c>
      <c r="O89" s="208">
        <v>17.576285598608919</v>
      </c>
      <c r="P89" s="208">
        <v>16.444356839837901</v>
      </c>
      <c r="Q89" s="208">
        <v>11.266459816113816</v>
      </c>
    </row>
    <row r="90" spans="1:17" x14ac:dyDescent="0.25">
      <c r="A90" s="152" t="s">
        <v>189</v>
      </c>
      <c r="B90" s="151">
        <v>0.92942983520579214</v>
      </c>
      <c r="C90" s="151">
        <v>2.4041166318675367</v>
      </c>
      <c r="D90" s="151">
        <v>3.1997081891702153</v>
      </c>
      <c r="E90" s="151">
        <v>9.5297130914835133</v>
      </c>
      <c r="F90" s="151">
        <v>9.807442429447093</v>
      </c>
      <c r="G90" s="151">
        <v>9.8315033396484726</v>
      </c>
      <c r="H90" s="151">
        <v>8.5285047903763047</v>
      </c>
      <c r="I90" s="151">
        <v>9.7466633901780746</v>
      </c>
      <c r="J90" s="151">
        <v>2.1033835595679533</v>
      </c>
      <c r="K90" s="151">
        <v>1.6142531539163922</v>
      </c>
      <c r="L90" s="151">
        <v>3.0453715534180223</v>
      </c>
      <c r="M90" s="151">
        <v>7.8902139932089543</v>
      </c>
      <c r="N90" s="151">
        <v>7.1924893710479774</v>
      </c>
      <c r="O90" s="151">
        <v>6.0567543947264708</v>
      </c>
      <c r="P90" s="151">
        <v>7.3834772001918045</v>
      </c>
      <c r="Q90" s="151">
        <v>5.9310156024761707</v>
      </c>
    </row>
    <row r="91" spans="1:17" x14ac:dyDescent="0.25">
      <c r="A91" s="156" t="s">
        <v>180</v>
      </c>
      <c r="B91" s="155">
        <v>3.4368027126922676</v>
      </c>
      <c r="C91" s="155">
        <v>3.1999202150114407</v>
      </c>
      <c r="D91" s="155">
        <v>3.5048297186237005</v>
      </c>
      <c r="E91" s="155">
        <v>5.6883301772795978</v>
      </c>
      <c r="F91" s="155">
        <v>5.7246631816558775</v>
      </c>
      <c r="G91" s="155">
        <v>5.3033045972613557</v>
      </c>
      <c r="H91" s="155">
        <v>5.4345869429920777</v>
      </c>
      <c r="I91" s="155">
        <v>5.6318067398073763</v>
      </c>
      <c r="J91" s="155">
        <v>5.0042637142586006</v>
      </c>
      <c r="K91" s="155">
        <v>6.269813339039648</v>
      </c>
      <c r="L91" s="155">
        <v>9.3149993739063728</v>
      </c>
      <c r="M91" s="155">
        <v>13.83020582776348</v>
      </c>
      <c r="N91" s="155">
        <v>10.975699239751375</v>
      </c>
      <c r="O91" s="155">
        <v>10.739773881291494</v>
      </c>
      <c r="P91" s="155">
        <v>10.140263809450932</v>
      </c>
      <c r="Q91" s="155">
        <v>4.2841997923289794</v>
      </c>
    </row>
    <row r="92" spans="1:17" x14ac:dyDescent="0.25">
      <c r="A92" s="152" t="s">
        <v>193</v>
      </c>
      <c r="B92" s="151">
        <v>0.4195523827711452</v>
      </c>
      <c r="C92" s="151">
        <v>0.34771210807422265</v>
      </c>
      <c r="D92" s="151">
        <v>0.36556097714230135</v>
      </c>
      <c r="E92" s="151">
        <v>0.47598336569050903</v>
      </c>
      <c r="F92" s="151">
        <v>0.47035017800557444</v>
      </c>
      <c r="G92" s="151">
        <v>0.41539691678416396</v>
      </c>
      <c r="H92" s="151">
        <v>0.468563749663641</v>
      </c>
      <c r="I92" s="151">
        <v>0.46132991488812675</v>
      </c>
      <c r="J92" s="151">
        <v>0.61813872786686896</v>
      </c>
      <c r="K92" s="151">
        <v>0.7419205572098958</v>
      </c>
      <c r="L92" s="151">
        <v>0.82511114178291023</v>
      </c>
      <c r="M92" s="151">
        <v>0.69093833272955618</v>
      </c>
      <c r="N92" s="151">
        <v>0.64131475126825666</v>
      </c>
      <c r="O92" s="151">
        <v>0.63360642199821104</v>
      </c>
      <c r="P92" s="151">
        <v>0.59095997490333962</v>
      </c>
      <c r="Q92" s="151">
        <v>0.39152551334519814</v>
      </c>
    </row>
    <row r="93" spans="1:17" x14ac:dyDescent="0.25">
      <c r="A93" s="152" t="s">
        <v>187</v>
      </c>
      <c r="B93" s="151">
        <v>2.9794915220780909</v>
      </c>
      <c r="C93" s="151">
        <v>2.7545390043364577</v>
      </c>
      <c r="D93" s="151">
        <v>3.0092781148711598</v>
      </c>
      <c r="E93" s="151">
        <v>4.8251948268016891</v>
      </c>
      <c r="F93" s="151">
        <v>4.8558780491245619</v>
      </c>
      <c r="G93" s="151">
        <v>4.4884952328148966</v>
      </c>
      <c r="H93" s="151">
        <v>4.6195460722266697</v>
      </c>
      <c r="I93" s="151">
        <v>4.7745110659989347</v>
      </c>
      <c r="J93" s="151">
        <v>4.3006733980764791</v>
      </c>
      <c r="K93" s="151">
        <v>5.462312495572597</v>
      </c>
      <c r="L93" s="151">
        <v>8.3661676510312013</v>
      </c>
      <c r="M93" s="151">
        <v>12.818721432571866</v>
      </c>
      <c r="N93" s="151">
        <v>10.042184029893026</v>
      </c>
      <c r="O93" s="151">
        <v>9.860107114897005</v>
      </c>
      <c r="P93" s="151">
        <v>9.2493443472843957</v>
      </c>
      <c r="Q93" s="151">
        <v>3.6517221705351282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8.4006591763558125E-2</v>
      </c>
      <c r="C97" s="87">
        <v>4.3444952159230422E-2</v>
      </c>
      <c r="D97" s="87">
        <v>0.10154852114350815</v>
      </c>
      <c r="E97" s="87">
        <v>0.53572631552637962</v>
      </c>
      <c r="F97" s="87">
        <v>0.19671767507079982</v>
      </c>
      <c r="G97" s="87">
        <v>0.22630999070346461</v>
      </c>
      <c r="H97" s="87">
        <v>0.18260828440934698</v>
      </c>
      <c r="I97" s="87">
        <v>0.36508310886040518</v>
      </c>
      <c r="J97" s="87">
        <v>3.046966978590597E-2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0.20909893122303294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1.0223035519123789</v>
      </c>
      <c r="I98" s="87">
        <v>0</v>
      </c>
      <c r="J98" s="87">
        <v>1.1025996033107066</v>
      </c>
      <c r="K98" s="87">
        <v>0.51295845407113239</v>
      </c>
      <c r="L98" s="87">
        <v>0.30310334298712649</v>
      </c>
      <c r="M98" s="87">
        <v>0</v>
      </c>
      <c r="N98" s="87">
        <v>0.23416691947552171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2.8954849303145327</v>
      </c>
      <c r="C100" s="87">
        <v>2.7110940521772271</v>
      </c>
      <c r="D100" s="87">
        <v>2.9077295937276517</v>
      </c>
      <c r="E100" s="87">
        <v>4.2894685112753095</v>
      </c>
      <c r="F100" s="87">
        <v>4.6591603740537622</v>
      </c>
      <c r="G100" s="87">
        <v>4.2621852421114319</v>
      </c>
      <c r="H100" s="87">
        <v>3.414634235904944</v>
      </c>
      <c r="I100" s="87">
        <v>4.4094279571385293</v>
      </c>
      <c r="J100" s="87">
        <v>0.46344718642914562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3.4426232393120952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0.21442455929929197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2.7041569385507209</v>
      </c>
      <c r="K103" s="87">
        <v>4.949354041501465</v>
      </c>
      <c r="L103" s="87">
        <v>8.0630643080440745</v>
      </c>
      <c r="M103" s="87">
        <v>12.604296873272574</v>
      </c>
      <c r="N103" s="87">
        <v>9.808017110417504</v>
      </c>
      <c r="O103" s="87">
        <v>9.860107114897005</v>
      </c>
      <c r="P103" s="87">
        <v>9.2493443472843957</v>
      </c>
      <c r="Q103" s="87">
        <v>0</v>
      </c>
    </row>
    <row r="104" spans="1:17" x14ac:dyDescent="0.25">
      <c r="A104" s="152" t="s">
        <v>186</v>
      </c>
      <c r="B104" s="151">
        <v>3.7758807843031483E-2</v>
      </c>
      <c r="C104" s="151">
        <v>9.7669102600760574E-2</v>
      </c>
      <c r="D104" s="151">
        <v>0.12999062661023952</v>
      </c>
      <c r="E104" s="151">
        <v>0.38715198478739937</v>
      </c>
      <c r="F104" s="151">
        <v>0.39843495452574118</v>
      </c>
      <c r="G104" s="151">
        <v>0.39941244766229578</v>
      </c>
      <c r="H104" s="151">
        <v>0.34647712110176682</v>
      </c>
      <c r="I104" s="151">
        <v>0.39596575892031421</v>
      </c>
      <c r="J104" s="151">
        <v>8.5451588315252111E-2</v>
      </c>
      <c r="K104" s="151">
        <v>6.5580286257155493E-2</v>
      </c>
      <c r="L104" s="151">
        <v>0.12372058109226138</v>
      </c>
      <c r="M104" s="151">
        <v>0.32054606246205719</v>
      </c>
      <c r="N104" s="151">
        <v>0.29220045859009341</v>
      </c>
      <c r="O104" s="151">
        <v>0.24606034439627852</v>
      </c>
      <c r="P104" s="151">
        <v>0.29995948726319704</v>
      </c>
      <c r="Q104" s="151">
        <v>0.24095210844865295</v>
      </c>
    </row>
    <row r="105" spans="1:17" x14ac:dyDescent="0.25">
      <c r="A105" s="243" t="s">
        <v>179</v>
      </c>
      <c r="B105" s="242">
        <v>6.2093647172919306</v>
      </c>
      <c r="C105" s="242">
        <v>5.7362776667030158</v>
      </c>
      <c r="D105" s="242">
        <v>6.2735291402472342</v>
      </c>
      <c r="E105" s="242">
        <v>10.105843656904183</v>
      </c>
      <c r="F105" s="242">
        <v>10.127297068283818</v>
      </c>
      <c r="G105" s="242">
        <v>9.3666530953266118</v>
      </c>
      <c r="H105" s="242">
        <v>9.6403300990426359</v>
      </c>
      <c r="I105" s="242">
        <v>9.9790615266180467</v>
      </c>
      <c r="J105" s="242">
        <v>9.4135712810159191</v>
      </c>
      <c r="K105" s="242">
        <v>10.969816757895495</v>
      </c>
      <c r="L105" s="242">
        <v>10.476432717111885</v>
      </c>
      <c r="M105" s="242">
        <v>5.3766753546517112</v>
      </c>
      <c r="N105" s="242">
        <v>6.9156043629577546</v>
      </c>
      <c r="O105" s="242">
        <v>6.3974573103112107</v>
      </c>
      <c r="P105" s="242">
        <v>6.9010505107213973</v>
      </c>
      <c r="Q105" s="242">
        <v>7.6235865678206904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1.7791886912719634</v>
      </c>
      <c r="C108" s="96">
        <v>1.7379929969095365</v>
      </c>
      <c r="D108" s="96">
        <v>1.8483890508972494</v>
      </c>
      <c r="E108" s="96">
        <v>3.639690344499189</v>
      </c>
      <c r="F108" s="96">
        <v>3.6866902777846846</v>
      </c>
      <c r="G108" s="96">
        <v>3.4811828913074692</v>
      </c>
      <c r="H108" s="96">
        <v>4.2154279276667923</v>
      </c>
      <c r="I108" s="96">
        <v>4.3204549949236712</v>
      </c>
      <c r="J108" s="96">
        <v>4.0393853473197918</v>
      </c>
      <c r="K108" s="96">
        <v>4.0000068536897997</v>
      </c>
      <c r="L108" s="96">
        <v>4.1902196506881531</v>
      </c>
      <c r="M108" s="96">
        <v>3.3698795273691298</v>
      </c>
      <c r="N108" s="96">
        <v>3.8458071240222309</v>
      </c>
      <c r="O108" s="96">
        <v>4.6203598454372488</v>
      </c>
      <c r="P108" s="96">
        <v>3.9001109350940055</v>
      </c>
      <c r="Q108" s="96">
        <v>3.6126406334389345</v>
      </c>
    </row>
    <row r="109" spans="1:17" x14ac:dyDescent="0.25">
      <c r="A109" s="132" t="s">
        <v>83</v>
      </c>
      <c r="B109" s="160">
        <v>1.4271790117878901E-2</v>
      </c>
      <c r="C109" s="160">
        <v>1.379406206249986E-2</v>
      </c>
      <c r="D109" s="160">
        <v>1.4625673702899572E-2</v>
      </c>
      <c r="E109" s="160">
        <v>2.8382313343202049E-2</v>
      </c>
      <c r="F109" s="160">
        <v>2.8681543196112852E-2</v>
      </c>
      <c r="G109" s="160">
        <v>2.7018600226267123E-2</v>
      </c>
      <c r="H109" s="160">
        <v>3.2912746920930706E-2</v>
      </c>
      <c r="I109" s="160">
        <v>3.3625335126356501E-2</v>
      </c>
      <c r="J109" s="160">
        <v>3.2344312157154449E-2</v>
      </c>
      <c r="K109" s="160">
        <v>3.2890153854234876E-2</v>
      </c>
      <c r="L109" s="160">
        <v>3.4334871094071795E-2</v>
      </c>
      <c r="M109" s="160">
        <v>2.6980419826561158E-2</v>
      </c>
      <c r="N109" s="160">
        <v>3.106000433014253E-2</v>
      </c>
      <c r="O109" s="160">
        <v>3.6734675180345844E-2</v>
      </c>
      <c r="P109" s="160">
        <v>3.0516836428154073E-2</v>
      </c>
      <c r="Q109" s="160">
        <v>2.8318736001577714E-2</v>
      </c>
    </row>
    <row r="110" spans="1:17" x14ac:dyDescent="0.25">
      <c r="A110" s="76" t="s">
        <v>82</v>
      </c>
      <c r="B110" s="159">
        <v>2.5929433727304243E-2</v>
      </c>
      <c r="C110" s="159">
        <v>2.5061482485777317E-2</v>
      </c>
      <c r="D110" s="159">
        <v>2.6572380469737009E-2</v>
      </c>
      <c r="E110" s="159">
        <v>5.1565872730863625E-2</v>
      </c>
      <c r="F110" s="159">
        <v>5.2109522866985086E-2</v>
      </c>
      <c r="G110" s="159">
        <v>4.9088236176755229E-2</v>
      </c>
      <c r="H110" s="159">
        <v>5.9796905855608609E-2</v>
      </c>
      <c r="I110" s="159">
        <v>6.1091558348031393E-2</v>
      </c>
      <c r="J110" s="159">
        <v>5.8764155835191192E-2</v>
      </c>
      <c r="K110" s="159">
        <v>5.9755858066876603E-2</v>
      </c>
      <c r="L110" s="159">
        <v>6.2380665439717417E-2</v>
      </c>
      <c r="M110" s="159">
        <v>4.9018868834909482E-2</v>
      </c>
      <c r="N110" s="159">
        <v>5.6430785290157347E-2</v>
      </c>
      <c r="O110" s="159">
        <v>6.674070440466856E-2</v>
      </c>
      <c r="P110" s="159">
        <v>5.5443940892847675E-2</v>
      </c>
      <c r="Q110" s="159">
        <v>5.1450363432268956E-2</v>
      </c>
    </row>
    <row r="111" spans="1:17" x14ac:dyDescent="0.25">
      <c r="A111" s="76" t="s">
        <v>81</v>
      </c>
      <c r="B111" s="159">
        <v>2.3779726045522368E-2</v>
      </c>
      <c r="C111" s="159">
        <v>2.2983733238219086E-2</v>
      </c>
      <c r="D111" s="159">
        <v>2.4369368594515349E-2</v>
      </c>
      <c r="E111" s="159">
        <v>4.7290748411021849E-2</v>
      </c>
      <c r="F111" s="159">
        <v>4.7789326645993703E-2</v>
      </c>
      <c r="G111" s="159">
        <v>4.5018522988874342E-2</v>
      </c>
      <c r="H111" s="159">
        <v>5.483937885303361E-2</v>
      </c>
      <c r="I111" s="159">
        <v>5.6026696783604078E-2</v>
      </c>
      <c r="J111" s="159">
        <v>5.3892250087426485E-2</v>
      </c>
      <c r="K111" s="159">
        <v>5.4801734175518216E-2</v>
      </c>
      <c r="L111" s="159">
        <v>5.7208929060869496E-2</v>
      </c>
      <c r="M111" s="159">
        <v>4.4954906621353707E-2</v>
      </c>
      <c r="N111" s="159">
        <v>5.1752330145203945E-2</v>
      </c>
      <c r="O111" s="159">
        <v>6.1207494290821403E-2</v>
      </c>
      <c r="P111" s="159">
        <v>5.0847301147487284E-2</v>
      </c>
      <c r="Q111" s="159">
        <v>4.7184815535465094E-2</v>
      </c>
    </row>
    <row r="112" spans="1:17" x14ac:dyDescent="0.25">
      <c r="A112" s="76" t="s">
        <v>80</v>
      </c>
      <c r="B112" s="159">
        <v>0.14563875419329292</v>
      </c>
      <c r="C112" s="159">
        <v>0.1407637022023428</v>
      </c>
      <c r="D112" s="159">
        <v>0.14925001557159065</v>
      </c>
      <c r="E112" s="159">
        <v>0.28963183470932091</v>
      </c>
      <c r="F112" s="159">
        <v>0.29268537337794093</v>
      </c>
      <c r="G112" s="159">
        <v>0.27571560711719517</v>
      </c>
      <c r="H112" s="159">
        <v>0.33586336535587213</v>
      </c>
      <c r="I112" s="159">
        <v>0.343135085135512</v>
      </c>
      <c r="J112" s="159">
        <v>0.33006268231942376</v>
      </c>
      <c r="K112" s="159">
        <v>0.33563281081016988</v>
      </c>
      <c r="L112" s="159">
        <v>0.35037565786954722</v>
      </c>
      <c r="M112" s="159">
        <v>0.27532598915043333</v>
      </c>
      <c r="N112" s="159">
        <v>0.31695675864889605</v>
      </c>
      <c r="O112" s="159">
        <v>0.37486484069427817</v>
      </c>
      <c r="P112" s="159">
        <v>0.31141391532580914</v>
      </c>
      <c r="Q112" s="159">
        <v>0.28898304960579768</v>
      </c>
    </row>
    <row r="113" spans="1:17" x14ac:dyDescent="0.25">
      <c r="A113" s="129" t="s">
        <v>79</v>
      </c>
      <c r="B113" s="158">
        <v>6.3074401693917481E-2</v>
      </c>
      <c r="C113" s="158">
        <v>6.0963075012642705E-2</v>
      </c>
      <c r="D113" s="158">
        <v>6.4638395783664884E-2</v>
      </c>
      <c r="E113" s="158">
        <v>0.12543608181072544</v>
      </c>
      <c r="F113" s="158">
        <v>0.12675853286875105</v>
      </c>
      <c r="G113" s="158">
        <v>0.11940913016539105</v>
      </c>
      <c r="H113" s="158">
        <v>0.14545840451650099</v>
      </c>
      <c r="I113" s="158">
        <v>0.14860769933797324</v>
      </c>
      <c r="J113" s="158">
        <v>0.14294619810573719</v>
      </c>
      <c r="K113" s="158">
        <v>0.14535855410162662</v>
      </c>
      <c r="L113" s="158">
        <v>0.15174350474670684</v>
      </c>
      <c r="M113" s="158">
        <v>0.11924039128624571</v>
      </c>
      <c r="N113" s="158">
        <v>0.13727017939256181</v>
      </c>
      <c r="O113" s="158">
        <v>0.1623494767848418</v>
      </c>
      <c r="P113" s="158">
        <v>0.13486964027628492</v>
      </c>
      <c r="Q113" s="158">
        <v>0.12515510074590297</v>
      </c>
    </row>
    <row r="114" spans="1:17" x14ac:dyDescent="0.25">
      <c r="A114" s="92" t="s">
        <v>125</v>
      </c>
      <c r="B114" s="91">
        <v>1.0306280084839357E-2</v>
      </c>
      <c r="C114" s="91">
        <v>9.9612918876717162E-3</v>
      </c>
      <c r="D114" s="91">
        <v>1.0561834806042912E-2</v>
      </c>
      <c r="E114" s="91">
        <v>2.0496102335772582E-2</v>
      </c>
      <c r="F114" s="91">
        <v>2.0712189221045698E-2</v>
      </c>
      <c r="G114" s="91">
        <v>1.9511305809028993E-2</v>
      </c>
      <c r="H114" s="91">
        <v>2.3767725374801124E-2</v>
      </c>
      <c r="I114" s="91">
        <v>2.4282316296445283E-2</v>
      </c>
      <c r="J114" s="91">
        <v>2.3357233920186855E-2</v>
      </c>
      <c r="K114" s="91">
        <v>2.3751409939146626E-2</v>
      </c>
      <c r="L114" s="91">
        <v>2.4794703064548073E-2</v>
      </c>
      <c r="M114" s="91">
        <v>1.9483734082576271E-2</v>
      </c>
      <c r="N114" s="91">
        <v>2.2429779405300571E-2</v>
      </c>
      <c r="O114" s="91">
        <v>2.652770592246553E-2</v>
      </c>
      <c r="P114" s="91">
        <v>2.20375342500152E-2</v>
      </c>
      <c r="Q114" s="91">
        <v>2.0450190373473679E-2</v>
      </c>
    </row>
    <row r="115" spans="1:17" x14ac:dyDescent="0.25">
      <c r="A115" s="92" t="s">
        <v>26</v>
      </c>
      <c r="B115" s="91">
        <v>1.7150956800738471E-2</v>
      </c>
      <c r="C115" s="91">
        <v>1.6576852699386645E-2</v>
      </c>
      <c r="D115" s="91">
        <v>1.757623225876084E-2</v>
      </c>
      <c r="E115" s="91">
        <v>3.4108113000097008E-2</v>
      </c>
      <c r="F115" s="91">
        <v>3.4467708974980034E-2</v>
      </c>
      <c r="G115" s="91">
        <v>3.2469286716640754E-2</v>
      </c>
      <c r="H115" s="91">
        <v>3.9552508548129896E-2</v>
      </c>
      <c r="I115" s="91">
        <v>4.0408853087043978E-2</v>
      </c>
      <c r="J115" s="91">
        <v>3.8869398721188733E-2</v>
      </c>
      <c r="K115" s="91">
        <v>3.9525357594556727E-2</v>
      </c>
      <c r="L115" s="91">
        <v>4.1261529634999218E-2</v>
      </c>
      <c r="M115" s="91">
        <v>3.2423403867987338E-2</v>
      </c>
      <c r="N115" s="91">
        <v>3.7325996815891833E-2</v>
      </c>
      <c r="O115" s="91">
        <v>4.4145466119067917E-2</v>
      </c>
      <c r="P115" s="91">
        <v>3.6673251144493456E-2</v>
      </c>
      <c r="Q115" s="91">
        <v>3.4031709673625815E-2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3.5617164808339652E-2</v>
      </c>
      <c r="C117" s="157">
        <v>3.4424930425584345E-2</v>
      </c>
      <c r="D117" s="157">
        <v>3.6500328718861129E-2</v>
      </c>
      <c r="E117" s="157">
        <v>7.0831866474855842E-2</v>
      </c>
      <c r="F117" s="157">
        <v>7.1578634672725322E-2</v>
      </c>
      <c r="G117" s="157">
        <v>6.74285376397213E-2</v>
      </c>
      <c r="H117" s="157">
        <v>8.2138170593569967E-2</v>
      </c>
      <c r="I117" s="157">
        <v>8.3916529954483968E-2</v>
      </c>
      <c r="J117" s="157">
        <v>8.0719565464361598E-2</v>
      </c>
      <c r="K117" s="157">
        <v>8.2081786567923254E-2</v>
      </c>
      <c r="L117" s="157">
        <v>8.5687272047159563E-2</v>
      </c>
      <c r="M117" s="157">
        <v>6.7333253335682103E-2</v>
      </c>
      <c r="N117" s="157">
        <v>7.7514403171369387E-2</v>
      </c>
      <c r="O117" s="157">
        <v>9.1676304743308359E-2</v>
      </c>
      <c r="P117" s="157">
        <v>7.6158854881776261E-2</v>
      </c>
      <c r="Q117" s="157">
        <v>7.0673200698803465E-2</v>
      </c>
    </row>
    <row r="118" spans="1:17" x14ac:dyDescent="0.25">
      <c r="A118" s="156" t="s">
        <v>183</v>
      </c>
      <c r="B118" s="204">
        <v>0.23074138163015306</v>
      </c>
      <c r="C118" s="204">
        <v>0.22316239784200875</v>
      </c>
      <c r="D118" s="204">
        <v>0.23639434968660236</v>
      </c>
      <c r="E118" s="204">
        <v>0.45690075307354561</v>
      </c>
      <c r="F118" s="204">
        <v>0.46341533189293449</v>
      </c>
      <c r="G118" s="204">
        <v>0.43632119592880492</v>
      </c>
      <c r="H118" s="204">
        <v>0.5314957807571109</v>
      </c>
      <c r="I118" s="204">
        <v>0.54227667625203835</v>
      </c>
      <c r="J118" s="204">
        <v>0.52201901579480525</v>
      </c>
      <c r="K118" s="204">
        <v>0.46416507333180901</v>
      </c>
      <c r="L118" s="204">
        <v>0.4845537673629951</v>
      </c>
      <c r="M118" s="204">
        <v>0.40971272238278966</v>
      </c>
      <c r="N118" s="204">
        <v>0.43833693364528337</v>
      </c>
      <c r="O118" s="204">
        <v>0.60560760118660129</v>
      </c>
      <c r="P118" s="204">
        <v>0.5279025259331247</v>
      </c>
      <c r="Q118" s="204">
        <v>0.45715396943377518</v>
      </c>
    </row>
    <row r="119" spans="1:17" x14ac:dyDescent="0.25">
      <c r="A119" s="152" t="s">
        <v>192</v>
      </c>
      <c r="B119" s="151">
        <v>0.2008204159607237</v>
      </c>
      <c r="C119" s="151">
        <v>0.19424299431904152</v>
      </c>
      <c r="D119" s="151">
        <v>0.2057314631711599</v>
      </c>
      <c r="E119" s="151">
        <v>0.39739691955674855</v>
      </c>
      <c r="F119" s="151">
        <v>0.40328415968335518</v>
      </c>
      <c r="G119" s="151">
        <v>0.37967640202916453</v>
      </c>
      <c r="H119" s="151">
        <v>0.46249384318838882</v>
      </c>
      <c r="I119" s="151">
        <v>0.47178078963733944</v>
      </c>
      <c r="J119" s="151">
        <v>0.4542088079889075</v>
      </c>
      <c r="K119" s="151">
        <v>0.3952105023770428</v>
      </c>
      <c r="L119" s="151">
        <v>0.41257033075240335</v>
      </c>
      <c r="M119" s="151">
        <v>0.35314797411298343</v>
      </c>
      <c r="N119" s="151">
        <v>0.37321929138887922</v>
      </c>
      <c r="O119" s="151">
        <v>0.52859294879398866</v>
      </c>
      <c r="P119" s="151">
        <v>0.46392364118463625</v>
      </c>
      <c r="Q119" s="151">
        <v>0.39778342651615189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5.6621200551811085E-3</v>
      </c>
      <c r="C123" s="87">
        <v>3.0636261030143842E-3</v>
      </c>
      <c r="D123" s="87">
        <v>6.9424377010816269E-3</v>
      </c>
      <c r="E123" s="87">
        <v>4.4121739154061264E-2</v>
      </c>
      <c r="F123" s="87">
        <v>1.6337544205850329E-2</v>
      </c>
      <c r="G123" s="87">
        <v>1.9143289355719934E-2</v>
      </c>
      <c r="H123" s="87">
        <v>2.3477762974718291E-2</v>
      </c>
      <c r="I123" s="87">
        <v>3.6074729956748021E-2</v>
      </c>
      <c r="J123" s="87">
        <v>2.8020085200830269E-2</v>
      </c>
      <c r="K123" s="87">
        <v>4.6220048315170686E-4</v>
      </c>
      <c r="L123" s="87">
        <v>4.0588785928334485E-4</v>
      </c>
      <c r="M123" s="87">
        <v>1.3567718780536388E-4</v>
      </c>
      <c r="N123" s="87">
        <v>4.4374720713144625E-4</v>
      </c>
      <c r="O123" s="87">
        <v>1.3685237474921362E-4</v>
      </c>
      <c r="P123" s="87">
        <v>5.0374219039538334E-5</v>
      </c>
      <c r="Q123" s="87">
        <v>2.2777222761876881E-2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0.38514225894860615</v>
      </c>
      <c r="L124" s="87">
        <v>0.40521134122818708</v>
      </c>
      <c r="M124" s="87">
        <v>0.25386115918795493</v>
      </c>
      <c r="N124" s="87">
        <v>0.36710828445471433</v>
      </c>
      <c r="O124" s="87">
        <v>0.22673451120252389</v>
      </c>
      <c r="P124" s="87">
        <v>7.2336069581242668E-2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0.19515829590554259</v>
      </c>
      <c r="C126" s="87">
        <v>0.19117936821602713</v>
      </c>
      <c r="D126" s="87">
        <v>0.19878902547007826</v>
      </c>
      <c r="E126" s="87">
        <v>0.35327518040268729</v>
      </c>
      <c r="F126" s="87">
        <v>0.38694661547750486</v>
      </c>
      <c r="G126" s="87">
        <v>0.36053311267344457</v>
      </c>
      <c r="H126" s="87">
        <v>0.4390160802136705</v>
      </c>
      <c r="I126" s="87">
        <v>0.4357060596805914</v>
      </c>
      <c r="J126" s="87">
        <v>0.42618872278807723</v>
      </c>
      <c r="K126" s="87">
        <v>9.606042945284915E-3</v>
      </c>
      <c r="L126" s="87">
        <v>6.9531016649329114E-3</v>
      </c>
      <c r="M126" s="87">
        <v>2.4677811712865822E-3</v>
      </c>
      <c r="N126" s="87">
        <v>5.6672597270334153E-3</v>
      </c>
      <c r="O126" s="87">
        <v>2.328040094027799E-3</v>
      </c>
      <c r="P126" s="87">
        <v>8.0367947096987103E-4</v>
      </c>
      <c r="Q126" s="87">
        <v>0.37500620375427501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9.6683356565936518E-2</v>
      </c>
      <c r="N129" s="87">
        <v>0</v>
      </c>
      <c r="O129" s="87">
        <v>0.29939354512268773</v>
      </c>
      <c r="P129" s="87">
        <v>0.39073351791338418</v>
      </c>
      <c r="Q129" s="87">
        <v>0</v>
      </c>
    </row>
    <row r="130" spans="1:17" x14ac:dyDescent="0.25">
      <c r="A130" s="152" t="s">
        <v>191</v>
      </c>
      <c r="B130" s="151">
        <v>2.9920965669429367E-2</v>
      </c>
      <c r="C130" s="151">
        <v>2.8919403522967246E-2</v>
      </c>
      <c r="D130" s="151">
        <v>3.0662886515442456E-2</v>
      </c>
      <c r="E130" s="151">
        <v>5.9503833516797063E-2</v>
      </c>
      <c r="F130" s="151">
        <v>6.0131172209579309E-2</v>
      </c>
      <c r="G130" s="151">
        <v>5.6644793899640417E-2</v>
      </c>
      <c r="H130" s="151">
        <v>6.9001937568722124E-2</v>
      </c>
      <c r="I130" s="151">
        <v>7.0495886614698897E-2</v>
      </c>
      <c r="J130" s="151">
        <v>6.7810207805897735E-2</v>
      </c>
      <c r="K130" s="151">
        <v>6.8954570954766217E-2</v>
      </c>
      <c r="L130" s="151">
        <v>7.1983436610591742E-2</v>
      </c>
      <c r="M130" s="151">
        <v>5.6564748269806231E-2</v>
      </c>
      <c r="N130" s="151">
        <v>6.5117642256404151E-2</v>
      </c>
      <c r="O130" s="151">
        <v>7.701465239261264E-2</v>
      </c>
      <c r="P130" s="151">
        <v>6.397888474848841E-2</v>
      </c>
      <c r="Q130" s="151">
        <v>5.9370542917623254E-2</v>
      </c>
    </row>
    <row r="131" spans="1:17" x14ac:dyDescent="0.25">
      <c r="A131" s="156" t="s">
        <v>181</v>
      </c>
      <c r="B131" s="204">
        <v>0.32016022243138875</v>
      </c>
      <c r="C131" s="204">
        <v>0.31699604633251827</v>
      </c>
      <c r="D131" s="204">
        <v>0.33825752437778045</v>
      </c>
      <c r="E131" s="204">
        <v>0.67682278186965528</v>
      </c>
      <c r="F131" s="204">
        <v>0.68801928128035206</v>
      </c>
      <c r="G131" s="204">
        <v>0.65044842642492084</v>
      </c>
      <c r="H131" s="204">
        <v>0.78265683781531914</v>
      </c>
      <c r="I131" s="204">
        <v>0.80560260283846619</v>
      </c>
      <c r="J131" s="204">
        <v>0.72730926187596601</v>
      </c>
      <c r="K131" s="204">
        <v>0.7347203484887781</v>
      </c>
      <c r="L131" s="204">
        <v>0.77302515540786998</v>
      </c>
      <c r="M131" s="204">
        <v>0.62643355284083424</v>
      </c>
      <c r="N131" s="204">
        <v>0.7209678818037708</v>
      </c>
      <c r="O131" s="204">
        <v>0.8461632532330724</v>
      </c>
      <c r="P131" s="204">
        <v>0.7111386653422922</v>
      </c>
      <c r="Q131" s="204">
        <v>0.66786104273712033</v>
      </c>
    </row>
    <row r="132" spans="1:17" x14ac:dyDescent="0.25">
      <c r="A132" s="152" t="s">
        <v>190</v>
      </c>
      <c r="B132" s="151">
        <v>0.29891938201077273</v>
      </c>
      <c r="C132" s="151">
        <v>0.25951279172235125</v>
      </c>
      <c r="D132" s="151">
        <v>0.26408584038608168</v>
      </c>
      <c r="E132" s="151">
        <v>0.4107019656171923</v>
      </c>
      <c r="F132" s="151">
        <v>0.41184162575357364</v>
      </c>
      <c r="G132" s="151">
        <v>0.36846593292950552</v>
      </c>
      <c r="H132" s="151">
        <v>0.49314326492026672</v>
      </c>
      <c r="I132" s="151">
        <v>0.47904733448504166</v>
      </c>
      <c r="J132" s="151">
        <v>0.65544949808410335</v>
      </c>
      <c r="K132" s="151">
        <v>0.6865963192994472</v>
      </c>
      <c r="L132" s="151">
        <v>0.69084610376732603</v>
      </c>
      <c r="M132" s="151">
        <v>0.45740748331774539</v>
      </c>
      <c r="N132" s="151">
        <v>0.52908458634960887</v>
      </c>
      <c r="O132" s="151">
        <v>0.64610342677743793</v>
      </c>
      <c r="P132" s="151">
        <v>0.50635447633528252</v>
      </c>
      <c r="Q132" s="151">
        <v>0.44879886479550146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9.8398804284932518E-3</v>
      </c>
      <c r="F134" s="208">
        <v>9.9514471914223038E-3</v>
      </c>
      <c r="G134" s="208">
        <v>3.055399298207704E-2</v>
      </c>
      <c r="H134" s="208">
        <v>2.4319568932613677E-2</v>
      </c>
      <c r="I134" s="208">
        <v>1.1928329468310489E-2</v>
      </c>
      <c r="J134" s="208">
        <v>1.2246890267621529E-2</v>
      </c>
      <c r="K134" s="208">
        <v>1.1813283250973226E-2</v>
      </c>
      <c r="L134" s="208">
        <v>1.0892560651476651E-2</v>
      </c>
      <c r="M134" s="208">
        <v>8.7975350577323089E-3</v>
      </c>
      <c r="N134" s="208">
        <v>1.0860455089409197E-2</v>
      </c>
      <c r="O134" s="208">
        <v>1.3248060442999532E-2</v>
      </c>
      <c r="P134" s="208">
        <v>1.1111343547758836E-2</v>
      </c>
      <c r="Q134" s="208">
        <v>1.3280231977011905E-2</v>
      </c>
    </row>
    <row r="135" spans="1:17" x14ac:dyDescent="0.25">
      <c r="A135" s="154" t="s">
        <v>125</v>
      </c>
      <c r="B135" s="208">
        <v>5.4217825137759298E-3</v>
      </c>
      <c r="C135" s="208">
        <v>8.0654317314858505E-4</v>
      </c>
      <c r="D135" s="208">
        <v>5.9315136391332231E-3</v>
      </c>
      <c r="E135" s="208">
        <v>4.2124004991512247E-2</v>
      </c>
      <c r="F135" s="208">
        <v>1.0564685502140554E-2</v>
      </c>
      <c r="G135" s="208">
        <v>1.1971581482628758E-2</v>
      </c>
      <c r="H135" s="208">
        <v>1.7718723437213563E-2</v>
      </c>
      <c r="I135" s="208">
        <v>3.0816593753495224E-2</v>
      </c>
      <c r="J135" s="208">
        <v>3.4871120608578825E-2</v>
      </c>
      <c r="K135" s="208">
        <v>2.5154756851707913E-2</v>
      </c>
      <c r="L135" s="208">
        <v>3.2118547245423873E-2</v>
      </c>
      <c r="M135" s="208">
        <v>1.8338458832576125E-2</v>
      </c>
      <c r="N135" s="208">
        <v>3.2928484349526659E-2</v>
      </c>
      <c r="O135" s="208">
        <v>2.8121431433719153E-2</v>
      </c>
      <c r="P135" s="208">
        <v>2.3512076871813226E-2</v>
      </c>
      <c r="Q135" s="208">
        <v>1.9391717897000855E-2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5.6842789730964897E-3</v>
      </c>
      <c r="L136" s="208">
        <v>4.775736716304743E-3</v>
      </c>
      <c r="M136" s="208">
        <v>1.5341438958608768E-2</v>
      </c>
      <c r="N136" s="208">
        <v>9.1284795532826316E-3</v>
      </c>
      <c r="O136" s="208">
        <v>2.417404796623035E-2</v>
      </c>
      <c r="P136" s="208">
        <v>1.5639137720229665E-2</v>
      </c>
      <c r="Q136" s="208">
        <v>0</v>
      </c>
    </row>
    <row r="137" spans="1:17" x14ac:dyDescent="0.25">
      <c r="A137" s="154" t="s">
        <v>26</v>
      </c>
      <c r="B137" s="208">
        <v>0.29349759949699677</v>
      </c>
      <c r="C137" s="208">
        <v>0.25870624854920266</v>
      </c>
      <c r="D137" s="208">
        <v>0.25815432674694844</v>
      </c>
      <c r="E137" s="208">
        <v>0.35873808019718678</v>
      </c>
      <c r="F137" s="208">
        <v>0.3913254930600108</v>
      </c>
      <c r="G137" s="208">
        <v>0.32594035846479974</v>
      </c>
      <c r="H137" s="208">
        <v>0.45110497255043946</v>
      </c>
      <c r="I137" s="208">
        <v>0.43630241126323593</v>
      </c>
      <c r="J137" s="208">
        <v>0.60833148720790298</v>
      </c>
      <c r="K137" s="208">
        <v>0.6439440002236696</v>
      </c>
      <c r="L137" s="208">
        <v>0.64305925915412077</v>
      </c>
      <c r="M137" s="208">
        <v>0.41493005046882819</v>
      </c>
      <c r="N137" s="208">
        <v>0.4761671673573904</v>
      </c>
      <c r="O137" s="208">
        <v>0.5805598869344889</v>
      </c>
      <c r="P137" s="208">
        <v>0.45609191819548078</v>
      </c>
      <c r="Q137" s="208">
        <v>0.41612691492148868</v>
      </c>
    </row>
    <row r="138" spans="1:17" x14ac:dyDescent="0.25">
      <c r="A138" s="152" t="s">
        <v>189</v>
      </c>
      <c r="B138" s="151">
        <v>2.1240840420616042E-2</v>
      </c>
      <c r="C138" s="151">
        <v>5.7483254610167026E-2</v>
      </c>
      <c r="D138" s="151">
        <v>7.4171683991698753E-2</v>
      </c>
      <c r="E138" s="151">
        <v>0.26612081625246303</v>
      </c>
      <c r="F138" s="151">
        <v>0.27617765552677837</v>
      </c>
      <c r="G138" s="151">
        <v>0.28198249349541527</v>
      </c>
      <c r="H138" s="151">
        <v>0.28951357289505242</v>
      </c>
      <c r="I138" s="151">
        <v>0.32655526835342447</v>
      </c>
      <c r="J138" s="151">
        <v>7.185976379186268E-2</v>
      </c>
      <c r="K138" s="151">
        <v>4.8124029189330862E-2</v>
      </c>
      <c r="L138" s="151">
        <v>8.2179051640543968E-2</v>
      </c>
      <c r="M138" s="151">
        <v>0.16902606952308885</v>
      </c>
      <c r="N138" s="151">
        <v>0.19188329545416194</v>
      </c>
      <c r="O138" s="151">
        <v>0.20005982645563444</v>
      </c>
      <c r="P138" s="151">
        <v>0.20478418900700973</v>
      </c>
      <c r="Q138" s="151">
        <v>0.21906217794161892</v>
      </c>
    </row>
    <row r="139" spans="1:17" x14ac:dyDescent="0.25">
      <c r="A139" s="156" t="s">
        <v>180</v>
      </c>
      <c r="B139" s="155">
        <v>0.29556371822968397</v>
      </c>
      <c r="C139" s="155">
        <v>0.2963327836789752</v>
      </c>
      <c r="D139" s="155">
        <v>0.31788598107488614</v>
      </c>
      <c r="E139" s="155">
        <v>0.65105956230221462</v>
      </c>
      <c r="F139" s="155">
        <v>0.66079244896113376</v>
      </c>
      <c r="G139" s="155">
        <v>0.62863058717107323</v>
      </c>
      <c r="H139" s="155">
        <v>0.75028458284737565</v>
      </c>
      <c r="I139" s="155">
        <v>0.77501426046453581</v>
      </c>
      <c r="J139" s="155">
        <v>0.6762160200393722</v>
      </c>
      <c r="K139" s="155">
        <v>0.65160726049796935</v>
      </c>
      <c r="L139" s="155">
        <v>0.68870802039638856</v>
      </c>
      <c r="M139" s="155">
        <v>0.5704458250399751</v>
      </c>
      <c r="N139" s="155">
        <v>0.65659634442405612</v>
      </c>
      <c r="O139" s="155">
        <v>0.76781868052217761</v>
      </c>
      <c r="P139" s="155">
        <v>0.66666215732779754</v>
      </c>
      <c r="Q139" s="155">
        <v>0.63687342897099386</v>
      </c>
    </row>
    <row r="140" spans="1:17" x14ac:dyDescent="0.25">
      <c r="A140" s="152" t="s">
        <v>193</v>
      </c>
      <c r="B140" s="151">
        <v>0.18543897145075366</v>
      </c>
      <c r="C140" s="151">
        <v>0.16079234219111788</v>
      </c>
      <c r="D140" s="151">
        <v>0.16388806483855456</v>
      </c>
      <c r="E140" s="151">
        <v>0.2570694852605177</v>
      </c>
      <c r="F140" s="151">
        <v>0.256161474816826</v>
      </c>
      <c r="G140" s="151">
        <v>0.23042267568276414</v>
      </c>
      <c r="H140" s="151">
        <v>0.30762699905120272</v>
      </c>
      <c r="I140" s="151">
        <v>0.29893177132670401</v>
      </c>
      <c r="J140" s="151">
        <v>0.40842563733883747</v>
      </c>
      <c r="K140" s="151">
        <v>0.42776719290591675</v>
      </c>
      <c r="L140" s="151">
        <v>0.4306188344969803</v>
      </c>
      <c r="M140" s="151">
        <v>0.2862621504528754</v>
      </c>
      <c r="N140" s="151">
        <v>0.33089400619368309</v>
      </c>
      <c r="O140" s="151">
        <v>0.4047615275422683</v>
      </c>
      <c r="P140" s="151">
        <v>0.31699563578536383</v>
      </c>
      <c r="Q140" s="151">
        <v>0.27967788934037358</v>
      </c>
    </row>
    <row r="141" spans="1:17" x14ac:dyDescent="0.25">
      <c r="A141" s="152" t="s">
        <v>187</v>
      </c>
      <c r="B141" s="151">
        <v>9.3435640061503358E-2</v>
      </c>
      <c r="C141" s="151">
        <v>9.0375365546559838E-2</v>
      </c>
      <c r="D141" s="151">
        <v>9.5720601166100927E-2</v>
      </c>
      <c r="E141" s="151">
        <v>0.18489671659935519</v>
      </c>
      <c r="F141" s="151">
        <v>0.18763587061810222</v>
      </c>
      <c r="G141" s="151">
        <v>0.1766518980160956</v>
      </c>
      <c r="H141" s="151">
        <v>0.21518433798714615</v>
      </c>
      <c r="I141" s="151">
        <v>0.21950527209896645</v>
      </c>
      <c r="J141" s="151">
        <v>0.21132956274882078</v>
      </c>
      <c r="K141" s="151">
        <v>0.18602861367077597</v>
      </c>
      <c r="L141" s="151">
        <v>0.19352041481468088</v>
      </c>
      <c r="M141" s="151">
        <v>0.15137847213568709</v>
      </c>
      <c r="N141" s="151">
        <v>0.17493802139016376</v>
      </c>
      <c r="O141" s="151">
        <v>0.20586846705826398</v>
      </c>
      <c r="P141" s="151">
        <v>0.18876586428489006</v>
      </c>
      <c r="Q141" s="151">
        <v>0.18507654654825403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2.6344124870470919E-3</v>
      </c>
      <c r="C145" s="87">
        <v>1.4254121747276092E-3</v>
      </c>
      <c r="D145" s="87">
        <v>3.2301054008101451E-3</v>
      </c>
      <c r="E145" s="87">
        <v>2.0528505126155554E-2</v>
      </c>
      <c r="F145" s="87">
        <v>7.6013631014751233E-3</v>
      </c>
      <c r="G145" s="87">
        <v>8.9067911012796729E-3</v>
      </c>
      <c r="H145" s="87">
        <v>1.0923490025954843E-2</v>
      </c>
      <c r="I145" s="87">
        <v>1.6784476157114779E-2</v>
      </c>
      <c r="J145" s="87">
        <v>1.3036894594568881E-2</v>
      </c>
      <c r="K145" s="87">
        <v>2.1756131125443869E-4</v>
      </c>
      <c r="L145" s="87">
        <v>1.9038593190525528E-4</v>
      </c>
      <c r="M145" s="87">
        <v>5.8158638585511748E-5</v>
      </c>
      <c r="N145" s="87">
        <v>2.0799637158118103E-4</v>
      </c>
      <c r="O145" s="87">
        <v>5.3299213822626928E-5</v>
      </c>
      <c r="P145" s="87">
        <v>2.0496763153508644E-5</v>
      </c>
      <c r="Q145" s="87">
        <v>1.0597549942310852E-2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0.18128941429265549</v>
      </c>
      <c r="L146" s="87">
        <v>0.19006860405857035</v>
      </c>
      <c r="M146" s="87">
        <v>0.10881873104041184</v>
      </c>
      <c r="N146" s="87">
        <v>0.17207362641801194</v>
      </c>
      <c r="O146" s="87">
        <v>8.830516252054707E-2</v>
      </c>
      <c r="P146" s="87">
        <v>2.9432819285967055E-2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9.0801227574456272E-2</v>
      </c>
      <c r="C148" s="87">
        <v>8.894995337183223E-2</v>
      </c>
      <c r="D148" s="87">
        <v>9.2490495765290781E-2</v>
      </c>
      <c r="E148" s="87">
        <v>0.16436821147319963</v>
      </c>
      <c r="F148" s="87">
        <v>0.18003450751662708</v>
      </c>
      <c r="G148" s="87">
        <v>0.16774510691481592</v>
      </c>
      <c r="H148" s="87">
        <v>0.20426084796119132</v>
      </c>
      <c r="I148" s="87">
        <v>0.20272079594185166</v>
      </c>
      <c r="J148" s="87">
        <v>0.19829266815425189</v>
      </c>
      <c r="K148" s="87">
        <v>4.5216380668660437E-3</v>
      </c>
      <c r="L148" s="87">
        <v>3.2614248242052645E-3</v>
      </c>
      <c r="M148" s="87">
        <v>1.0578255311045966E-3</v>
      </c>
      <c r="N148" s="87">
        <v>2.6563986005706426E-3</v>
      </c>
      <c r="O148" s="87">
        <v>9.0669019800804869E-4</v>
      </c>
      <c r="P148" s="87">
        <v>3.2700909476883759E-4</v>
      </c>
      <c r="Q148" s="87">
        <v>0.17447899660594318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4.1443756925585135E-2</v>
      </c>
      <c r="N151" s="87">
        <v>0</v>
      </c>
      <c r="O151" s="87">
        <v>0.11660331512588623</v>
      </c>
      <c r="P151" s="87">
        <v>0.15898553914100066</v>
      </c>
      <c r="Q151" s="87">
        <v>0</v>
      </c>
    </row>
    <row r="152" spans="1:17" x14ac:dyDescent="0.25">
      <c r="A152" s="152" t="s">
        <v>186</v>
      </c>
      <c r="B152" s="151">
        <v>1.6689106717426971E-2</v>
      </c>
      <c r="C152" s="151">
        <v>4.5165075941297456E-2</v>
      </c>
      <c r="D152" s="151">
        <v>5.8277315070230637E-2</v>
      </c>
      <c r="E152" s="151">
        <v>0.20909336044234167</v>
      </c>
      <c r="F152" s="151">
        <v>0.21699510352620555</v>
      </c>
      <c r="G152" s="151">
        <v>0.22155601347221351</v>
      </c>
      <c r="H152" s="151">
        <v>0.22747324580902675</v>
      </c>
      <c r="I152" s="151">
        <v>0.25657721703886538</v>
      </c>
      <c r="J152" s="151">
        <v>5.6460819951713967E-2</v>
      </c>
      <c r="K152" s="151">
        <v>3.7811453921276647E-2</v>
      </c>
      <c r="L152" s="151">
        <v>6.4568771084727333E-2</v>
      </c>
      <c r="M152" s="151">
        <v>0.13280520245141264</v>
      </c>
      <c r="N152" s="151">
        <v>0.15076431684020924</v>
      </c>
      <c r="O152" s="151">
        <v>0.15718868592164537</v>
      </c>
      <c r="P152" s="151">
        <v>0.16090065725754371</v>
      </c>
      <c r="Q152" s="151">
        <v>0.1721189930823662</v>
      </c>
    </row>
    <row r="153" spans="1:17" x14ac:dyDescent="0.25">
      <c r="A153" s="243" t="s">
        <v>179</v>
      </c>
      <c r="B153" s="242">
        <v>0.66002926320282185</v>
      </c>
      <c r="C153" s="242">
        <v>0.63793571405455241</v>
      </c>
      <c r="D153" s="242">
        <v>0.67639536163557301</v>
      </c>
      <c r="E153" s="242">
        <v>1.3126003962486401</v>
      </c>
      <c r="F153" s="242">
        <v>1.3264389166944806</v>
      </c>
      <c r="G153" s="242">
        <v>1.2495325851081864</v>
      </c>
      <c r="H153" s="242">
        <v>1.522119924745041</v>
      </c>
      <c r="I153" s="242">
        <v>1.5550750806371532</v>
      </c>
      <c r="J153" s="242">
        <v>1.4958314511047155</v>
      </c>
      <c r="K153" s="242">
        <v>1.5210750603628171</v>
      </c>
      <c r="L153" s="242">
        <v>1.5878890793099862</v>
      </c>
      <c r="M153" s="242">
        <v>1.2477668513860274</v>
      </c>
      <c r="N153" s="242">
        <v>1.4364359063421583</v>
      </c>
      <c r="O153" s="242">
        <v>1.6988731191404416</v>
      </c>
      <c r="P153" s="242">
        <v>1.4113159524202081</v>
      </c>
      <c r="Q153" s="242">
        <v>1.3096601269760324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0.99999999999999978</v>
      </c>
      <c r="C157" s="77">
        <f t="shared" si="0"/>
        <v>0.99999999999999978</v>
      </c>
      <c r="D157" s="77">
        <f t="shared" si="0"/>
        <v>1</v>
      </c>
      <c r="E157" s="77">
        <f t="shared" si="0"/>
        <v>0.99999999999999978</v>
      </c>
      <c r="F157" s="77">
        <f t="shared" si="0"/>
        <v>1</v>
      </c>
      <c r="G157" s="77">
        <f t="shared" si="0"/>
        <v>1.0000000000000002</v>
      </c>
      <c r="H157" s="77">
        <f t="shared" si="0"/>
        <v>0.99999999999999978</v>
      </c>
      <c r="I157" s="77">
        <f t="shared" si="0"/>
        <v>0.99999999999999978</v>
      </c>
      <c r="J157" s="77">
        <f t="shared" si="0"/>
        <v>1.0000000000000002</v>
      </c>
      <c r="K157" s="77">
        <f t="shared" si="0"/>
        <v>0.99999999999999978</v>
      </c>
      <c r="L157" s="77">
        <f t="shared" si="0"/>
        <v>1.0000000000000002</v>
      </c>
      <c r="M157" s="77">
        <f t="shared" si="0"/>
        <v>1</v>
      </c>
      <c r="N157" s="77">
        <f t="shared" si="0"/>
        <v>1.0000000000000002</v>
      </c>
      <c r="O157" s="77">
        <f t="shared" si="0"/>
        <v>1.0000000000000002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7.0408459401749817E-4</v>
      </c>
      <c r="C158" s="240">
        <f t="shared" si="1"/>
        <v>6.9028995773736518E-4</v>
      </c>
      <c r="D158" s="240">
        <f t="shared" si="1"/>
        <v>8.2502347511801528E-4</v>
      </c>
      <c r="E158" s="240">
        <f t="shared" si="1"/>
        <v>8.4630733194691844E-4</v>
      </c>
      <c r="F158" s="240">
        <f t="shared" si="1"/>
        <v>9.1453615441692746E-4</v>
      </c>
      <c r="G158" s="240">
        <f t="shared" si="1"/>
        <v>8.0118696213487097E-4</v>
      </c>
      <c r="H158" s="240">
        <f t="shared" si="1"/>
        <v>9.0159911400423758E-4</v>
      </c>
      <c r="I158" s="240">
        <f t="shared" si="1"/>
        <v>9.1912134558567234E-4</v>
      </c>
      <c r="J158" s="240">
        <f t="shared" si="1"/>
        <v>1.0338574987346634E-3</v>
      </c>
      <c r="K158" s="240">
        <f t="shared" si="1"/>
        <v>8.8709920559226969E-4</v>
      </c>
      <c r="L158" s="240">
        <f t="shared" si="1"/>
        <v>8.1653367922374478E-4</v>
      </c>
      <c r="M158" s="240">
        <f t="shared" si="1"/>
        <v>3.0422249306379513E-3</v>
      </c>
      <c r="N158" s="240">
        <f t="shared" si="1"/>
        <v>3.3885597108533295E-3</v>
      </c>
      <c r="O158" s="240">
        <f t="shared" si="1"/>
        <v>3.7035551412789168E-3</v>
      </c>
      <c r="P158" s="240">
        <f t="shared" si="1"/>
        <v>3.911470644407126E-3</v>
      </c>
      <c r="Q158" s="240">
        <f t="shared" si="1"/>
        <v>4.5139215021513957E-3</v>
      </c>
    </row>
    <row r="159" spans="1:17" x14ac:dyDescent="0.25">
      <c r="A159" s="76" t="s">
        <v>82</v>
      </c>
      <c r="B159" s="239">
        <f t="shared" ref="B159:Q159" si="2">IF(B$7=0,0,B$7/B$5)</f>
        <v>1.2015398645886871E-3</v>
      </c>
      <c r="C159" s="239">
        <f t="shared" si="2"/>
        <v>1.1779989356308393E-3</v>
      </c>
      <c r="D159" s="239">
        <f t="shared" si="2"/>
        <v>1.4079254154951047E-3</v>
      </c>
      <c r="E159" s="239">
        <f t="shared" si="2"/>
        <v>1.4442469067895011E-3</v>
      </c>
      <c r="F159" s="239">
        <f t="shared" si="2"/>
        <v>1.5606812824429796E-3</v>
      </c>
      <c r="G159" s="239">
        <f t="shared" si="2"/>
        <v>1.3672477457585589E-3</v>
      </c>
      <c r="H159" s="239">
        <f t="shared" si="2"/>
        <v>1.5386038645904662E-3</v>
      </c>
      <c r="I159" s="239">
        <f t="shared" si="2"/>
        <v>1.5685060381936641E-3</v>
      </c>
      <c r="J159" s="239">
        <f t="shared" si="2"/>
        <v>1.7643064620197811E-3</v>
      </c>
      <c r="K159" s="239">
        <f t="shared" si="2"/>
        <v>1.5138593692018462E-3</v>
      </c>
      <c r="L159" s="239">
        <f t="shared" si="2"/>
        <v>1.3934373436130291E-3</v>
      </c>
      <c r="M159" s="239">
        <f t="shared" si="2"/>
        <v>5.1916411213454375E-3</v>
      </c>
      <c r="N159" s="239">
        <f t="shared" si="2"/>
        <v>5.782671018119457E-3</v>
      </c>
      <c r="O159" s="239">
        <f t="shared" si="2"/>
        <v>6.3202194462991107E-3</v>
      </c>
      <c r="P159" s="239">
        <f t="shared" si="2"/>
        <v>6.6750330121649604E-3</v>
      </c>
      <c r="Q159" s="239">
        <f t="shared" si="2"/>
        <v>7.7031320902956162E-3</v>
      </c>
    </row>
    <row r="160" spans="1:17" x14ac:dyDescent="0.25">
      <c r="A160" s="76" t="s">
        <v>81</v>
      </c>
      <c r="B160" s="239">
        <f t="shared" ref="B160:Q160" si="3">IF(B$8=0,0,B$8/B$5)</f>
        <v>1.2035170211572045E-3</v>
      </c>
      <c r="C160" s="239">
        <f t="shared" si="3"/>
        <v>1.1799373551555933E-3</v>
      </c>
      <c r="D160" s="239">
        <f t="shared" si="3"/>
        <v>1.4102421833904271E-3</v>
      </c>
      <c r="E160" s="239">
        <f t="shared" si="3"/>
        <v>1.4466234423855947E-3</v>
      </c>
      <c r="F160" s="239">
        <f t="shared" si="3"/>
        <v>1.563249413006006E-3</v>
      </c>
      <c r="G160" s="239">
        <f t="shared" si="3"/>
        <v>1.3694975777791077E-3</v>
      </c>
      <c r="H160" s="239">
        <f t="shared" si="3"/>
        <v>1.5411356663449279E-3</v>
      </c>
      <c r="I160" s="239">
        <f t="shared" si="3"/>
        <v>1.5710870445402459E-3</v>
      </c>
      <c r="J160" s="239">
        <f t="shared" si="3"/>
        <v>1.7672096616663906E-3</v>
      </c>
      <c r="K160" s="239">
        <f t="shared" si="3"/>
        <v>1.5163504534212234E-3</v>
      </c>
      <c r="L160" s="239">
        <f t="shared" si="3"/>
        <v>1.3957302711120974E-3</v>
      </c>
      <c r="M160" s="239">
        <f t="shared" si="3"/>
        <v>5.2001840649854875E-3</v>
      </c>
      <c r="N160" s="239">
        <f t="shared" si="3"/>
        <v>5.7921865126311306E-3</v>
      </c>
      <c r="O160" s="239">
        <f t="shared" si="3"/>
        <v>6.3306194869144922E-3</v>
      </c>
      <c r="P160" s="239">
        <f t="shared" si="3"/>
        <v>6.6860169052125632E-3</v>
      </c>
      <c r="Q160" s="239">
        <f t="shared" si="3"/>
        <v>7.7158077398178249E-3</v>
      </c>
    </row>
    <row r="161" spans="1:17" x14ac:dyDescent="0.25">
      <c r="A161" s="76" t="s">
        <v>80</v>
      </c>
      <c r="B161" s="239">
        <f t="shared" ref="B161:Q161" si="4">IF(B$9=0,0,B$9/B$5)</f>
        <v>6.7536396798894404E-3</v>
      </c>
      <c r="C161" s="239">
        <f t="shared" si="4"/>
        <v>6.6213203481745473E-3</v>
      </c>
      <c r="D161" s="239">
        <f t="shared" si="4"/>
        <v>7.9136957770998065E-3</v>
      </c>
      <c r="E161" s="239">
        <f t="shared" si="4"/>
        <v>8.1178523532301951E-3</v>
      </c>
      <c r="F161" s="239">
        <f t="shared" si="4"/>
        <v>8.7723090572411535E-3</v>
      </c>
      <c r="G161" s="239">
        <f t="shared" si="4"/>
        <v>7.6850539046870135E-3</v>
      </c>
      <c r="H161" s="239">
        <f t="shared" si="4"/>
        <v>8.6482158584780169E-3</v>
      </c>
      <c r="I161" s="239">
        <f t="shared" si="4"/>
        <v>8.8162906033227365E-3</v>
      </c>
      <c r="J161" s="239">
        <f t="shared" si="4"/>
        <v>9.9168496032056973E-3</v>
      </c>
      <c r="K161" s="239">
        <f t="shared" si="4"/>
        <v>8.5091314961188609E-3</v>
      </c>
      <c r="L161" s="239">
        <f t="shared" si="4"/>
        <v>7.8322609283431478E-3</v>
      </c>
      <c r="M161" s="239">
        <f t="shared" si="4"/>
        <v>2.9181281881868231E-2</v>
      </c>
      <c r="N161" s="239">
        <f t="shared" si="4"/>
        <v>3.250335473229371E-2</v>
      </c>
      <c r="O161" s="239">
        <f t="shared" si="4"/>
        <v>3.5524817857580084E-2</v>
      </c>
      <c r="P161" s="239">
        <f t="shared" si="4"/>
        <v>3.7519161156555826E-2</v>
      </c>
      <c r="Q161" s="239">
        <f t="shared" si="4"/>
        <v>4.3297921340511802E-2</v>
      </c>
    </row>
    <row r="162" spans="1:17" x14ac:dyDescent="0.25">
      <c r="A162" s="129" t="s">
        <v>79</v>
      </c>
      <c r="B162" s="238">
        <f t="shared" ref="B162:Q162" si="5">IF(B$10=0,0,B$10/B$5)</f>
        <v>3.0975961300734067E-3</v>
      </c>
      <c r="C162" s="238">
        <f t="shared" si="5"/>
        <v>3.0369070987834434E-3</v>
      </c>
      <c r="D162" s="238">
        <f t="shared" si="5"/>
        <v>3.6296626079589606E-3</v>
      </c>
      <c r="E162" s="238">
        <f t="shared" si="5"/>
        <v>3.7233002093302082E-3</v>
      </c>
      <c r="F162" s="238">
        <f t="shared" si="5"/>
        <v>4.023470584081105E-3</v>
      </c>
      <c r="G162" s="238">
        <f t="shared" si="5"/>
        <v>3.5247946829988002E-3</v>
      </c>
      <c r="H162" s="238">
        <f t="shared" si="5"/>
        <v>3.9665545165269329E-3</v>
      </c>
      <c r="I162" s="238">
        <f t="shared" si="5"/>
        <v>4.0436429760644429E-3</v>
      </c>
      <c r="J162" s="238">
        <f t="shared" si="5"/>
        <v>4.5484207641223818E-3</v>
      </c>
      <c r="K162" s="238">
        <f t="shared" si="5"/>
        <v>3.9027626645748163E-3</v>
      </c>
      <c r="L162" s="238">
        <f t="shared" si="5"/>
        <v>3.5923120408102751E-3</v>
      </c>
      <c r="M162" s="238">
        <f t="shared" si="5"/>
        <v>1.3384164704110484E-2</v>
      </c>
      <c r="N162" s="238">
        <f t="shared" si="5"/>
        <v>1.4907852743900654E-2</v>
      </c>
      <c r="O162" s="238">
        <f t="shared" si="5"/>
        <v>1.6293664384387792E-2</v>
      </c>
      <c r="P162" s="238">
        <f t="shared" si="5"/>
        <v>1.720838154102565E-2</v>
      </c>
      <c r="Q162" s="238">
        <f t="shared" si="5"/>
        <v>1.9858843518697714E-2</v>
      </c>
    </row>
    <row r="163" spans="1:17" x14ac:dyDescent="0.25">
      <c r="A163" s="232" t="s">
        <v>185</v>
      </c>
      <c r="B163" s="241">
        <f t="shared" ref="B163:Q163" si="6">IF(B$15=0,0,B$15/B$5)</f>
        <v>0.877725347501085</v>
      </c>
      <c r="C163" s="241">
        <f t="shared" si="6"/>
        <v>0.87947122165862146</v>
      </c>
      <c r="D163" s="241">
        <f t="shared" si="6"/>
        <v>0.86082332248135351</v>
      </c>
      <c r="E163" s="241">
        <f t="shared" si="6"/>
        <v>0.84642810456390283</v>
      </c>
      <c r="F163" s="241">
        <f t="shared" si="6"/>
        <v>0.83562861716986558</v>
      </c>
      <c r="G163" s="241">
        <f t="shared" si="6"/>
        <v>0.85576162837869529</v>
      </c>
      <c r="H163" s="241">
        <f t="shared" si="6"/>
        <v>0.83714446324096803</v>
      </c>
      <c r="I163" s="241">
        <f t="shared" si="6"/>
        <v>0.8353428682111631</v>
      </c>
      <c r="J163" s="241">
        <f t="shared" si="6"/>
        <v>0.8146832966095886</v>
      </c>
      <c r="K163" s="241">
        <f t="shared" si="6"/>
        <v>0.84361718302886834</v>
      </c>
      <c r="L163" s="241">
        <f t="shared" si="6"/>
        <v>0.86284024871609821</v>
      </c>
      <c r="M163" s="241">
        <f t="shared" si="6"/>
        <v>0.50625987463483646</v>
      </c>
      <c r="N163" s="241">
        <f t="shared" si="6"/>
        <v>0.42520304200989911</v>
      </c>
      <c r="O163" s="241">
        <f t="shared" si="6"/>
        <v>0.37699638201597124</v>
      </c>
      <c r="P163" s="241">
        <f t="shared" si="6"/>
        <v>0.33934491556903679</v>
      </c>
      <c r="Q163" s="241">
        <f t="shared" si="6"/>
        <v>0.18823446343964267</v>
      </c>
    </row>
    <row r="164" spans="1:17" x14ac:dyDescent="0.25">
      <c r="A164" s="127" t="s">
        <v>184</v>
      </c>
      <c r="B164" s="237">
        <f t="shared" ref="B164:Q164" si="7">IF(B$24=0,0,B$24/B$5)</f>
        <v>8.6123660566188823E-2</v>
      </c>
      <c r="C164" s="237">
        <f t="shared" si="7"/>
        <v>8.4788226294079672E-2</v>
      </c>
      <c r="D164" s="237">
        <f t="shared" si="7"/>
        <v>9.7184045536631514E-2</v>
      </c>
      <c r="E164" s="237">
        <f t="shared" si="7"/>
        <v>0.10879485449810336</v>
      </c>
      <c r="F164" s="237">
        <f t="shared" si="7"/>
        <v>0.11597063619543449</v>
      </c>
      <c r="G164" s="237">
        <f t="shared" si="7"/>
        <v>0.10170065554088525</v>
      </c>
      <c r="H164" s="237">
        <f t="shared" si="7"/>
        <v>0.11533714983590782</v>
      </c>
      <c r="I164" s="237">
        <f t="shared" si="7"/>
        <v>0.11594557943913224</v>
      </c>
      <c r="J164" s="237">
        <f t="shared" si="7"/>
        <v>0.13142317905432616</v>
      </c>
      <c r="K164" s="237">
        <f t="shared" si="7"/>
        <v>0.11024711139072553</v>
      </c>
      <c r="L164" s="237">
        <f t="shared" si="7"/>
        <v>9.4574990879200502E-2</v>
      </c>
      <c r="M164" s="237">
        <f t="shared" si="7"/>
        <v>0.3391950743798901</v>
      </c>
      <c r="N164" s="237">
        <f t="shared" si="7"/>
        <v>0.39609393942823223</v>
      </c>
      <c r="O164" s="237">
        <f t="shared" si="7"/>
        <v>0.4281887349932289</v>
      </c>
      <c r="P164" s="237">
        <f t="shared" si="7"/>
        <v>0.45406814826153541</v>
      </c>
      <c r="Q164" s="237">
        <f t="shared" si="7"/>
        <v>0.572457190013826</v>
      </c>
    </row>
    <row r="165" spans="1:17" x14ac:dyDescent="0.25">
      <c r="A165" s="127" t="s">
        <v>181</v>
      </c>
      <c r="B165" s="237">
        <f t="shared" ref="B165:Q165" si="8">IF(B$35=0,0,B$35/B$5)</f>
        <v>8.1712935236673001E-3</v>
      </c>
      <c r="C165" s="237">
        <f t="shared" si="8"/>
        <v>8.2067323942286562E-3</v>
      </c>
      <c r="D165" s="237">
        <f t="shared" si="8"/>
        <v>9.8713133652439163E-3</v>
      </c>
      <c r="E165" s="237">
        <f t="shared" si="8"/>
        <v>1.0440765183864276E-2</v>
      </c>
      <c r="F165" s="237">
        <f t="shared" si="8"/>
        <v>1.1349481481180781E-2</v>
      </c>
      <c r="G165" s="237">
        <f t="shared" si="8"/>
        <v>9.9784007523867173E-3</v>
      </c>
      <c r="H165" s="237">
        <f t="shared" si="8"/>
        <v>1.109169136866783E-2</v>
      </c>
      <c r="I165" s="237">
        <f t="shared" si="8"/>
        <v>1.1392109175695371E-2</v>
      </c>
      <c r="J165" s="237">
        <f t="shared" si="8"/>
        <v>1.2027044760792594E-2</v>
      </c>
      <c r="K165" s="237">
        <f t="shared" si="8"/>
        <v>1.0251924522990109E-2</v>
      </c>
      <c r="L165" s="237">
        <f t="shared" si="8"/>
        <v>9.510631503618059E-3</v>
      </c>
      <c r="M165" s="237">
        <f t="shared" si="8"/>
        <v>3.6542198790092413E-2</v>
      </c>
      <c r="N165" s="237">
        <f t="shared" si="8"/>
        <v>4.0691771363843492E-2</v>
      </c>
      <c r="O165" s="237">
        <f t="shared" si="8"/>
        <v>4.4134053689830907E-2</v>
      </c>
      <c r="P165" s="237">
        <f t="shared" si="8"/>
        <v>4.7155451179244023E-2</v>
      </c>
      <c r="Q165" s="237">
        <f t="shared" si="8"/>
        <v>5.5073578386705686E-2</v>
      </c>
    </row>
    <row r="166" spans="1:17" x14ac:dyDescent="0.25">
      <c r="A166" s="142" t="s">
        <v>190</v>
      </c>
      <c r="B166" s="235">
        <f t="shared" ref="B166:Q166" si="9">IF(B$36=0,0,B$36/B$5)</f>
        <v>7.6291738922898379E-3</v>
      </c>
      <c r="C166" s="235">
        <f t="shared" si="9"/>
        <v>6.7185444714048439E-3</v>
      </c>
      <c r="D166" s="235">
        <f t="shared" si="9"/>
        <v>7.7067733838888132E-3</v>
      </c>
      <c r="E166" s="235">
        <f t="shared" si="9"/>
        <v>6.3355473521670095E-3</v>
      </c>
      <c r="F166" s="235">
        <f t="shared" si="9"/>
        <v>6.7936888279806016E-3</v>
      </c>
      <c r="G166" s="235">
        <f t="shared" si="9"/>
        <v>5.6525630518948471E-3</v>
      </c>
      <c r="H166" s="235">
        <f t="shared" si="9"/>
        <v>6.9887498974658983E-3</v>
      </c>
      <c r="I166" s="235">
        <f t="shared" si="9"/>
        <v>6.7742575750760377E-3</v>
      </c>
      <c r="J166" s="235">
        <f t="shared" si="9"/>
        <v>1.0838746136084437E-2</v>
      </c>
      <c r="K166" s="235">
        <f t="shared" si="9"/>
        <v>9.5804256105045948E-3</v>
      </c>
      <c r="L166" s="235">
        <f t="shared" si="9"/>
        <v>8.4995716797529076E-3</v>
      </c>
      <c r="M166" s="235">
        <f t="shared" si="9"/>
        <v>2.6682279561292647E-2</v>
      </c>
      <c r="N166" s="235">
        <f t="shared" si="9"/>
        <v>2.9861786583347063E-2</v>
      </c>
      <c r="O166" s="235">
        <f t="shared" si="9"/>
        <v>3.3699363825629033E-2</v>
      </c>
      <c r="P166" s="235">
        <f t="shared" si="9"/>
        <v>3.3576255872301917E-2</v>
      </c>
      <c r="Q166" s="235">
        <f t="shared" si="9"/>
        <v>3.7009134952506163E-2</v>
      </c>
    </row>
    <row r="167" spans="1:17" x14ac:dyDescent="0.25">
      <c r="A167" s="142" t="s">
        <v>189</v>
      </c>
      <c r="B167" s="235">
        <f t="shared" ref="B167:Q167" si="10">IF(B$42=0,0,B$42/B$5)</f>
        <v>5.4211963137746125E-4</v>
      </c>
      <c r="C167" s="235">
        <f t="shared" si="10"/>
        <v>1.488187922823813E-3</v>
      </c>
      <c r="D167" s="235">
        <f t="shared" si="10"/>
        <v>2.1645399813551031E-3</v>
      </c>
      <c r="E167" s="235">
        <f t="shared" si="10"/>
        <v>4.105217831697267E-3</v>
      </c>
      <c r="F167" s="235">
        <f t="shared" si="10"/>
        <v>4.5557926532001809E-3</v>
      </c>
      <c r="G167" s="235">
        <f t="shared" si="10"/>
        <v>4.3258377004918701E-3</v>
      </c>
      <c r="H167" s="235">
        <f t="shared" si="10"/>
        <v>4.1029414712019305E-3</v>
      </c>
      <c r="I167" s="235">
        <f t="shared" si="10"/>
        <v>4.617851600619333E-3</v>
      </c>
      <c r="J167" s="235">
        <f t="shared" si="10"/>
        <v>1.1882986247081571E-3</v>
      </c>
      <c r="K167" s="235">
        <f t="shared" si="10"/>
        <v>6.7149891248551486E-4</v>
      </c>
      <c r="L167" s="235">
        <f t="shared" si="10"/>
        <v>1.011059823865152E-3</v>
      </c>
      <c r="M167" s="235">
        <f t="shared" si="10"/>
        <v>9.8599192287997638E-3</v>
      </c>
      <c r="N167" s="235">
        <f t="shared" si="10"/>
        <v>1.082998478049643E-2</v>
      </c>
      <c r="O167" s="235">
        <f t="shared" si="10"/>
        <v>1.0434689864201877E-2</v>
      </c>
      <c r="P167" s="235">
        <f t="shared" si="10"/>
        <v>1.3579195306942106E-2</v>
      </c>
      <c r="Q167" s="235">
        <f t="shared" si="10"/>
        <v>1.8064443434199523E-2</v>
      </c>
    </row>
    <row r="168" spans="1:17" x14ac:dyDescent="0.25">
      <c r="A168" s="127" t="s">
        <v>180</v>
      </c>
      <c r="B168" s="236">
        <f t="shared" ref="B168:Q168" si="11">IF(B$43=0,0,B$43/B$5)</f>
        <v>8.1263508771607668E-3</v>
      </c>
      <c r="C168" s="236">
        <f t="shared" si="11"/>
        <v>8.0694448532452074E-3</v>
      </c>
      <c r="D168" s="236">
        <f t="shared" si="11"/>
        <v>8.8578103499148322E-3</v>
      </c>
      <c r="E168" s="236">
        <f t="shared" si="11"/>
        <v>1.0472618286404832E-2</v>
      </c>
      <c r="F168" s="236">
        <f t="shared" si="11"/>
        <v>1.1263733004117286E-2</v>
      </c>
      <c r="G168" s="236">
        <f t="shared" si="11"/>
        <v>9.967934501861956E-3</v>
      </c>
      <c r="H168" s="236">
        <f t="shared" si="11"/>
        <v>1.1003954172427602E-2</v>
      </c>
      <c r="I168" s="236">
        <f t="shared" si="11"/>
        <v>1.1402620603332947E-2</v>
      </c>
      <c r="J168" s="236">
        <f t="shared" si="11"/>
        <v>1.2714397005612122E-2</v>
      </c>
      <c r="K168" s="236">
        <f t="shared" si="11"/>
        <v>1.0869899240458676E-2</v>
      </c>
      <c r="L168" s="236">
        <f t="shared" si="11"/>
        <v>1.0050010715754242E-2</v>
      </c>
      <c r="M168" s="236">
        <f t="shared" si="11"/>
        <v>3.2220050907728753E-2</v>
      </c>
      <c r="N168" s="236">
        <f t="shared" si="11"/>
        <v>4.2462709218671305E-2</v>
      </c>
      <c r="O168" s="236">
        <f t="shared" si="11"/>
        <v>4.6250242482120625E-2</v>
      </c>
      <c r="P168" s="236">
        <f t="shared" si="11"/>
        <v>4.9138223748478739E-2</v>
      </c>
      <c r="Q168" s="236">
        <f t="shared" si="11"/>
        <v>5.6953965433311736E-2</v>
      </c>
    </row>
    <row r="169" spans="1:17" x14ac:dyDescent="0.25">
      <c r="A169" s="142" t="s">
        <v>188</v>
      </c>
      <c r="B169" s="235">
        <f t="shared" ref="B169:Q169" si="12">IF(B$44=0,0,B$44/B$5)</f>
        <v>1.8806666193388216E-3</v>
      </c>
      <c r="C169" s="235">
        <f t="shared" si="12"/>
        <v>1.6541281637965479E-3</v>
      </c>
      <c r="D169" s="235">
        <f t="shared" si="12"/>
        <v>1.9004750313031797E-3</v>
      </c>
      <c r="E169" s="235">
        <f t="shared" si="12"/>
        <v>1.5757788095208652E-3</v>
      </c>
      <c r="F169" s="235">
        <f t="shared" si="12"/>
        <v>1.6791001271454311E-3</v>
      </c>
      <c r="G169" s="235">
        <f t="shared" si="12"/>
        <v>1.4046258551516698E-3</v>
      </c>
      <c r="H169" s="235">
        <f t="shared" si="12"/>
        <v>1.7323602492116902E-3</v>
      </c>
      <c r="I169" s="235">
        <f t="shared" si="12"/>
        <v>1.6797425414970197E-3</v>
      </c>
      <c r="J169" s="235">
        <f t="shared" si="12"/>
        <v>2.6837383537110121E-3</v>
      </c>
      <c r="K169" s="235">
        <f t="shared" si="12"/>
        <v>2.3718005974306747E-3</v>
      </c>
      <c r="L169" s="235">
        <f t="shared" si="12"/>
        <v>2.105213360501144E-3</v>
      </c>
      <c r="M169" s="235">
        <f t="shared" si="12"/>
        <v>6.6354588812970374E-3</v>
      </c>
      <c r="N169" s="235">
        <f t="shared" si="12"/>
        <v>7.4210771469276349E-3</v>
      </c>
      <c r="O169" s="235">
        <f t="shared" si="12"/>
        <v>8.3889238544019168E-3</v>
      </c>
      <c r="P169" s="235">
        <f t="shared" si="12"/>
        <v>8.3525342183508617E-3</v>
      </c>
      <c r="Q169" s="235">
        <f t="shared" si="12"/>
        <v>9.1643714983952601E-3</v>
      </c>
    </row>
    <row r="170" spans="1:17" x14ac:dyDescent="0.25">
      <c r="A170" s="142" t="s">
        <v>187</v>
      </c>
      <c r="B170" s="235">
        <f t="shared" ref="B170:Q170" si="13">IF(B$45=0,0,B$45/B$5)</f>
        <v>6.0764283259943496E-3</v>
      </c>
      <c r="C170" s="235">
        <f t="shared" si="13"/>
        <v>5.9506874470578071E-3</v>
      </c>
      <c r="D170" s="235">
        <f t="shared" si="13"/>
        <v>6.2815412497057464E-3</v>
      </c>
      <c r="E170" s="235">
        <f t="shared" si="13"/>
        <v>7.615143649537341E-3</v>
      </c>
      <c r="F170" s="235">
        <f t="shared" si="13"/>
        <v>8.1622624515152974E-3</v>
      </c>
      <c r="G170" s="235">
        <f t="shared" si="13"/>
        <v>7.212732780141261E-3</v>
      </c>
      <c r="H170" s="235">
        <f t="shared" si="13"/>
        <v>7.9906088015779773E-3</v>
      </c>
      <c r="I170" s="235">
        <f t="shared" si="13"/>
        <v>8.2811321252085623E-3</v>
      </c>
      <c r="J170" s="235">
        <f t="shared" si="13"/>
        <v>9.6596582686399642E-3</v>
      </c>
      <c r="K170" s="235">
        <f t="shared" si="13"/>
        <v>8.2884490240589023E-3</v>
      </c>
      <c r="L170" s="235">
        <f t="shared" si="13"/>
        <v>7.6291329470358103E-3</v>
      </c>
      <c r="M170" s="235">
        <f t="shared" si="13"/>
        <v>2.2506212790145835E-2</v>
      </c>
      <c r="N170" s="235">
        <f t="shared" si="13"/>
        <v>3.1660387306553982E-2</v>
      </c>
      <c r="O170" s="235">
        <f t="shared" si="13"/>
        <v>3.4603489443761792E-2</v>
      </c>
      <c r="P170" s="235">
        <f t="shared" si="13"/>
        <v>3.6546109883647378E-2</v>
      </c>
      <c r="Q170" s="235">
        <f t="shared" si="13"/>
        <v>4.2149668668543895E-2</v>
      </c>
    </row>
    <row r="171" spans="1:17" x14ac:dyDescent="0.25">
      <c r="A171" s="142" t="s">
        <v>186</v>
      </c>
      <c r="B171" s="235">
        <f t="shared" ref="B171:Q171" si="14">IF(B$56=0,0,B$56/B$5)</f>
        <v>1.6925593182759552E-4</v>
      </c>
      <c r="C171" s="235">
        <f t="shared" si="14"/>
        <v>4.6462924239085374E-4</v>
      </c>
      <c r="D171" s="235">
        <f t="shared" si="14"/>
        <v>6.7579406890590622E-4</v>
      </c>
      <c r="E171" s="235">
        <f t="shared" si="14"/>
        <v>1.281695827346625E-3</v>
      </c>
      <c r="F171" s="235">
        <f t="shared" si="14"/>
        <v>1.4223704254565563E-3</v>
      </c>
      <c r="G171" s="235">
        <f t="shared" si="14"/>
        <v>1.3505758665690256E-3</v>
      </c>
      <c r="H171" s="235">
        <f t="shared" si="14"/>
        <v>1.2809851216379342E-3</v>
      </c>
      <c r="I171" s="235">
        <f t="shared" si="14"/>
        <v>1.4417459366273643E-3</v>
      </c>
      <c r="J171" s="235">
        <f t="shared" si="14"/>
        <v>3.7100038326114631E-4</v>
      </c>
      <c r="K171" s="235">
        <f t="shared" si="14"/>
        <v>2.0964961896909867E-4</v>
      </c>
      <c r="L171" s="235">
        <f t="shared" si="14"/>
        <v>3.1566440821728886E-4</v>
      </c>
      <c r="M171" s="235">
        <f t="shared" si="14"/>
        <v>3.0783792362858828E-3</v>
      </c>
      <c r="N171" s="235">
        <f t="shared" si="14"/>
        <v>3.3812447651896849E-3</v>
      </c>
      <c r="O171" s="235">
        <f t="shared" si="14"/>
        <v>3.2578291839569125E-3</v>
      </c>
      <c r="P171" s="235">
        <f t="shared" si="14"/>
        <v>4.2395796464805109E-3</v>
      </c>
      <c r="Q171" s="235">
        <f t="shared" si="14"/>
        <v>5.6399252663725807E-3</v>
      </c>
    </row>
    <row r="172" spans="1:17" x14ac:dyDescent="0.25">
      <c r="A172" s="72" t="s">
        <v>179</v>
      </c>
      <c r="B172" s="234">
        <f t="shared" ref="B172:Q172" si="15">IF(B$57=0,0,B$57/B$5)</f>
        <v>6.8929702421717766E-3</v>
      </c>
      <c r="C172" s="234">
        <f t="shared" si="15"/>
        <v>6.7579211043430707E-3</v>
      </c>
      <c r="D172" s="234">
        <f t="shared" si="15"/>
        <v>8.0769588077939033E-3</v>
      </c>
      <c r="E172" s="234">
        <f t="shared" si="15"/>
        <v>8.285327224042233E-3</v>
      </c>
      <c r="F172" s="234">
        <f t="shared" si="15"/>
        <v>8.953285658213718E-3</v>
      </c>
      <c r="G172" s="234">
        <f t="shared" si="15"/>
        <v>7.843599952812523E-3</v>
      </c>
      <c r="H172" s="234">
        <f t="shared" si="15"/>
        <v>8.826632362084039E-3</v>
      </c>
      <c r="I172" s="234">
        <f t="shared" si="15"/>
        <v>8.9981745629694465E-3</v>
      </c>
      <c r="J172" s="234">
        <f t="shared" si="15"/>
        <v>1.0121438579931597E-2</v>
      </c>
      <c r="K172" s="234">
        <f t="shared" si="15"/>
        <v>8.6846786280481685E-3</v>
      </c>
      <c r="L172" s="234">
        <f t="shared" si="15"/>
        <v>7.9938439222268075E-3</v>
      </c>
      <c r="M172" s="234">
        <f t="shared" si="15"/>
        <v>2.9783304584504715E-2</v>
      </c>
      <c r="N172" s="234">
        <f t="shared" si="15"/>
        <v>3.317391326155579E-2</v>
      </c>
      <c r="O172" s="234">
        <f t="shared" si="15"/>
        <v>3.6257710502388053E-2</v>
      </c>
      <c r="P172" s="234">
        <f t="shared" si="15"/>
        <v>3.829319798233894E-2</v>
      </c>
      <c r="Q172" s="234">
        <f t="shared" si="15"/>
        <v>4.4191176535039532E-2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1.0000000000000002</v>
      </c>
      <c r="C175" s="77">
        <f t="shared" si="16"/>
        <v>0.99999999999999978</v>
      </c>
      <c r="D175" s="77">
        <f t="shared" si="16"/>
        <v>1</v>
      </c>
      <c r="E175" s="77">
        <f t="shared" si="16"/>
        <v>0.99999999999999989</v>
      </c>
      <c r="F175" s="77">
        <f t="shared" si="16"/>
        <v>1</v>
      </c>
      <c r="G175" s="77">
        <f t="shared" si="16"/>
        <v>1</v>
      </c>
      <c r="H175" s="77">
        <f t="shared" si="16"/>
        <v>0.99999999999999989</v>
      </c>
      <c r="I175" s="77">
        <f t="shared" si="16"/>
        <v>1.0000000000000002</v>
      </c>
      <c r="J175" s="77">
        <f t="shared" si="16"/>
        <v>1</v>
      </c>
      <c r="K175" s="77">
        <f t="shared" si="16"/>
        <v>1</v>
      </c>
      <c r="L175" s="77">
        <f t="shared" si="16"/>
        <v>1</v>
      </c>
      <c r="M175" s="77">
        <f t="shared" si="16"/>
        <v>1</v>
      </c>
      <c r="N175" s="77">
        <f t="shared" si="16"/>
        <v>1</v>
      </c>
      <c r="O175" s="77">
        <f t="shared" si="16"/>
        <v>1.0000000000000002</v>
      </c>
      <c r="P175" s="77">
        <f t="shared" si="16"/>
        <v>1.0000000000000002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8.1210898744247511E-3</v>
      </c>
      <c r="C176" s="240">
        <f t="shared" si="17"/>
        <v>8.023528083859947E-3</v>
      </c>
      <c r="D176" s="240">
        <f t="shared" si="17"/>
        <v>7.998914596681261E-3</v>
      </c>
      <c r="E176" s="240">
        <f t="shared" si="17"/>
        <v>7.8801514183592138E-3</v>
      </c>
      <c r="F176" s="240">
        <f t="shared" si="17"/>
        <v>7.8522643328380257E-3</v>
      </c>
      <c r="G176" s="240">
        <f t="shared" si="17"/>
        <v>7.8377908424922225E-3</v>
      </c>
      <c r="H176" s="240">
        <f t="shared" si="17"/>
        <v>7.9325483039215383E-3</v>
      </c>
      <c r="I176" s="240">
        <f t="shared" si="17"/>
        <v>7.8593936094895865E-3</v>
      </c>
      <c r="J176" s="240">
        <f t="shared" si="17"/>
        <v>8.1061449326733058E-3</v>
      </c>
      <c r="K176" s="240">
        <f t="shared" si="17"/>
        <v>8.0649902364713314E-3</v>
      </c>
      <c r="L176" s="240">
        <f t="shared" si="17"/>
        <v>8.0479097531681049E-3</v>
      </c>
      <c r="M176" s="240">
        <f t="shared" si="17"/>
        <v>7.9934325176924271E-3</v>
      </c>
      <c r="N176" s="240">
        <f t="shared" si="17"/>
        <v>7.9653163610719155E-3</v>
      </c>
      <c r="O176" s="240">
        <f t="shared" si="17"/>
        <v>7.9870965446386024E-3</v>
      </c>
      <c r="P176" s="240">
        <f t="shared" si="17"/>
        <v>7.9315287137497938E-3</v>
      </c>
      <c r="Q176" s="240">
        <f t="shared" si="17"/>
        <v>7.921428279376393E-3</v>
      </c>
    </row>
    <row r="177" spans="1:17" x14ac:dyDescent="0.25">
      <c r="A177" s="76" t="s">
        <v>82</v>
      </c>
      <c r="B177" s="239">
        <f t="shared" ref="B177:Q177" si="18">IF(B$62=0,0,B$62/B$60)</f>
        <v>1.4187839675593108E-2</v>
      </c>
      <c r="C177" s="239">
        <f t="shared" si="18"/>
        <v>1.4017395675538828E-2</v>
      </c>
      <c r="D177" s="239">
        <f t="shared" si="18"/>
        <v>1.3974395017333068E-2</v>
      </c>
      <c r="E177" s="239">
        <f t="shared" si="18"/>
        <v>1.3766911420986778E-2</v>
      </c>
      <c r="F177" s="239">
        <f t="shared" si="18"/>
        <v>1.3718191667294575E-2</v>
      </c>
      <c r="G177" s="239">
        <f t="shared" si="18"/>
        <v>1.3692905952723287E-2</v>
      </c>
      <c r="H177" s="239">
        <f t="shared" si="18"/>
        <v>1.3858450687680501E-2</v>
      </c>
      <c r="I177" s="239">
        <f t="shared" si="18"/>
        <v>1.3730646773160828E-2</v>
      </c>
      <c r="J177" s="239">
        <f t="shared" si="18"/>
        <v>1.4161730318252004E-2</v>
      </c>
      <c r="K177" s="239">
        <f t="shared" si="18"/>
        <v>1.4089831565665832E-2</v>
      </c>
      <c r="L177" s="239">
        <f t="shared" si="18"/>
        <v>1.4059991339484986E-2</v>
      </c>
      <c r="M177" s="239">
        <f t="shared" si="18"/>
        <v>1.3964817625753212E-2</v>
      </c>
      <c r="N177" s="239">
        <f t="shared" si="18"/>
        <v>1.3915697676510694E-2</v>
      </c>
      <c r="O177" s="239">
        <f t="shared" si="18"/>
        <v>1.3953748450154055E-2</v>
      </c>
      <c r="P177" s="239">
        <f t="shared" si="18"/>
        <v>1.3856669426530185E-2</v>
      </c>
      <c r="Q177" s="239">
        <f t="shared" si="18"/>
        <v>1.3839023599952777E-2</v>
      </c>
    </row>
    <row r="178" spans="1:17" x14ac:dyDescent="0.25">
      <c r="A178" s="76" t="s">
        <v>81</v>
      </c>
      <c r="B178" s="239">
        <f t="shared" ref="B178:Q178" si="19">IF(B$63=0,0,B$63/B$60)</f>
        <v>1.3904224260309961E-2</v>
      </c>
      <c r="C178" s="239">
        <f t="shared" si="19"/>
        <v>1.3737187441825477E-2</v>
      </c>
      <c r="D178" s="239">
        <f t="shared" si="19"/>
        <v>1.3695046368293162E-2</v>
      </c>
      <c r="E178" s="239">
        <f t="shared" si="19"/>
        <v>1.3491710376352316E-2</v>
      </c>
      <c r="F178" s="239">
        <f t="shared" si="19"/>
        <v>1.344396453225395E-2</v>
      </c>
      <c r="G178" s="239">
        <f t="shared" si="19"/>
        <v>1.3419184280008351E-2</v>
      </c>
      <c r="H178" s="239">
        <f t="shared" si="19"/>
        <v>1.3581419769877768E-2</v>
      </c>
      <c r="I178" s="239">
        <f t="shared" si="19"/>
        <v>1.3456170660114857E-2</v>
      </c>
      <c r="J178" s="239">
        <f t="shared" si="19"/>
        <v>1.3878636829942543E-2</v>
      </c>
      <c r="K178" s="239">
        <f t="shared" si="19"/>
        <v>1.3808175335955238E-2</v>
      </c>
      <c r="L178" s="239">
        <f t="shared" si="19"/>
        <v>1.3778931616947713E-2</v>
      </c>
      <c r="M178" s="239">
        <f t="shared" si="19"/>
        <v>1.3685660429108622E-2</v>
      </c>
      <c r="N178" s="239">
        <f t="shared" si="19"/>
        <v>1.3637522389383103E-2</v>
      </c>
      <c r="O178" s="239">
        <f t="shared" si="19"/>
        <v>1.3674812526719916E-2</v>
      </c>
      <c r="P178" s="239">
        <f t="shared" si="19"/>
        <v>1.3579674116200643E-2</v>
      </c>
      <c r="Q178" s="239">
        <f t="shared" si="19"/>
        <v>1.3562381030318591E-2</v>
      </c>
    </row>
    <row r="179" spans="1:17" x14ac:dyDescent="0.25">
      <c r="A179" s="76" t="s">
        <v>80</v>
      </c>
      <c r="B179" s="239">
        <f t="shared" ref="B179:Q179" si="20">IF(B$64=0,0,B$64/B$60)</f>
        <v>8.1200305016166277E-2</v>
      </c>
      <c r="C179" s="239">
        <f t="shared" si="20"/>
        <v>8.0224814377066966E-2</v>
      </c>
      <c r="D179" s="239">
        <f t="shared" si="20"/>
        <v>7.9978711612865988E-2</v>
      </c>
      <c r="E179" s="239">
        <f t="shared" si="20"/>
        <v>7.8791234752794564E-2</v>
      </c>
      <c r="F179" s="239">
        <f t="shared" si="20"/>
        <v>7.8512400275483354E-2</v>
      </c>
      <c r="G179" s="239">
        <f t="shared" si="20"/>
        <v>7.8367684252277067E-2</v>
      </c>
      <c r="H179" s="239">
        <f t="shared" si="20"/>
        <v>7.9315135258188146E-2</v>
      </c>
      <c r="I179" s="239">
        <f t="shared" si="20"/>
        <v>7.8583683742062732E-2</v>
      </c>
      <c r="J179" s="239">
        <f t="shared" si="20"/>
        <v>8.1050875093898328E-2</v>
      </c>
      <c r="K179" s="239">
        <f t="shared" si="20"/>
        <v>8.0639381816995703E-2</v>
      </c>
      <c r="L179" s="239">
        <f t="shared" si="20"/>
        <v>8.0468599264962484E-2</v>
      </c>
      <c r="M179" s="239">
        <f t="shared" si="20"/>
        <v>7.9923897974191901E-2</v>
      </c>
      <c r="N179" s="239">
        <f t="shared" si="20"/>
        <v>7.964277308470416E-2</v>
      </c>
      <c r="O179" s="239">
        <f t="shared" si="20"/>
        <v>7.9860546508748215E-2</v>
      </c>
      <c r="P179" s="239">
        <f t="shared" si="20"/>
        <v>7.9304940686496753E-2</v>
      </c>
      <c r="Q179" s="239">
        <f t="shared" si="20"/>
        <v>7.9203949518488775E-2</v>
      </c>
    </row>
    <row r="180" spans="1:17" x14ac:dyDescent="0.25">
      <c r="A180" s="129" t="s">
        <v>79</v>
      </c>
      <c r="B180" s="238">
        <f t="shared" ref="B180:Q180" si="21">IF(B$65=0,0,B$65/B$60)</f>
        <v>3.5866435975554729E-2</v>
      </c>
      <c r="C180" s="238">
        <f t="shared" si="21"/>
        <v>3.5435558621768407E-2</v>
      </c>
      <c r="D180" s="238">
        <f t="shared" si="21"/>
        <v>3.5326854239021765E-2</v>
      </c>
      <c r="E180" s="238">
        <f t="shared" si="21"/>
        <v>3.4802341889397889E-2</v>
      </c>
      <c r="F180" s="238">
        <f t="shared" si="21"/>
        <v>3.4679179803661038E-2</v>
      </c>
      <c r="G180" s="238">
        <f t="shared" si="21"/>
        <v>3.4615258270608532E-2</v>
      </c>
      <c r="H180" s="238">
        <f t="shared" si="21"/>
        <v>3.5033750428202247E-2</v>
      </c>
      <c r="I180" s="238">
        <f t="shared" si="21"/>
        <v>3.4710665940193099E-2</v>
      </c>
      <c r="J180" s="238">
        <f t="shared" si="21"/>
        <v>3.5800432298120417E-2</v>
      </c>
      <c r="K180" s="238">
        <f t="shared" si="21"/>
        <v>3.5618674393794056E-2</v>
      </c>
      <c r="L180" s="238">
        <f t="shared" si="21"/>
        <v>3.5543239191093493E-2</v>
      </c>
      <c r="M180" s="238">
        <f t="shared" si="21"/>
        <v>3.5302642878464699E-2</v>
      </c>
      <c r="N180" s="238">
        <f t="shared" si="21"/>
        <v>3.5178469110300391E-2</v>
      </c>
      <c r="O180" s="238">
        <f t="shared" si="21"/>
        <v>3.5274660332354289E-2</v>
      </c>
      <c r="P180" s="238">
        <f t="shared" si="21"/>
        <v>3.5029247453086637E-2</v>
      </c>
      <c r="Q180" s="238">
        <f t="shared" si="21"/>
        <v>3.4984639329253456E-2</v>
      </c>
    </row>
    <row r="181" spans="1:17" x14ac:dyDescent="0.25">
      <c r="A181" s="127" t="s">
        <v>183</v>
      </c>
      <c r="B181" s="237">
        <f t="shared" ref="B181:Q181" si="22">IF(B$70=0,0,B$70/B$60)</f>
        <v>7.0179694278241583E-2</v>
      </c>
      <c r="C181" s="237">
        <f t="shared" si="22"/>
        <v>6.9383773966864654E-2</v>
      </c>
      <c r="D181" s="237">
        <f t="shared" si="22"/>
        <v>6.9102907600168129E-2</v>
      </c>
      <c r="E181" s="237">
        <f t="shared" si="22"/>
        <v>6.7790410420298264E-2</v>
      </c>
      <c r="F181" s="237">
        <f t="shared" si="22"/>
        <v>6.7810890655925674E-2</v>
      </c>
      <c r="G181" s="237">
        <f t="shared" si="22"/>
        <v>6.7649245946890466E-2</v>
      </c>
      <c r="H181" s="237">
        <f t="shared" si="22"/>
        <v>6.2760311213685513E-2</v>
      </c>
      <c r="I181" s="237">
        <f t="shared" si="22"/>
        <v>6.7739300858058016E-2</v>
      </c>
      <c r="J181" s="237">
        <f t="shared" si="22"/>
        <v>7.52513894690547E-2</v>
      </c>
      <c r="K181" s="237">
        <f t="shared" si="22"/>
        <v>7.4869340036420901E-2</v>
      </c>
      <c r="L181" s="237">
        <f t="shared" si="22"/>
        <v>7.4710777598659642E-2</v>
      </c>
      <c r="M181" s="237">
        <f t="shared" si="22"/>
        <v>7.2919730933848861E-2</v>
      </c>
      <c r="N181" s="237">
        <f t="shared" si="22"/>
        <v>7.3944042292565001E-2</v>
      </c>
      <c r="O181" s="237">
        <f t="shared" si="22"/>
        <v>7.4146233234115788E-2</v>
      </c>
      <c r="P181" s="237">
        <f t="shared" si="22"/>
        <v>7.3630383034187841E-2</v>
      </c>
      <c r="Q181" s="237">
        <f t="shared" si="22"/>
        <v>6.8345586440908962E-2</v>
      </c>
    </row>
    <row r="182" spans="1:17" x14ac:dyDescent="0.25">
      <c r="A182" s="142" t="s">
        <v>192</v>
      </c>
      <c r="B182" s="235">
        <f t="shared" ref="B182:Q182" si="23">IF(B$71=0,0,B$71/B$60)</f>
        <v>6.4023903585927758E-2</v>
      </c>
      <c r="C182" s="235">
        <f t="shared" si="23"/>
        <v>6.3301935166670098E-2</v>
      </c>
      <c r="D182" s="235">
        <f t="shared" si="23"/>
        <v>6.3039725837098243E-2</v>
      </c>
      <c r="E182" s="235">
        <f t="shared" si="23"/>
        <v>6.1817251213191808E-2</v>
      </c>
      <c r="F182" s="235">
        <f t="shared" si="23"/>
        <v>6.1858869875328668E-2</v>
      </c>
      <c r="G182" s="235">
        <f t="shared" si="23"/>
        <v>6.170819608011581E-2</v>
      </c>
      <c r="H182" s="235">
        <f t="shared" si="23"/>
        <v>5.6747435137853526E-2</v>
      </c>
      <c r="I182" s="235">
        <f t="shared" si="23"/>
        <v>6.1781876081749426E-2</v>
      </c>
      <c r="J182" s="235">
        <f t="shared" si="23"/>
        <v>6.9106927050993874E-2</v>
      </c>
      <c r="K182" s="235">
        <f t="shared" si="23"/>
        <v>6.875607290122758E-2</v>
      </c>
      <c r="L182" s="235">
        <f t="shared" si="23"/>
        <v>6.8610457479416659E-2</v>
      </c>
      <c r="M182" s="235">
        <f t="shared" si="23"/>
        <v>6.6860704589735767E-2</v>
      </c>
      <c r="N182" s="235">
        <f t="shared" si="23"/>
        <v>6.7906328010983466E-2</v>
      </c>
      <c r="O182" s="235">
        <f t="shared" si="23"/>
        <v>6.809200956114099E-2</v>
      </c>
      <c r="P182" s="235">
        <f t="shared" si="23"/>
        <v>6.7618279808279474E-2</v>
      </c>
      <c r="Q182" s="235">
        <f t="shared" si="23"/>
        <v>6.2341139349936361E-2</v>
      </c>
    </row>
    <row r="183" spans="1:17" x14ac:dyDescent="0.25">
      <c r="A183" s="142" t="s">
        <v>191</v>
      </c>
      <c r="B183" s="235">
        <f t="shared" ref="B183:Q183" si="24">IF(B$82=0,0,B$82/B$60)</f>
        <v>6.155790692313816E-3</v>
      </c>
      <c r="C183" s="235">
        <f t="shared" si="24"/>
        <v>6.0818388001945547E-3</v>
      </c>
      <c r="D183" s="235">
        <f t="shared" si="24"/>
        <v>6.0631817630698841E-3</v>
      </c>
      <c r="E183" s="235">
        <f t="shared" si="24"/>
        <v>5.9731592071064566E-3</v>
      </c>
      <c r="F183" s="235">
        <f t="shared" si="24"/>
        <v>5.9520207805970103E-3</v>
      </c>
      <c r="G183" s="235">
        <f t="shared" si="24"/>
        <v>5.9410498667746533E-3</v>
      </c>
      <c r="H183" s="235">
        <f t="shared" si="24"/>
        <v>6.012876075831986E-3</v>
      </c>
      <c r="I183" s="235">
        <f t="shared" si="24"/>
        <v>5.957424776308581E-3</v>
      </c>
      <c r="J183" s="235">
        <f t="shared" si="24"/>
        <v>6.1444624180608271E-3</v>
      </c>
      <c r="K183" s="235">
        <f t="shared" si="24"/>
        <v>6.1132671351933204E-3</v>
      </c>
      <c r="L183" s="235">
        <f t="shared" si="24"/>
        <v>6.1003201192429872E-3</v>
      </c>
      <c r="M183" s="235">
        <f t="shared" si="24"/>
        <v>6.0590263441130951E-3</v>
      </c>
      <c r="N183" s="235">
        <f t="shared" si="24"/>
        <v>6.0377142815815311E-3</v>
      </c>
      <c r="O183" s="235">
        <f t="shared" si="24"/>
        <v>6.0542236729747888E-3</v>
      </c>
      <c r="P183" s="235">
        <f t="shared" si="24"/>
        <v>6.0121032259083645E-3</v>
      </c>
      <c r="Q183" s="235">
        <f t="shared" si="24"/>
        <v>6.0044470909725988E-3</v>
      </c>
    </row>
    <row r="184" spans="1:17" x14ac:dyDescent="0.25">
      <c r="A184" s="127" t="s">
        <v>181</v>
      </c>
      <c r="B184" s="237">
        <f t="shared" ref="B184:Q184" si="25">IF(B$83=0,0,B$83/B$60)</f>
        <v>0.45988290988596381</v>
      </c>
      <c r="C184" s="237">
        <f t="shared" si="25"/>
        <v>0.46544790324164781</v>
      </c>
      <c r="D184" s="237">
        <f t="shared" si="25"/>
        <v>0.46698902818775734</v>
      </c>
      <c r="E184" s="237">
        <f t="shared" si="25"/>
        <v>0.47435750056317227</v>
      </c>
      <c r="F184" s="237">
        <f t="shared" si="25"/>
        <v>0.47548523629355194</v>
      </c>
      <c r="G184" s="237">
        <f t="shared" si="25"/>
        <v>0.47630783223366141</v>
      </c>
      <c r="H184" s="237">
        <f t="shared" si="25"/>
        <v>0.47617217080660446</v>
      </c>
      <c r="I184" s="237">
        <f t="shared" si="25"/>
        <v>0.47532133682808436</v>
      </c>
      <c r="J184" s="237">
        <f t="shared" si="25"/>
        <v>0.46012898733700747</v>
      </c>
      <c r="K184" s="237">
        <f t="shared" si="25"/>
        <v>0.45478280938815036</v>
      </c>
      <c r="L184" s="237">
        <f t="shared" si="25"/>
        <v>0.45738859831929762</v>
      </c>
      <c r="M184" s="237">
        <f t="shared" si="25"/>
        <v>0.46849358886716447</v>
      </c>
      <c r="N184" s="237">
        <f t="shared" si="25"/>
        <v>0.46672543230719121</v>
      </c>
      <c r="O184" s="237">
        <f t="shared" si="25"/>
        <v>0.46442000871444755</v>
      </c>
      <c r="P184" s="237">
        <f t="shared" si="25"/>
        <v>0.46656882237146297</v>
      </c>
      <c r="Q184" s="237">
        <f t="shared" si="25"/>
        <v>0.47158477115619918</v>
      </c>
    </row>
    <row r="185" spans="1:17" x14ac:dyDescent="0.25">
      <c r="A185" s="142" t="s">
        <v>190</v>
      </c>
      <c r="B185" s="235">
        <f t="shared" ref="B185:Q185" si="26">IF(B$84=0,0,B$84/B$60)</f>
        <v>0.42937225048276556</v>
      </c>
      <c r="C185" s="235">
        <f t="shared" si="26"/>
        <v>0.38104476749483018</v>
      </c>
      <c r="D185" s="235">
        <f t="shared" si="26"/>
        <v>0.36458964271939936</v>
      </c>
      <c r="E185" s="235">
        <f t="shared" si="26"/>
        <v>0.28784426751768566</v>
      </c>
      <c r="F185" s="235">
        <f t="shared" si="26"/>
        <v>0.28462082105103759</v>
      </c>
      <c r="G185" s="235">
        <f t="shared" si="26"/>
        <v>0.26981879367474226</v>
      </c>
      <c r="H185" s="235">
        <f t="shared" si="26"/>
        <v>0.30003072563859695</v>
      </c>
      <c r="I185" s="235">
        <f t="shared" si="26"/>
        <v>0.28264732341861315</v>
      </c>
      <c r="J185" s="235">
        <f t="shared" si="26"/>
        <v>0.41466722563945729</v>
      </c>
      <c r="K185" s="235">
        <f t="shared" si="26"/>
        <v>0.42499463047243397</v>
      </c>
      <c r="L185" s="235">
        <f t="shared" si="26"/>
        <v>0.40876435759682694</v>
      </c>
      <c r="M185" s="235">
        <f t="shared" si="26"/>
        <v>0.34208332625611476</v>
      </c>
      <c r="N185" s="235">
        <f t="shared" si="26"/>
        <v>0.34250795149610108</v>
      </c>
      <c r="O185" s="235">
        <f t="shared" si="26"/>
        <v>0.35461639104264059</v>
      </c>
      <c r="P185" s="235">
        <f t="shared" si="26"/>
        <v>0.33221258137125448</v>
      </c>
      <c r="Q185" s="235">
        <f t="shared" si="26"/>
        <v>0.31690231411364972</v>
      </c>
    </row>
    <row r="186" spans="1:17" x14ac:dyDescent="0.25">
      <c r="A186" s="142" t="s">
        <v>189</v>
      </c>
      <c r="B186" s="235">
        <f t="shared" ref="B186:Q186" si="27">IF(B$90=0,0,B$90/B$60)</f>
        <v>3.0510659403198279E-2</v>
      </c>
      <c r="C186" s="235">
        <f t="shared" si="27"/>
        <v>8.4403135746817626E-2</v>
      </c>
      <c r="D186" s="235">
        <f t="shared" si="27"/>
        <v>0.10239938546835799</v>
      </c>
      <c r="E186" s="235">
        <f t="shared" si="27"/>
        <v>0.18651323304548664</v>
      </c>
      <c r="F186" s="235">
        <f t="shared" si="27"/>
        <v>0.19086441524251435</v>
      </c>
      <c r="G186" s="235">
        <f t="shared" si="27"/>
        <v>0.20648903855891917</v>
      </c>
      <c r="H186" s="235">
        <f t="shared" si="27"/>
        <v>0.1761414451680075</v>
      </c>
      <c r="I186" s="235">
        <f t="shared" si="27"/>
        <v>0.19267401340947124</v>
      </c>
      <c r="J186" s="235">
        <f t="shared" si="27"/>
        <v>4.5461761697550236E-2</v>
      </c>
      <c r="K186" s="235">
        <f t="shared" si="27"/>
        <v>2.9788178915716414E-2</v>
      </c>
      <c r="L186" s="235">
        <f t="shared" si="27"/>
        <v>4.862424072247068E-2</v>
      </c>
      <c r="M186" s="235">
        <f t="shared" si="27"/>
        <v>0.12641026261104973</v>
      </c>
      <c r="N186" s="235">
        <f t="shared" si="27"/>
        <v>0.12421748081109016</v>
      </c>
      <c r="O186" s="235">
        <f t="shared" si="27"/>
        <v>0.10980361767180694</v>
      </c>
      <c r="P186" s="235">
        <f t="shared" si="27"/>
        <v>0.13435624100020849</v>
      </c>
      <c r="Q186" s="235">
        <f t="shared" si="27"/>
        <v>0.15468245704254949</v>
      </c>
    </row>
    <row r="187" spans="1:17" x14ac:dyDescent="0.25">
      <c r="A187" s="127" t="s">
        <v>180</v>
      </c>
      <c r="B187" s="236">
        <f t="shared" ref="B187:Q187" si="28">IF(B$91=0,0,B$91/B$60)</f>
        <v>0.11282090700232797</v>
      </c>
      <c r="C187" s="236">
        <f t="shared" si="28"/>
        <v>0.11234201232441607</v>
      </c>
      <c r="D187" s="236">
        <f t="shared" si="28"/>
        <v>0.11216410626850851</v>
      </c>
      <c r="E187" s="236">
        <f t="shared" si="28"/>
        <v>0.11133061843622236</v>
      </c>
      <c r="F187" s="236">
        <f t="shared" si="28"/>
        <v>0.11140870807932945</v>
      </c>
      <c r="G187" s="236">
        <f t="shared" si="28"/>
        <v>0.1113842135472181</v>
      </c>
      <c r="H187" s="236">
        <f t="shared" si="28"/>
        <v>0.11224194880091888</v>
      </c>
      <c r="I187" s="236">
        <f t="shared" si="28"/>
        <v>0.11133069480974163</v>
      </c>
      <c r="J187" s="236">
        <f t="shared" si="28"/>
        <v>0.10816032264512539</v>
      </c>
      <c r="K187" s="236">
        <f t="shared" si="28"/>
        <v>0.11569828502941965</v>
      </c>
      <c r="L187" s="236">
        <f t="shared" si="28"/>
        <v>0.14872890349886153</v>
      </c>
      <c r="M187" s="236">
        <f t="shared" si="28"/>
        <v>0.22157573320028873</v>
      </c>
      <c r="N187" s="236">
        <f t="shared" si="28"/>
        <v>0.18955519283631053</v>
      </c>
      <c r="O187" s="236">
        <f t="shared" si="28"/>
        <v>0.19470263251383602</v>
      </c>
      <c r="P187" s="236">
        <f t="shared" si="28"/>
        <v>0.18452115327895771</v>
      </c>
      <c r="Q187" s="236">
        <f t="shared" si="28"/>
        <v>0.11173306474897093</v>
      </c>
    </row>
    <row r="188" spans="1:17" x14ac:dyDescent="0.25">
      <c r="A188" s="142" t="s">
        <v>188</v>
      </c>
      <c r="B188" s="235">
        <f t="shared" ref="B188:Q188" si="29">IF(B$92=0,0,B$92/B$60)</f>
        <v>1.377276623543762E-2</v>
      </c>
      <c r="C188" s="235">
        <f t="shared" si="29"/>
        <v>1.2207391217872397E-2</v>
      </c>
      <c r="D188" s="235">
        <f t="shared" si="29"/>
        <v>1.1698947903212301E-2</v>
      </c>
      <c r="E188" s="235">
        <f t="shared" si="29"/>
        <v>9.3158309760812373E-3</v>
      </c>
      <c r="F188" s="235">
        <f t="shared" si="29"/>
        <v>9.1535700902714932E-3</v>
      </c>
      <c r="G188" s="235">
        <f t="shared" si="29"/>
        <v>8.7244958379038978E-3</v>
      </c>
      <c r="H188" s="235">
        <f t="shared" si="29"/>
        <v>9.6773699549569676E-3</v>
      </c>
      <c r="I188" s="235">
        <f t="shared" si="29"/>
        <v>9.1196630733054555E-3</v>
      </c>
      <c r="J188" s="235">
        <f t="shared" si="29"/>
        <v>1.3360224013580621E-2</v>
      </c>
      <c r="K188" s="235">
        <f t="shared" si="29"/>
        <v>1.3690828012816788E-2</v>
      </c>
      <c r="L188" s="235">
        <f t="shared" si="29"/>
        <v>1.3174222611955206E-2</v>
      </c>
      <c r="M188" s="235">
        <f t="shared" si="29"/>
        <v>1.1069623227400217E-2</v>
      </c>
      <c r="N188" s="235">
        <f t="shared" si="29"/>
        <v>1.1075790133274336E-2</v>
      </c>
      <c r="O188" s="235">
        <f t="shared" si="29"/>
        <v>1.1486725857014891E-2</v>
      </c>
      <c r="P188" s="235">
        <f t="shared" si="29"/>
        <v>1.0753627140275812E-2</v>
      </c>
      <c r="Q188" s="235">
        <f t="shared" si="29"/>
        <v>1.0211089037397971E-2</v>
      </c>
    </row>
    <row r="189" spans="1:17" x14ac:dyDescent="0.25">
      <c r="A189" s="142" t="s">
        <v>187</v>
      </c>
      <c r="B189" s="235">
        <f t="shared" ref="B189:Q189" si="30">IF(B$93=0,0,B$93/B$60)</f>
        <v>9.7808621567127982E-2</v>
      </c>
      <c r="C189" s="235">
        <f t="shared" si="30"/>
        <v>9.6705678260838993E-2</v>
      </c>
      <c r="D189" s="235">
        <f t="shared" si="30"/>
        <v>9.6305103918272641E-2</v>
      </c>
      <c r="E189" s="235">
        <f t="shared" si="30"/>
        <v>9.4437542723654094E-2</v>
      </c>
      <c r="F189" s="235">
        <f t="shared" si="30"/>
        <v>9.4501123101404863E-2</v>
      </c>
      <c r="G189" s="235">
        <f t="shared" si="30"/>
        <v>9.4270940382285312E-2</v>
      </c>
      <c r="H189" s="235">
        <f t="shared" si="30"/>
        <v>9.5408696035485921E-2</v>
      </c>
      <c r="I189" s="235">
        <f t="shared" si="30"/>
        <v>9.4383500519877928E-2</v>
      </c>
      <c r="J189" s="235">
        <f t="shared" si="30"/>
        <v>9.295317930625388E-2</v>
      </c>
      <c r="K189" s="235">
        <f t="shared" si="30"/>
        <v>0.10079728914693969</v>
      </c>
      <c r="L189" s="235">
        <f t="shared" si="30"/>
        <v>0.1335792833986747</v>
      </c>
      <c r="M189" s="235">
        <f t="shared" si="30"/>
        <v>0.2053705950211214</v>
      </c>
      <c r="N189" s="235">
        <f t="shared" si="30"/>
        <v>0.17343297121243004</v>
      </c>
      <c r="O189" s="235">
        <f t="shared" si="30"/>
        <v>0.17875504953443119</v>
      </c>
      <c r="P189" s="235">
        <f t="shared" si="30"/>
        <v>0.16830919965262109</v>
      </c>
      <c r="Q189" s="235">
        <f t="shared" si="30"/>
        <v>9.5237880935484354E-2</v>
      </c>
    </row>
    <row r="190" spans="1:17" x14ac:dyDescent="0.25">
      <c r="A190" s="142" t="s">
        <v>186</v>
      </c>
      <c r="B190" s="235">
        <f t="shared" ref="B190:Q190" si="31">IF(B$104=0,0,B$104/B$60)</f>
        <v>1.2395191997623598E-3</v>
      </c>
      <c r="C190" s="235">
        <f t="shared" si="31"/>
        <v>3.4289428457046928E-3</v>
      </c>
      <c r="D190" s="235">
        <f t="shared" si="31"/>
        <v>4.1600544470235768E-3</v>
      </c>
      <c r="E190" s="235">
        <f t="shared" si="31"/>
        <v>7.5772447364870219E-3</v>
      </c>
      <c r="F190" s="235">
        <f t="shared" si="31"/>
        <v>7.7540148876530943E-3</v>
      </c>
      <c r="G190" s="235">
        <f t="shared" si="31"/>
        <v>8.3887773270289057E-3</v>
      </c>
      <c r="H190" s="235">
        <f t="shared" si="31"/>
        <v>7.1558828104759924E-3</v>
      </c>
      <c r="I190" s="235">
        <f t="shared" si="31"/>
        <v>7.8275312165582232E-3</v>
      </c>
      <c r="J190" s="235">
        <f t="shared" si="31"/>
        <v>1.8469193252908735E-3</v>
      </c>
      <c r="K190" s="235">
        <f t="shared" si="31"/>
        <v>1.2101678696631653E-3</v>
      </c>
      <c r="L190" s="235">
        <f t="shared" si="31"/>
        <v>1.9753974882316472E-3</v>
      </c>
      <c r="M190" s="235">
        <f t="shared" si="31"/>
        <v>5.1355149517671025E-3</v>
      </c>
      <c r="N190" s="235">
        <f t="shared" si="31"/>
        <v>5.0464314906061691E-3</v>
      </c>
      <c r="O190" s="235">
        <f t="shared" si="31"/>
        <v>4.4608571223899336E-3</v>
      </c>
      <c r="P190" s="235">
        <f t="shared" si="31"/>
        <v>5.4583264860608143E-3</v>
      </c>
      <c r="Q190" s="235">
        <f t="shared" si="31"/>
        <v>6.2840947760886001E-3</v>
      </c>
    </row>
    <row r="191" spans="1:17" x14ac:dyDescent="0.25">
      <c r="A191" s="72" t="s">
        <v>179</v>
      </c>
      <c r="B191" s="234">
        <f t="shared" ref="B191:Q191" si="32">IF(B$105=0,0,B$105/B$60)</f>
        <v>0.20383659403141788</v>
      </c>
      <c r="C191" s="234">
        <f t="shared" si="32"/>
        <v>0.20138782626701174</v>
      </c>
      <c r="D191" s="234">
        <f t="shared" si="32"/>
        <v>0.20077003610937061</v>
      </c>
      <c r="E191" s="234">
        <f t="shared" si="32"/>
        <v>0.1977891207224162</v>
      </c>
      <c r="F191" s="234">
        <f t="shared" si="32"/>
        <v>0.19708916435966201</v>
      </c>
      <c r="G191" s="234">
        <f t="shared" si="32"/>
        <v>0.19672588467412055</v>
      </c>
      <c r="H191" s="234">
        <f t="shared" si="32"/>
        <v>0.19910426473092091</v>
      </c>
      <c r="I191" s="234">
        <f t="shared" si="32"/>
        <v>0.19726810677909495</v>
      </c>
      <c r="J191" s="234">
        <f t="shared" si="32"/>
        <v>0.20346148107592574</v>
      </c>
      <c r="K191" s="234">
        <f t="shared" si="32"/>
        <v>0.20242851219712704</v>
      </c>
      <c r="L191" s="234">
        <f t="shared" si="32"/>
        <v>0.16727304941752438</v>
      </c>
      <c r="M191" s="234">
        <f t="shared" si="32"/>
        <v>8.6140495573487089E-2</v>
      </c>
      <c r="N191" s="234">
        <f t="shared" si="32"/>
        <v>0.11943555394196301</v>
      </c>
      <c r="O191" s="234">
        <f t="shared" si="32"/>
        <v>0.11598026117498569</v>
      </c>
      <c r="P191" s="234">
        <f t="shared" si="32"/>
        <v>0.1255775809193275</v>
      </c>
      <c r="Q191" s="234">
        <f t="shared" si="32"/>
        <v>0.19882515589653083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1.0000000000000002</v>
      </c>
      <c r="F194" s="77">
        <f t="shared" si="33"/>
        <v>1</v>
      </c>
      <c r="G194" s="77">
        <f t="shared" si="33"/>
        <v>0.99999999999999978</v>
      </c>
      <c r="H194" s="77">
        <f t="shared" si="33"/>
        <v>1</v>
      </c>
      <c r="I194" s="77">
        <f t="shared" si="33"/>
        <v>0.99999999999999989</v>
      </c>
      <c r="J194" s="77">
        <f t="shared" si="33"/>
        <v>1</v>
      </c>
      <c r="K194" s="77">
        <f t="shared" si="33"/>
        <v>1.0000000000000002</v>
      </c>
      <c r="L194" s="77">
        <f t="shared" si="33"/>
        <v>0.99999999999999989</v>
      </c>
      <c r="M194" s="77">
        <f t="shared" si="33"/>
        <v>0.99999999999999989</v>
      </c>
      <c r="N194" s="77">
        <f t="shared" si="33"/>
        <v>0.99999999999999989</v>
      </c>
      <c r="O194" s="77">
        <f t="shared" si="33"/>
        <v>1</v>
      </c>
      <c r="P194" s="77">
        <f t="shared" si="33"/>
        <v>1.0000000000000002</v>
      </c>
      <c r="Q194" s="77">
        <f t="shared" si="33"/>
        <v>0.99999999999999978</v>
      </c>
    </row>
    <row r="195" spans="1:17" x14ac:dyDescent="0.25">
      <c r="A195" s="132" t="s">
        <v>83</v>
      </c>
      <c r="B195" s="240">
        <f t="shared" ref="B195:Q195" si="34">IF(B$109=0,0,B$109/B$108)</f>
        <v>8.0215157548443189E-3</v>
      </c>
      <c r="C195" s="240">
        <f t="shared" si="34"/>
        <v>7.9367765503245286E-3</v>
      </c>
      <c r="D195" s="240">
        <f t="shared" si="34"/>
        <v>7.9126597811212656E-3</v>
      </c>
      <c r="E195" s="240">
        <f t="shared" si="34"/>
        <v>7.7980022080992098E-3</v>
      </c>
      <c r="F195" s="240">
        <f t="shared" si="34"/>
        <v>7.7797539351061136E-3</v>
      </c>
      <c r="G195" s="240">
        <f t="shared" si="34"/>
        <v>7.7613274194046804E-3</v>
      </c>
      <c r="H195" s="240">
        <f t="shared" si="34"/>
        <v>7.8076882076234819E-3</v>
      </c>
      <c r="I195" s="240">
        <f t="shared" si="34"/>
        <v>7.7828226809131601E-3</v>
      </c>
      <c r="J195" s="240">
        <f t="shared" si="34"/>
        <v>8.0072360956142761E-3</v>
      </c>
      <c r="K195" s="240">
        <f t="shared" si="34"/>
        <v>8.2225243749008605E-3</v>
      </c>
      <c r="L195" s="240">
        <f t="shared" si="34"/>
        <v>8.1940504213026243E-3</v>
      </c>
      <c r="M195" s="240">
        <f t="shared" si="34"/>
        <v>8.0063455109995619E-3</v>
      </c>
      <c r="N195" s="240">
        <f t="shared" si="34"/>
        <v>8.0763291887757677E-3</v>
      </c>
      <c r="O195" s="240">
        <f t="shared" si="34"/>
        <v>7.9506091320186885E-3</v>
      </c>
      <c r="P195" s="240">
        <f t="shared" si="34"/>
        <v>7.8246072832332189E-3</v>
      </c>
      <c r="Q195" s="240">
        <f t="shared" si="34"/>
        <v>7.8387913094529488E-3</v>
      </c>
    </row>
    <row r="196" spans="1:17" x14ac:dyDescent="0.25">
      <c r="A196" s="76" t="s">
        <v>82</v>
      </c>
      <c r="B196" s="239">
        <f t="shared" ref="B196:Q196" si="35">IF(B$110=0,0,B$110/B$108)</f>
        <v>1.457374018534649E-2</v>
      </c>
      <c r="C196" s="239">
        <f t="shared" si="35"/>
        <v>1.4419783353754091E-2</v>
      </c>
      <c r="D196" s="239">
        <f t="shared" si="35"/>
        <v>1.437596725474985E-2</v>
      </c>
      <c r="E196" s="239">
        <f t="shared" si="35"/>
        <v>1.4167653797471319E-2</v>
      </c>
      <c r="F196" s="239">
        <f t="shared" si="35"/>
        <v>1.4134499765545117E-2</v>
      </c>
      <c r="G196" s="239">
        <f t="shared" si="35"/>
        <v>1.4101021896703215E-2</v>
      </c>
      <c r="H196" s="239">
        <f t="shared" si="35"/>
        <v>1.4185251623719671E-2</v>
      </c>
      <c r="I196" s="239">
        <f t="shared" si="35"/>
        <v>1.4140075158706911E-2</v>
      </c>
      <c r="J196" s="239">
        <f t="shared" si="35"/>
        <v>1.4547796454770605E-2</v>
      </c>
      <c r="K196" s="239">
        <f t="shared" si="35"/>
        <v>1.4938938920005827E-2</v>
      </c>
      <c r="L196" s="239">
        <f t="shared" si="35"/>
        <v>1.4887206552399404E-2</v>
      </c>
      <c r="M196" s="239">
        <f t="shared" si="35"/>
        <v>1.4546178412846287E-2</v>
      </c>
      <c r="N196" s="239">
        <f t="shared" si="35"/>
        <v>1.4673326942911749E-2</v>
      </c>
      <c r="O196" s="239">
        <f t="shared" si="35"/>
        <v>1.4444914819908911E-2</v>
      </c>
      <c r="P196" s="239">
        <f t="shared" si="35"/>
        <v>1.4215990728353806E-2</v>
      </c>
      <c r="Q196" s="239">
        <f t="shared" si="35"/>
        <v>1.4241760709891721E-2</v>
      </c>
    </row>
    <row r="197" spans="1:17" x14ac:dyDescent="0.25">
      <c r="A197" s="76" t="s">
        <v>81</v>
      </c>
      <c r="B197" s="239">
        <f t="shared" ref="B197:Q197" si="36">IF(B$111=0,0,B$111/B$108)</f>
        <v>1.336548852978711E-2</v>
      </c>
      <c r="C197" s="239">
        <f t="shared" si="36"/>
        <v>1.3224295655441818E-2</v>
      </c>
      <c r="D197" s="239">
        <f t="shared" si="36"/>
        <v>1.3184112177404379E-2</v>
      </c>
      <c r="E197" s="239">
        <f t="shared" si="36"/>
        <v>1.2993069172077857E-2</v>
      </c>
      <c r="F197" s="239">
        <f t="shared" si="36"/>
        <v>1.2962663810942668E-2</v>
      </c>
      <c r="G197" s="239">
        <f t="shared" si="36"/>
        <v>1.293196146094071E-2</v>
      </c>
      <c r="H197" s="239">
        <f t="shared" si="36"/>
        <v>1.3009208031552515E-2</v>
      </c>
      <c r="I197" s="239">
        <f t="shared" si="36"/>
        <v>1.2967776970118373E-2</v>
      </c>
      <c r="J197" s="239">
        <f t="shared" si="36"/>
        <v>1.3341695692188666E-2</v>
      </c>
      <c r="K197" s="239">
        <f t="shared" si="36"/>
        <v>1.3700410069289367E-2</v>
      </c>
      <c r="L197" s="239">
        <f t="shared" si="36"/>
        <v>1.3652966629440098E-2</v>
      </c>
      <c r="M197" s="239">
        <f t="shared" si="36"/>
        <v>1.3340211795775997E-2</v>
      </c>
      <c r="N197" s="239">
        <f t="shared" si="36"/>
        <v>1.3456818939759389E-2</v>
      </c>
      <c r="O197" s="239">
        <f t="shared" si="36"/>
        <v>1.3247343570277483E-2</v>
      </c>
      <c r="P197" s="239">
        <f t="shared" si="36"/>
        <v>1.3037398677548565E-2</v>
      </c>
      <c r="Q197" s="239">
        <f t="shared" si="36"/>
        <v>1.3061032170960515E-2</v>
      </c>
    </row>
    <row r="198" spans="1:17" x14ac:dyDescent="0.25">
      <c r="A198" s="76" t="s">
        <v>80</v>
      </c>
      <c r="B198" s="239">
        <f t="shared" ref="B198:Q198" si="37">IF(B$112=0,0,B$112/B$108)</f>
        <v>8.1856834470532755E-2</v>
      </c>
      <c r="C198" s="239">
        <f t="shared" si="37"/>
        <v>8.099209976832239E-2</v>
      </c>
      <c r="D198" s="239">
        <f t="shared" si="37"/>
        <v>8.0745996357823785E-2</v>
      </c>
      <c r="E198" s="239">
        <f t="shared" si="37"/>
        <v>7.9575954901507817E-2</v>
      </c>
      <c r="F198" s="239">
        <f t="shared" si="37"/>
        <v>7.9389737494795526E-2</v>
      </c>
      <c r="G198" s="239">
        <f t="shared" si="37"/>
        <v>7.9201701181991449E-2</v>
      </c>
      <c r="H198" s="239">
        <f t="shared" si="37"/>
        <v>7.9674797225573718E-2</v>
      </c>
      <c r="I198" s="239">
        <f t="shared" si="37"/>
        <v>7.9421052999899169E-2</v>
      </c>
      <c r="J198" s="239">
        <f t="shared" si="37"/>
        <v>8.1711115414731736E-2</v>
      </c>
      <c r="K198" s="239">
        <f t="shared" si="37"/>
        <v>8.3908058932590568E-2</v>
      </c>
      <c r="L198" s="239">
        <f t="shared" si="37"/>
        <v>8.361749194031047E-2</v>
      </c>
      <c r="M198" s="239">
        <f t="shared" si="37"/>
        <v>8.1702027302258118E-2</v>
      </c>
      <c r="N198" s="239">
        <f t="shared" si="37"/>
        <v>8.2416186882871834E-2</v>
      </c>
      <c r="O198" s="239">
        <f t="shared" si="37"/>
        <v>8.1133256550237967E-2</v>
      </c>
      <c r="P198" s="239">
        <f t="shared" si="37"/>
        <v>7.9847450625991759E-2</v>
      </c>
      <c r="Q198" s="239">
        <f t="shared" si="37"/>
        <v>7.9992193779515164E-2</v>
      </c>
    </row>
    <row r="199" spans="1:17" x14ac:dyDescent="0.25">
      <c r="A199" s="129" t="s">
        <v>79</v>
      </c>
      <c r="B199" s="238">
        <f t="shared" ref="B199:Q199" si="38">IF(B$113=0,0,B$113/B$108)</f>
        <v>3.5451215491272503E-2</v>
      </c>
      <c r="C199" s="238">
        <f t="shared" si="38"/>
        <v>3.5076709239361722E-2</v>
      </c>
      <c r="D199" s="238">
        <f t="shared" si="38"/>
        <v>3.4970124797205418E-2</v>
      </c>
      <c r="E199" s="238">
        <f t="shared" si="38"/>
        <v>3.44633938434631E-2</v>
      </c>
      <c r="F199" s="238">
        <f t="shared" si="38"/>
        <v>3.4382745312936808E-2</v>
      </c>
      <c r="G199" s="238">
        <f t="shared" si="38"/>
        <v>3.4301309035947587E-2</v>
      </c>
      <c r="H199" s="238">
        <f t="shared" si="38"/>
        <v>3.4506201271245818E-2</v>
      </c>
      <c r="I199" s="238">
        <f t="shared" si="38"/>
        <v>3.4396307683468574E-2</v>
      </c>
      <c r="J199" s="238">
        <f t="shared" si="38"/>
        <v>3.5388106311913192E-2</v>
      </c>
      <c r="K199" s="238">
        <f t="shared" si="38"/>
        <v>3.633957626036087E-2</v>
      </c>
      <c r="L199" s="238">
        <f t="shared" si="38"/>
        <v>3.6213735172996538E-2</v>
      </c>
      <c r="M199" s="238">
        <f t="shared" si="38"/>
        <v>3.5384170359151347E-2</v>
      </c>
      <c r="N199" s="238">
        <f t="shared" si="38"/>
        <v>3.5693464327715543E-2</v>
      </c>
      <c r="O199" s="238">
        <f t="shared" si="38"/>
        <v>3.5137842552494483E-2</v>
      </c>
      <c r="P199" s="238">
        <f t="shared" si="38"/>
        <v>3.4580975392956126E-2</v>
      </c>
      <c r="Q199" s="238">
        <f t="shared" si="38"/>
        <v>3.4643661920716891E-2</v>
      </c>
    </row>
    <row r="200" spans="1:17" x14ac:dyDescent="0.25">
      <c r="A200" s="127" t="s">
        <v>183</v>
      </c>
      <c r="B200" s="237">
        <f t="shared" ref="B200:Q200" si="39">IF(B$118=0,0,B$118/B$108)</f>
        <v>0.12968910085933227</v>
      </c>
      <c r="C200" s="237">
        <f t="shared" si="39"/>
        <v>0.12840235733908684</v>
      </c>
      <c r="D200" s="237">
        <f t="shared" si="39"/>
        <v>0.12789209586144826</v>
      </c>
      <c r="E200" s="237">
        <f t="shared" si="39"/>
        <v>0.1255328640152254</v>
      </c>
      <c r="F200" s="237">
        <f t="shared" si="39"/>
        <v>0.12569955623486728</v>
      </c>
      <c r="G200" s="237">
        <f t="shared" si="39"/>
        <v>0.12533705052334398</v>
      </c>
      <c r="H200" s="237">
        <f t="shared" si="39"/>
        <v>0.12608347002419037</v>
      </c>
      <c r="I200" s="237">
        <f t="shared" si="39"/>
        <v>0.12551378891556272</v>
      </c>
      <c r="J200" s="237">
        <f t="shared" si="39"/>
        <v>0.1292322892989585</v>
      </c>
      <c r="K200" s="237">
        <f t="shared" si="39"/>
        <v>0.11604106950557865</v>
      </c>
      <c r="L200" s="237">
        <f t="shared" si="39"/>
        <v>0.1156392284312393</v>
      </c>
      <c r="M200" s="237">
        <f t="shared" si="39"/>
        <v>0.12158082182322198</v>
      </c>
      <c r="N200" s="237">
        <f t="shared" si="39"/>
        <v>0.11397787759746984</v>
      </c>
      <c r="O200" s="237">
        <f t="shared" si="39"/>
        <v>0.13107368721175644</v>
      </c>
      <c r="P200" s="237">
        <f t="shared" si="39"/>
        <v>0.13535577185329487</v>
      </c>
      <c r="Q200" s="237">
        <f t="shared" si="39"/>
        <v>0.12654288533498625</v>
      </c>
    </row>
    <row r="201" spans="1:17" x14ac:dyDescent="0.25">
      <c r="A201" s="142" t="s">
        <v>192</v>
      </c>
      <c r="B201" s="235">
        <f t="shared" ref="B201:Q201" si="40">IF(B$119=0,0,B$119/B$108)</f>
        <v>0.11287190445053626</v>
      </c>
      <c r="C201" s="235">
        <f t="shared" si="40"/>
        <v>0.11176281760883987</v>
      </c>
      <c r="D201" s="235">
        <f t="shared" si="40"/>
        <v>0.1113031172042992</v>
      </c>
      <c r="E201" s="235">
        <f t="shared" si="40"/>
        <v>0.10918426622675485</v>
      </c>
      <c r="F201" s="235">
        <f t="shared" si="40"/>
        <v>0.10938921615234974</v>
      </c>
      <c r="G201" s="235">
        <f t="shared" si="40"/>
        <v>0.10906534183458685</v>
      </c>
      <c r="H201" s="235">
        <f t="shared" si="40"/>
        <v>0.10971456543069773</v>
      </c>
      <c r="I201" s="235">
        <f t="shared" si="40"/>
        <v>0.1091970151735545</v>
      </c>
      <c r="J201" s="235">
        <f t="shared" si="40"/>
        <v>0.11244503035351247</v>
      </c>
      <c r="K201" s="235">
        <f t="shared" si="40"/>
        <v>9.880245630391396E-2</v>
      </c>
      <c r="L201" s="235">
        <f t="shared" si="40"/>
        <v>9.8460311187898608E-2</v>
      </c>
      <c r="M201" s="235">
        <f t="shared" si="40"/>
        <v>0.10479542999826068</v>
      </c>
      <c r="N201" s="235">
        <f t="shared" si="40"/>
        <v>9.7045764218809477E-2</v>
      </c>
      <c r="O201" s="235">
        <f t="shared" si="40"/>
        <v>0.11440514732115312</v>
      </c>
      <c r="P201" s="235">
        <f t="shared" si="40"/>
        <v>0.11895139623084956</v>
      </c>
      <c r="Q201" s="235">
        <f t="shared" si="40"/>
        <v>0.11010877274485369</v>
      </c>
    </row>
    <row r="202" spans="1:17" x14ac:dyDescent="0.25">
      <c r="A202" s="142" t="s">
        <v>191</v>
      </c>
      <c r="B202" s="235">
        <f t="shared" ref="B202:Q202" si="41">IF(B$130=0,0,B$130/B$108)</f>
        <v>1.6817196408796028E-2</v>
      </c>
      <c r="C202" s="235">
        <f t="shared" si="41"/>
        <v>1.6639539730246979E-2</v>
      </c>
      <c r="D202" s="235">
        <f t="shared" si="41"/>
        <v>1.6588978657149048E-2</v>
      </c>
      <c r="E202" s="235">
        <f t="shared" si="41"/>
        <v>1.6348597788470552E-2</v>
      </c>
      <c r="F202" s="235">
        <f t="shared" si="41"/>
        <v>1.6310340082517551E-2</v>
      </c>
      <c r="G202" s="235">
        <f t="shared" si="41"/>
        <v>1.6271708688757131E-2</v>
      </c>
      <c r="H202" s="235">
        <f t="shared" si="41"/>
        <v>1.6368904593492641E-2</v>
      </c>
      <c r="I202" s="235">
        <f t="shared" si="41"/>
        <v>1.6316773742008239E-2</v>
      </c>
      <c r="J202" s="235">
        <f t="shared" si="41"/>
        <v>1.6787258945446016E-2</v>
      </c>
      <c r="K202" s="235">
        <f t="shared" si="41"/>
        <v>1.7238613201664688E-2</v>
      </c>
      <c r="L202" s="235">
        <f t="shared" si="41"/>
        <v>1.7178917243340697E-2</v>
      </c>
      <c r="M202" s="235">
        <f t="shared" si="41"/>
        <v>1.6785391824961297E-2</v>
      </c>
      <c r="N202" s="235">
        <f t="shared" si="41"/>
        <v>1.6932113378660362E-2</v>
      </c>
      <c r="O202" s="235">
        <f t="shared" si="41"/>
        <v>1.6668539890603334E-2</v>
      </c>
      <c r="P202" s="235">
        <f t="shared" si="41"/>
        <v>1.6404375622445289E-2</v>
      </c>
      <c r="Q202" s="235">
        <f t="shared" si="41"/>
        <v>1.6434112590132558E-2</v>
      </c>
    </row>
    <row r="203" spans="1:17" x14ac:dyDescent="0.25">
      <c r="A203" s="127" t="s">
        <v>181</v>
      </c>
      <c r="B203" s="237">
        <f t="shared" ref="B203:Q203" si="42">IF(B$131=0,0,B$131/B$108)</f>
        <v>0.17994731194165942</v>
      </c>
      <c r="C203" s="237">
        <f t="shared" si="42"/>
        <v>0.18239201590351292</v>
      </c>
      <c r="D203" s="237">
        <f t="shared" si="42"/>
        <v>0.18300125950950785</v>
      </c>
      <c r="E203" s="237">
        <f t="shared" si="42"/>
        <v>0.18595614401443927</v>
      </c>
      <c r="F203" s="237">
        <f t="shared" si="42"/>
        <v>0.18662247963335279</v>
      </c>
      <c r="G203" s="237">
        <f t="shared" si="42"/>
        <v>0.18684695597266485</v>
      </c>
      <c r="H203" s="237">
        <f t="shared" si="42"/>
        <v>0.18566486042343838</v>
      </c>
      <c r="I203" s="237">
        <f t="shared" si="42"/>
        <v>0.18646244522510033</v>
      </c>
      <c r="J203" s="237">
        <f t="shared" si="42"/>
        <v>0.18005443881667527</v>
      </c>
      <c r="K203" s="237">
        <f t="shared" si="42"/>
        <v>0.18367977240114888</v>
      </c>
      <c r="L203" s="237">
        <f t="shared" si="42"/>
        <v>0.18448320609658667</v>
      </c>
      <c r="M203" s="237">
        <f t="shared" si="42"/>
        <v>0.1858919726219091</v>
      </c>
      <c r="N203" s="237">
        <f t="shared" si="42"/>
        <v>0.18746854913767205</v>
      </c>
      <c r="O203" s="237">
        <f t="shared" si="42"/>
        <v>0.18313795495142771</v>
      </c>
      <c r="P203" s="237">
        <f t="shared" si="42"/>
        <v>0.18233806093650293</v>
      </c>
      <c r="Q203" s="237">
        <f t="shared" si="42"/>
        <v>0.18486783228736814</v>
      </c>
    </row>
    <row r="204" spans="1:17" x14ac:dyDescent="0.25">
      <c r="A204" s="142" t="s">
        <v>190</v>
      </c>
      <c r="B204" s="235">
        <f t="shared" ref="B204:Q204" si="43">IF(B$132=0,0,B$132/B$108)</f>
        <v>0.16800881406067822</v>
      </c>
      <c r="C204" s="235">
        <f t="shared" si="43"/>
        <v>0.14931751289206088</v>
      </c>
      <c r="D204" s="235">
        <f t="shared" si="43"/>
        <v>0.14287351478190619</v>
      </c>
      <c r="E204" s="235">
        <f t="shared" si="43"/>
        <v>0.11283980963872456</v>
      </c>
      <c r="F204" s="235">
        <f t="shared" si="43"/>
        <v>0.1117103946147186</v>
      </c>
      <c r="G204" s="235">
        <f t="shared" si="43"/>
        <v>0.10584503728590841</v>
      </c>
      <c r="H204" s="235">
        <f t="shared" si="43"/>
        <v>0.11698533894593657</v>
      </c>
      <c r="I204" s="235">
        <f t="shared" si="43"/>
        <v>0.11087890859826094</v>
      </c>
      <c r="J204" s="235">
        <f t="shared" si="43"/>
        <v>0.16226466200334327</v>
      </c>
      <c r="K204" s="235">
        <f t="shared" si="43"/>
        <v>0.17164878571797884</v>
      </c>
      <c r="L204" s="235">
        <f t="shared" si="43"/>
        <v>0.16487109539803468</v>
      </c>
      <c r="M204" s="235">
        <f t="shared" si="43"/>
        <v>0.13573407583351924</v>
      </c>
      <c r="N204" s="235">
        <f t="shared" si="43"/>
        <v>0.13757439447359826</v>
      </c>
      <c r="O204" s="235">
        <f t="shared" si="43"/>
        <v>0.13983833475989657</v>
      </c>
      <c r="P204" s="235">
        <f t="shared" si="43"/>
        <v>0.12983078808835927</v>
      </c>
      <c r="Q204" s="235">
        <f t="shared" si="43"/>
        <v>0.1242301436354831</v>
      </c>
    </row>
    <row r="205" spans="1:17" x14ac:dyDescent="0.25">
      <c r="A205" s="142" t="s">
        <v>189</v>
      </c>
      <c r="B205" s="235">
        <f t="shared" ref="B205:Q205" si="44">IF(B$138=0,0,B$138/B$108)</f>
        <v>1.1938497880981195E-2</v>
      </c>
      <c r="C205" s="235">
        <f t="shared" si="44"/>
        <v>3.3074503011452046E-2</v>
      </c>
      <c r="D205" s="235">
        <f t="shared" si="44"/>
        <v>4.0127744727601673E-2</v>
      </c>
      <c r="E205" s="235">
        <f t="shared" si="44"/>
        <v>7.3116334375714728E-2</v>
      </c>
      <c r="F205" s="235">
        <f t="shared" si="44"/>
        <v>7.4912085018634181E-2</v>
      </c>
      <c r="G205" s="235">
        <f t="shared" si="44"/>
        <v>8.1001918686756436E-2</v>
      </c>
      <c r="H205" s="235">
        <f t="shared" si="44"/>
        <v>6.8679521477501809E-2</v>
      </c>
      <c r="I205" s="235">
        <f t="shared" si="44"/>
        <v>7.5583536626839379E-2</v>
      </c>
      <c r="J205" s="235">
        <f t="shared" si="44"/>
        <v>1.7789776813332006E-2</v>
      </c>
      <c r="K205" s="235">
        <f t="shared" si="44"/>
        <v>1.2030986683170038E-2</v>
      </c>
      <c r="L205" s="235">
        <f t="shared" si="44"/>
        <v>1.9612110698552003E-2</v>
      </c>
      <c r="M205" s="235">
        <f t="shared" si="44"/>
        <v>5.0157896788389875E-2</v>
      </c>
      <c r="N205" s="235">
        <f t="shared" si="44"/>
        <v>4.9894154664073771E-2</v>
      </c>
      <c r="O205" s="235">
        <f t="shared" si="44"/>
        <v>4.3299620191531149E-2</v>
      </c>
      <c r="P205" s="235">
        <f t="shared" si="44"/>
        <v>5.2507272848143681E-2</v>
      </c>
      <c r="Q205" s="235">
        <f t="shared" si="44"/>
        <v>6.0637688651885055E-2</v>
      </c>
    </row>
    <row r="206" spans="1:17" x14ac:dyDescent="0.25">
      <c r="A206" s="127" t="s">
        <v>180</v>
      </c>
      <c r="B206" s="236">
        <f t="shared" ref="B206:Q206" si="45">IF(B$139=0,0,B$139/B$108)</f>
        <v>0.16612275003748023</v>
      </c>
      <c r="C206" s="236">
        <f t="shared" si="45"/>
        <v>0.17050286405406009</v>
      </c>
      <c r="D206" s="236">
        <f t="shared" si="45"/>
        <v>0.17198001736732707</v>
      </c>
      <c r="E206" s="236">
        <f t="shared" si="45"/>
        <v>0.17887773427928758</v>
      </c>
      <c r="F206" s="236">
        <f t="shared" si="45"/>
        <v>0.17923731020827735</v>
      </c>
      <c r="G206" s="236">
        <f t="shared" si="45"/>
        <v>0.18057959228191284</v>
      </c>
      <c r="H206" s="236">
        <f t="shared" si="45"/>
        <v>0.17798538979236031</v>
      </c>
      <c r="I206" s="236">
        <f t="shared" si="45"/>
        <v>0.17938255609076836</v>
      </c>
      <c r="J206" s="236">
        <f t="shared" si="45"/>
        <v>0.16740567237242029</v>
      </c>
      <c r="K206" s="236">
        <f t="shared" si="45"/>
        <v>0.16290153600534343</v>
      </c>
      <c r="L206" s="236">
        <f t="shared" si="45"/>
        <v>0.16436083971953191</v>
      </c>
      <c r="M206" s="236">
        <f t="shared" si="45"/>
        <v>0.16927780960921265</v>
      </c>
      <c r="N206" s="236">
        <f t="shared" si="45"/>
        <v>0.17073044051604411</v>
      </c>
      <c r="O206" s="236">
        <f t="shared" si="45"/>
        <v>0.16618157593946342</v>
      </c>
      <c r="P206" s="236">
        <f t="shared" si="45"/>
        <v>0.17093415249526198</v>
      </c>
      <c r="Q206" s="236">
        <f t="shared" si="45"/>
        <v>0.17629028004502711</v>
      </c>
    </row>
    <row r="207" spans="1:17" x14ac:dyDescent="0.25">
      <c r="A207" s="142" t="s">
        <v>188</v>
      </c>
      <c r="B207" s="235">
        <f t="shared" ref="B207:Q207" si="46">IF(B$140=0,0,B$140/B$108)</f>
        <v>0.10422670308126852</v>
      </c>
      <c r="C207" s="235">
        <f t="shared" si="46"/>
        <v>9.2516104769717444E-2</v>
      </c>
      <c r="D207" s="235">
        <f t="shared" si="46"/>
        <v>8.8665351463210432E-2</v>
      </c>
      <c r="E207" s="235">
        <f t="shared" si="46"/>
        <v>7.0629493426284787E-2</v>
      </c>
      <c r="F207" s="235">
        <f t="shared" si="46"/>
        <v>6.9482776017396358E-2</v>
      </c>
      <c r="G207" s="235">
        <f t="shared" si="46"/>
        <v>6.6190913513372335E-2</v>
      </c>
      <c r="H207" s="235">
        <f t="shared" si="46"/>
        <v>7.2976457984770232E-2</v>
      </c>
      <c r="I207" s="235">
        <f t="shared" si="46"/>
        <v>6.9189882009634315E-2</v>
      </c>
      <c r="J207" s="235">
        <f t="shared" si="46"/>
        <v>0.1011108379669287</v>
      </c>
      <c r="K207" s="235">
        <f t="shared" si="46"/>
        <v>0.10694161499031524</v>
      </c>
      <c r="L207" s="235">
        <f t="shared" si="46"/>
        <v>0.10276760418186204</v>
      </c>
      <c r="M207" s="235">
        <f t="shared" si="46"/>
        <v>8.4947295037683654E-2</v>
      </c>
      <c r="N207" s="235">
        <f t="shared" si="46"/>
        <v>8.6040197940974616E-2</v>
      </c>
      <c r="O207" s="235">
        <f t="shared" si="46"/>
        <v>8.7603896900364395E-2</v>
      </c>
      <c r="P207" s="235">
        <f t="shared" si="46"/>
        <v>8.1278620290764422E-2</v>
      </c>
      <c r="Q207" s="235">
        <f t="shared" si="46"/>
        <v>7.7416471140707793E-2</v>
      </c>
    </row>
    <row r="208" spans="1:17" x14ac:dyDescent="0.25">
      <c r="A208" s="142" t="s">
        <v>187</v>
      </c>
      <c r="B208" s="235">
        <f t="shared" ref="B208:Q208" si="47">IF(B$141=0,0,B$141/B$108)</f>
        <v>5.2515868901294047E-2</v>
      </c>
      <c r="C208" s="235">
        <f t="shared" si="47"/>
        <v>5.1999844479962497E-2</v>
      </c>
      <c r="D208" s="235">
        <f t="shared" si="47"/>
        <v>5.1785959844133464E-2</v>
      </c>
      <c r="E208" s="235">
        <f t="shared" si="47"/>
        <v>5.0800122839789671E-2</v>
      </c>
      <c r="F208" s="235">
        <f t="shared" si="47"/>
        <v>5.0895479815259055E-2</v>
      </c>
      <c r="G208" s="235">
        <f t="shared" si="47"/>
        <v>5.0744790932184647E-2</v>
      </c>
      <c r="H208" s="235">
        <f t="shared" si="47"/>
        <v>5.1046854952694933E-2</v>
      </c>
      <c r="I208" s="235">
        <f t="shared" si="47"/>
        <v>5.0806054537513919E-2</v>
      </c>
      <c r="J208" s="235">
        <f t="shared" si="47"/>
        <v>5.2317257349324672E-2</v>
      </c>
      <c r="K208" s="235">
        <f t="shared" si="47"/>
        <v>4.6507073731429781E-2</v>
      </c>
      <c r="L208" s="235">
        <f t="shared" si="47"/>
        <v>4.6183835442349504E-2</v>
      </c>
      <c r="M208" s="235">
        <f t="shared" si="47"/>
        <v>4.4921033795492532E-2</v>
      </c>
      <c r="N208" s="235">
        <f t="shared" si="47"/>
        <v>4.5487986201242607E-2</v>
      </c>
      <c r="O208" s="235">
        <f t="shared" si="47"/>
        <v>4.4556803786953002E-2</v>
      </c>
      <c r="P208" s="235">
        <f t="shared" si="47"/>
        <v>4.8400126926220415E-2</v>
      </c>
      <c r="Q208" s="235">
        <f t="shared" si="47"/>
        <v>5.123026764277866E-2</v>
      </c>
    </row>
    <row r="209" spans="1:17" x14ac:dyDescent="0.25">
      <c r="A209" s="142" t="s">
        <v>186</v>
      </c>
      <c r="B209" s="235">
        <f t="shared" ref="B209:Q209" si="48">IF(B$152=0,0,B$152/B$108)</f>
        <v>9.3801780549176757E-3</v>
      </c>
      <c r="C209" s="235">
        <f t="shared" si="48"/>
        <v>2.5986914804380149E-2</v>
      </c>
      <c r="D209" s="235">
        <f t="shared" si="48"/>
        <v>3.1528706059983168E-2</v>
      </c>
      <c r="E209" s="235">
        <f t="shared" si="48"/>
        <v>5.7448118013213104E-2</v>
      </c>
      <c r="F209" s="235">
        <f t="shared" si="48"/>
        <v>5.8859054375621951E-2</v>
      </c>
      <c r="G209" s="235">
        <f t="shared" si="48"/>
        <v>6.3643887836355842E-2</v>
      </c>
      <c r="H209" s="235">
        <f t="shared" si="48"/>
        <v>5.3962076854895132E-2</v>
      </c>
      <c r="I209" s="235">
        <f t="shared" si="48"/>
        <v>5.938661954362015E-2</v>
      </c>
      <c r="J209" s="235">
        <f t="shared" si="48"/>
        <v>1.397757705616692E-2</v>
      </c>
      <c r="K209" s="235">
        <f t="shared" si="48"/>
        <v>9.4528472835984107E-3</v>
      </c>
      <c r="L209" s="235">
        <f t="shared" si="48"/>
        <v>1.5409400095320375E-2</v>
      </c>
      <c r="M209" s="235">
        <f t="shared" si="48"/>
        <v>3.9409480776036489E-2</v>
      </c>
      <c r="N209" s="235">
        <f t="shared" si="48"/>
        <v>3.9202256373826856E-2</v>
      </c>
      <c r="O209" s="235">
        <f t="shared" si="48"/>
        <v>3.4020875252146032E-2</v>
      </c>
      <c r="P209" s="235">
        <f t="shared" si="48"/>
        <v>4.125540527827716E-2</v>
      </c>
      <c r="Q209" s="235">
        <f t="shared" si="48"/>
        <v>4.7643541261540641E-2</v>
      </c>
    </row>
    <row r="210" spans="1:17" x14ac:dyDescent="0.25">
      <c r="A210" s="72" t="s">
        <v>179</v>
      </c>
      <c r="B210" s="234">
        <f t="shared" ref="B210:Q210" si="49">IF(B$153=0,0,B$153/B$108)</f>
        <v>0.37097204272974499</v>
      </c>
      <c r="C210" s="234">
        <f t="shared" si="49"/>
        <v>0.36705309813613557</v>
      </c>
      <c r="D210" s="234">
        <f t="shared" si="49"/>
        <v>0.36593776689341218</v>
      </c>
      <c r="E210" s="234">
        <f t="shared" si="49"/>
        <v>0.36063518376842857</v>
      </c>
      <c r="F210" s="234">
        <f t="shared" si="49"/>
        <v>0.3597912536041763</v>
      </c>
      <c r="G210" s="234">
        <f t="shared" si="49"/>
        <v>0.35893908022709048</v>
      </c>
      <c r="H210" s="234">
        <f t="shared" si="49"/>
        <v>0.36108313340029585</v>
      </c>
      <c r="I210" s="234">
        <f t="shared" si="49"/>
        <v>0.35993317427546223</v>
      </c>
      <c r="J210" s="234">
        <f t="shared" si="49"/>
        <v>0.37031164954272755</v>
      </c>
      <c r="K210" s="234">
        <f t="shared" si="49"/>
        <v>0.38026811353078155</v>
      </c>
      <c r="L210" s="234">
        <f t="shared" si="49"/>
        <v>0.37895127503619286</v>
      </c>
      <c r="M210" s="234">
        <f t="shared" si="49"/>
        <v>0.37027046256462492</v>
      </c>
      <c r="N210" s="234">
        <f t="shared" si="49"/>
        <v>0.37350700646677959</v>
      </c>
      <c r="O210" s="234">
        <f t="shared" si="49"/>
        <v>0.36769281527241487</v>
      </c>
      <c r="P210" s="234">
        <f t="shared" si="49"/>
        <v>0.36186559200685681</v>
      </c>
      <c r="Q210" s="234">
        <f t="shared" si="49"/>
        <v>0.36252156244208117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0.44817723873507082</v>
      </c>
      <c r="C214" s="253">
        <f>IF(C$5=0,0,(C$5-C$15)/(CHI_fec!C$5-CHI_fec!C$15))</f>
        <v>0.45060644619231016</v>
      </c>
      <c r="D214" s="253">
        <f>IF(D$5=0,0,(D$5-D$15)/(CHI_fec!D$5-CHI_fec!D$15))</f>
        <v>0.43998327626450223</v>
      </c>
      <c r="E214" s="253">
        <f>IF(E$5=0,0,(E$5-E$15)/(CHI_fec!E$5-CHI_fec!E$15))</f>
        <v>0.47737628332456805</v>
      </c>
      <c r="F214" s="253">
        <f>IF(F$5=0,0,(F$5-F$15)/(CHI_fec!F$5-CHI_fec!F$15))</f>
        <v>0.47526375252899672</v>
      </c>
      <c r="G214" s="253">
        <f>IF(G$5=0,0,(G$5-G$15)/(CHI_fec!G$5-CHI_fec!G$15))</f>
        <v>0.48188202946307057</v>
      </c>
      <c r="H214" s="253">
        <f>IF(H$5=0,0,(H$5-H$15)/(CHI_fec!H$5-CHI_fec!H$15))</f>
        <v>0.48348482248240149</v>
      </c>
      <c r="I214" s="253">
        <f>IF(I$5=0,0,(I$5-I$15)/(CHI_fec!I$5-CHI_fec!I$15))</f>
        <v>0.48363497296322594</v>
      </c>
      <c r="J214" s="253">
        <f>IF(J$5=0,0,(J$5-J$15)/(CHI_fec!J$5-CHI_fec!J$15))</f>
        <v>0.49997347906176826</v>
      </c>
      <c r="K214" s="253">
        <f>IF(K$5=0,0,(K$5-K$15)/(CHI_fec!K$5-CHI_fec!K$15))</f>
        <v>0.49171100203502471</v>
      </c>
      <c r="L214" s="253">
        <f>IF(L$5=0,0,(L$5-L$15)/(CHI_fec!L$5-CHI_fec!L$15))</f>
        <v>0.48688924170245124</v>
      </c>
      <c r="M214" s="253">
        <f>IF(M$5=0,0,(M$5-M$15)/(CHI_fec!M$5-CHI_fec!M$15))</f>
        <v>0.47983683805897576</v>
      </c>
      <c r="N214" s="253">
        <f>IF(N$5=0,0,(N$5-N$15)/(CHI_fec!N$5-CHI_fec!N$15))</f>
        <v>0.50151716608143493</v>
      </c>
      <c r="O214" s="253">
        <f>IF(O$5=0,0,(O$5-O$15)/(CHI_fec!O$5-CHI_fec!O$15))</f>
        <v>0.49734555204731967</v>
      </c>
      <c r="P214" s="253">
        <f>IF(P$5=0,0,(P$5-P$15)/(CHI_fec!P$5-CHI_fec!P$15))</f>
        <v>0.49936855445550771</v>
      </c>
      <c r="Q214" s="253">
        <f>IF(Q$5=0,0,(Q$5-Q$15)/(CHI_fec!Q$5-CHI_fec!Q$15))</f>
        <v>0.54835678805421684</v>
      </c>
    </row>
    <row r="215" spans="1:17" x14ac:dyDescent="0.25">
      <c r="A215" s="132" t="s">
        <v>83</v>
      </c>
      <c r="B215" s="252">
        <f>IF(B$6=0,0,B$6/CHI_fec!B$6)</f>
        <v>0.36449851097951702</v>
      </c>
      <c r="C215" s="252">
        <f>IF(C$6=0,0,C$6/CHI_fec!C$6)</f>
        <v>0.36449851097951697</v>
      </c>
      <c r="D215" s="252">
        <f>IF(D$6=0,0,D$6/CHI_fec!D$6)</f>
        <v>0.36837790041340596</v>
      </c>
      <c r="E215" s="252">
        <f>IF(E$6=0,0,E$6/CHI_fec!E$6)</f>
        <v>0.37156496313886422</v>
      </c>
      <c r="F215" s="252">
        <f>IF(F$6=0,0,F$6/CHI_fec!F$6)</f>
        <v>0.37347963060020439</v>
      </c>
      <c r="G215" s="252">
        <f>IF(G$6=0,0,G$6/CHI_fec!G$6)</f>
        <v>0.37805183534591791</v>
      </c>
      <c r="H215" s="252">
        <f>IF(H$6=0,0,H$6/CHI_fec!H$6)</f>
        <v>0.37805183534591791</v>
      </c>
      <c r="I215" s="252">
        <f>IF(I$6=0,0,I$6/CHI_fec!I$6)</f>
        <v>0.38130066444359301</v>
      </c>
      <c r="J215" s="252">
        <f>IF(J$6=0,0,J$6/CHI_fec!J$6)</f>
        <v>0.39395865099156413</v>
      </c>
      <c r="K215" s="252">
        <f>IF(K$6=0,0,K$6/CHI_fec!K$6)</f>
        <v>0.39395865099156419</v>
      </c>
      <c r="L215" s="252">
        <f>IF(L$6=0,0,L$6/CHI_fec!L$6)</f>
        <v>0.4093880388755976</v>
      </c>
      <c r="M215" s="252">
        <f>IF(M$6=0,0,M$6/CHI_fec!M$6)</f>
        <v>0.4175841847049826</v>
      </c>
      <c r="N215" s="252">
        <f>IF(N$6=0,0,N$6/CHI_fec!N$6)</f>
        <v>0.41758418470498254</v>
      </c>
      <c r="O215" s="252">
        <f>IF(O$6=0,0,O$6/CHI_fec!O$6)</f>
        <v>0.41758418470498249</v>
      </c>
      <c r="P215" s="252">
        <f>IF(P$6=0,0,P$6/CHI_fec!P$6)</f>
        <v>0.41758418470498254</v>
      </c>
      <c r="Q215" s="252">
        <f>IF(Q$6=0,0,Q$6/CHI_fec!Q$6)</f>
        <v>0.43066955775367843</v>
      </c>
    </row>
    <row r="216" spans="1:17" x14ac:dyDescent="0.25">
      <c r="A216" s="76" t="s">
        <v>82</v>
      </c>
      <c r="B216" s="251">
        <f>IF(B$7=0,0,B$7/CHI_fec!B$7)</f>
        <v>9.5696431769788731E-2</v>
      </c>
      <c r="C216" s="251">
        <f>IF(C$7=0,0,C$7/CHI_fec!C$7)</f>
        <v>9.5696431769788745E-2</v>
      </c>
      <c r="D216" s="251">
        <f>IF(D$7=0,0,D$7/CHI_fec!D$7)</f>
        <v>9.6714937237125084E-2</v>
      </c>
      <c r="E216" s="251">
        <f>IF(E$7=0,0,E$7/CHI_fec!E$7)</f>
        <v>9.7551677364905706E-2</v>
      </c>
      <c r="F216" s="251">
        <f>IF(F$7=0,0,F$7/CHI_fec!F$7)</f>
        <v>9.8054359374726799E-2</v>
      </c>
      <c r="G216" s="251">
        <f>IF(G$7=0,0,G$7/CHI_fec!G$7)</f>
        <v>9.9254758460884565E-2</v>
      </c>
      <c r="H216" s="251">
        <f>IF(H$7=0,0,H$7/CHI_fec!H$7)</f>
        <v>9.9254758460884565E-2</v>
      </c>
      <c r="I216" s="251">
        <f>IF(I$7=0,0,I$7/CHI_fec!I$7)</f>
        <v>0.10010771490024525</v>
      </c>
      <c r="J216" s="251">
        <f>IF(J$7=0,0,J$7/CHI_fec!J$7)</f>
        <v>0.10343097716207351</v>
      </c>
      <c r="K216" s="251">
        <f>IF(K$7=0,0,K$7/CHI_fec!K$7)</f>
        <v>0.10343097716207353</v>
      </c>
      <c r="L216" s="251">
        <f>IF(L$7=0,0,L$7/CHI_fec!L$7)</f>
        <v>0.10748185067847311</v>
      </c>
      <c r="M216" s="251">
        <f>IF(M$7=0,0,M$7/CHI_fec!M$7)</f>
        <v>0.10963368912639766</v>
      </c>
      <c r="N216" s="251">
        <f>IF(N$7=0,0,N$7/CHI_fec!N$7)</f>
        <v>0.10963368912639768</v>
      </c>
      <c r="O216" s="251">
        <f>IF(O$7=0,0,O$7/CHI_fec!O$7)</f>
        <v>0.10963368912639769</v>
      </c>
      <c r="P216" s="251">
        <f>IF(P$7=0,0,P$7/CHI_fec!P$7)</f>
        <v>0.10963368912639768</v>
      </c>
      <c r="Q216" s="251">
        <f>IF(Q$7=0,0,Q$7/CHI_fec!Q$7)</f>
        <v>0.11306915860409639</v>
      </c>
    </row>
    <row r="217" spans="1:17" x14ac:dyDescent="0.25">
      <c r="A217" s="76" t="s">
        <v>81</v>
      </c>
      <c r="B217" s="251">
        <f>IF(B$8=0,0,B$8/CHI_fec!B$8)</f>
        <v>0.51920863614697355</v>
      </c>
      <c r="C217" s="251">
        <f>IF(C$8=0,0,C$8/CHI_fec!C$8)</f>
        <v>0.51920863614697366</v>
      </c>
      <c r="D217" s="251">
        <f>IF(D$8=0,0,D$8/CHI_fec!D$8)</f>
        <v>0.52473461893258133</v>
      </c>
      <c r="E217" s="251">
        <f>IF(E$8=0,0,E$8/CHI_fec!E$8)</f>
        <v>0.52927441934645203</v>
      </c>
      <c r="F217" s="251">
        <f>IF(F$8=0,0,F$8/CHI_fec!F$8)</f>
        <v>0.53200176075206151</v>
      </c>
      <c r="G217" s="251">
        <f>IF(G$8=0,0,G$8/CHI_fec!G$8)</f>
        <v>0.53851462189881116</v>
      </c>
      <c r="H217" s="251">
        <f>IF(H$8=0,0,H$8/CHI_fec!H$8)</f>
        <v>0.53851462189881116</v>
      </c>
      <c r="I217" s="251">
        <f>IF(I$8=0,0,I$8/CHI_fec!I$8)</f>
        <v>0.54314240520674706</v>
      </c>
      <c r="J217" s="251">
        <f>IF(J$8=0,0,J$8/CHI_fec!J$8)</f>
        <v>0.56117303011733322</v>
      </c>
      <c r="K217" s="251">
        <f>IF(K$8=0,0,K$8/CHI_fec!K$8)</f>
        <v>0.5611730301173331</v>
      </c>
      <c r="L217" s="251">
        <f>IF(L$8=0,0,L$8/CHI_fec!L$8)</f>
        <v>0.58315136802143996</v>
      </c>
      <c r="M217" s="251">
        <f>IF(M$8=0,0,M$8/CHI_fec!M$8)</f>
        <v>0.59482633943984409</v>
      </c>
      <c r="N217" s="251">
        <f>IF(N$8=0,0,N$8/CHI_fec!N$8)</f>
        <v>0.59482633943984398</v>
      </c>
      <c r="O217" s="251">
        <f>IF(O$8=0,0,O$8/CHI_fec!O$8)</f>
        <v>0.59482633943984398</v>
      </c>
      <c r="P217" s="251">
        <f>IF(P$8=0,0,P$8/CHI_fec!P$8)</f>
        <v>0.59482633943984409</v>
      </c>
      <c r="Q217" s="251">
        <f>IF(Q$8=0,0,Q$8/CHI_fec!Q$8)</f>
        <v>0.61346575356482946</v>
      </c>
    </row>
    <row r="218" spans="1:17" x14ac:dyDescent="0.25">
      <c r="A218" s="76" t="s">
        <v>80</v>
      </c>
      <c r="B218" s="251">
        <f>IF(B$9=0,0,B$9/CHI_fec!B$9)</f>
        <v>0.36803167477145576</v>
      </c>
      <c r="C218" s="251">
        <f>IF(C$9=0,0,C$9/CHI_fec!C$9)</f>
        <v>0.36803167477145582</v>
      </c>
      <c r="D218" s="251">
        <f>IF(D$9=0,0,D$9/CHI_fec!D$9)</f>
        <v>0.37194866797564774</v>
      </c>
      <c r="E218" s="251">
        <f>IF(E$9=0,0,E$9/CHI_fec!E$9)</f>
        <v>0.37516662359719483</v>
      </c>
      <c r="F218" s="251">
        <f>IF(F$9=0,0,F$9/CHI_fec!F$9)</f>
        <v>0.37709985034902382</v>
      </c>
      <c r="G218" s="251">
        <f>IF(G$9=0,0,G$9/CHI_fec!G$9)</f>
        <v>0.38171637447539403</v>
      </c>
      <c r="H218" s="251">
        <f>IF(H$9=0,0,H$9/CHI_fec!H$9)</f>
        <v>0.38171637447539397</v>
      </c>
      <c r="I218" s="251">
        <f>IF(I$9=0,0,I$9/CHI_fec!I$9)</f>
        <v>0.38499669518411361</v>
      </c>
      <c r="J218" s="251">
        <f>IF(J$9=0,0,J$9/CHI_fec!J$9)</f>
        <v>0.39777737836431509</v>
      </c>
      <c r="K218" s="251">
        <f>IF(K$9=0,0,K$9/CHI_fec!K$9)</f>
        <v>0.39777737836431509</v>
      </c>
      <c r="L218" s="251">
        <f>IF(L$9=0,0,L$9/CHI_fec!L$9)</f>
        <v>0.41335632667990457</v>
      </c>
      <c r="M218" s="251">
        <f>IF(M$9=0,0,M$9/CHI_fec!M$9)</f>
        <v>0.42163191954351753</v>
      </c>
      <c r="N218" s="251">
        <f>IF(N$9=0,0,N$9/CHI_fec!N$9)</f>
        <v>0.42163191954351764</v>
      </c>
      <c r="O218" s="251">
        <f>IF(O$9=0,0,O$9/CHI_fec!O$9)</f>
        <v>0.42163191954351753</v>
      </c>
      <c r="P218" s="251">
        <f>IF(P$9=0,0,P$9/CHI_fec!P$9)</f>
        <v>0.42163191954351759</v>
      </c>
      <c r="Q218" s="251">
        <f>IF(Q$9=0,0,Q$9/CHI_fec!Q$9)</f>
        <v>0.43484413197527544</v>
      </c>
    </row>
    <row r="219" spans="1:17" x14ac:dyDescent="0.25">
      <c r="A219" s="129" t="s">
        <v>79</v>
      </c>
      <c r="B219" s="250">
        <f>IF(B$10=0,0,B$10/CHI_fec!B$10)</f>
        <v>0.57271384038488915</v>
      </c>
      <c r="C219" s="250">
        <f>IF(C$10=0,0,C$10/CHI_fec!C$10)</f>
        <v>0.57271384038488926</v>
      </c>
      <c r="D219" s="250">
        <f>IF(D$10=0,0,D$10/CHI_fec!D$10)</f>
        <v>0.57880928372445328</v>
      </c>
      <c r="E219" s="250">
        <f>IF(E$10=0,0,E$10/CHI_fec!E$10)</f>
        <v>0.58381691716619111</v>
      </c>
      <c r="F219" s="250">
        <f>IF(F$10=0,0,F$10/CHI_fec!F$10)</f>
        <v>0.58682531506580782</v>
      </c>
      <c r="G219" s="250">
        <f>IF(G$10=0,0,G$10/CHI_fec!G$10)</f>
        <v>0.59400933601532191</v>
      </c>
      <c r="H219" s="250">
        <f>IF(H$10=0,0,H$10/CHI_fec!H$10)</f>
        <v>0.59400933601532213</v>
      </c>
      <c r="I219" s="250">
        <f>IF(I$10=0,0,I$10/CHI_fec!I$10)</f>
        <v>0.59911401911617623</v>
      </c>
      <c r="J219" s="250">
        <f>IF(J$10=0,0,J$10/CHI_fec!J$10)</f>
        <v>0.61900272611787965</v>
      </c>
      <c r="K219" s="250">
        <f>IF(K$10=0,0,K$10/CHI_fec!K$10)</f>
        <v>0.61900272611787976</v>
      </c>
      <c r="L219" s="250">
        <f>IF(L$10=0,0,L$10/CHI_fec!L$10)</f>
        <v>0.64324596367214626</v>
      </c>
      <c r="M219" s="250">
        <f>IF(M$10=0,0,M$10/CHI_fec!M$10)</f>
        <v>0.65612405785609063</v>
      </c>
      <c r="N219" s="250">
        <f>IF(N$10=0,0,N$10/CHI_fec!N$10)</f>
        <v>0.65612405785609051</v>
      </c>
      <c r="O219" s="250">
        <f>IF(O$10=0,0,O$10/CHI_fec!O$10)</f>
        <v>0.65612405785609051</v>
      </c>
      <c r="P219" s="250">
        <f>IF(P$10=0,0,P$10/CHI_fec!P$10)</f>
        <v>0.65612405785609051</v>
      </c>
      <c r="Q219" s="250">
        <f>IF(Q$10=0,0,Q$10/CHI_fec!Q$10)</f>
        <v>0.67668429068515867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0.48822548845227742</v>
      </c>
      <c r="C221" s="249">
        <f>IF(C$24=0,0,C$24/CHI_fec!C$24)</f>
        <v>0.49026038792375065</v>
      </c>
      <c r="D221" s="249">
        <f>IF(D$24=0,0,D$24/CHI_fec!D$24)</f>
        <v>0.47517029926815696</v>
      </c>
      <c r="E221" s="249">
        <f>IF(E$24=0,0,E$24/CHI_fec!E$24)</f>
        <v>0.52304861774567968</v>
      </c>
      <c r="F221" s="249">
        <f>IF(F$24=0,0,F$24/CHI_fec!F$24)</f>
        <v>0.51861029315134199</v>
      </c>
      <c r="G221" s="249">
        <f>IF(G$24=0,0,G$24/CHI_fec!G$24)</f>
        <v>0.52549462824008808</v>
      </c>
      <c r="H221" s="249">
        <f>IF(H$24=0,0,H$24/CHI_fec!H$24)</f>
        <v>0.52958312837788057</v>
      </c>
      <c r="I221" s="249">
        <f>IF(I$24=0,0,I$24/CHI_fec!I$24)</f>
        <v>0.52671532711680391</v>
      </c>
      <c r="J221" s="249">
        <f>IF(J$24=0,0,J$24/CHI_fec!J$24)</f>
        <v>0.54838930835839506</v>
      </c>
      <c r="K221" s="249">
        <f>IF(K$24=0,0,K$24/CHI_fec!K$24)</f>
        <v>0.53613322467629043</v>
      </c>
      <c r="L221" s="249">
        <f>IF(L$24=0,0,L$24/CHI_fec!L$24)</f>
        <v>0.51923553453911619</v>
      </c>
      <c r="M221" s="249">
        <f>IF(M$24=0,0,M$24/CHI_fec!M$24)</f>
        <v>0.50983460434237948</v>
      </c>
      <c r="N221" s="249">
        <f>IF(N$24=0,0,N$24/CHI_fec!N$24)</f>
        <v>0.53450792378600775</v>
      </c>
      <c r="O221" s="249">
        <f>IF(O$24=0,0,O$24/CHI_fec!O$24)</f>
        <v>0.5286734681783346</v>
      </c>
      <c r="P221" s="249">
        <f>IF(P$24=0,0,P$24/CHI_fec!P$24)</f>
        <v>0.53082584083991968</v>
      </c>
      <c r="Q221" s="249">
        <f>IF(Q$24=0,0,Q$24/CHI_fec!Q$24)</f>
        <v>0.59808131914153528</v>
      </c>
    </row>
    <row r="222" spans="1:17" x14ac:dyDescent="0.25">
      <c r="A222" s="127" t="s">
        <v>181</v>
      </c>
      <c r="B222" s="249">
        <f>IF(B$35=0,0,B$35/CHI_fec!B$35)</f>
        <v>0.34741618148128361</v>
      </c>
      <c r="C222" s="249">
        <f>IF(C$35=0,0,C$35/CHI_fec!C$35)</f>
        <v>0.3558957401608504</v>
      </c>
      <c r="D222" s="249">
        <f>IF(D$35=0,0,D$35/CHI_fec!D$35)</f>
        <v>0.36198495082441612</v>
      </c>
      <c r="E222" s="249">
        <f>IF(E$35=0,0,E$35/CHI_fec!E$35)</f>
        <v>0.37646733084164158</v>
      </c>
      <c r="F222" s="249">
        <f>IF(F$35=0,0,F$35/CHI_fec!F$35)</f>
        <v>0.38065398133316103</v>
      </c>
      <c r="G222" s="249">
        <f>IF(G$35=0,0,G$35/CHI_fec!G$35)</f>
        <v>0.38669337719003749</v>
      </c>
      <c r="H222" s="249">
        <f>IF(H$35=0,0,H$35/CHI_fec!H$35)</f>
        <v>0.38196534826667217</v>
      </c>
      <c r="I222" s="249">
        <f>IF(I$35=0,0,I$35/CHI_fec!I$35)</f>
        <v>0.3881388928357174</v>
      </c>
      <c r="J222" s="249">
        <f>IF(J$35=0,0,J$35/CHI_fec!J$35)</f>
        <v>0.37638924153783482</v>
      </c>
      <c r="K222" s="249">
        <f>IF(K$35=0,0,K$35/CHI_fec!K$35)</f>
        <v>0.3739143786386101</v>
      </c>
      <c r="L222" s="249">
        <f>IF(L$35=0,0,L$35/CHI_fec!L$35)</f>
        <v>0.39161445748061946</v>
      </c>
      <c r="M222" s="249">
        <f>IF(M$35=0,0,M$35/CHI_fec!M$35)</f>
        <v>0.41194165693606954</v>
      </c>
      <c r="N222" s="249">
        <f>IF(N$35=0,0,N$35/CHI_fec!N$35)</f>
        <v>0.41183552804909485</v>
      </c>
      <c r="O222" s="249">
        <f>IF(O$35=0,0,O$35/CHI_fec!O$35)</f>
        <v>0.4086837413414332</v>
      </c>
      <c r="P222" s="249">
        <f>IF(P$35=0,0,P$35/CHI_fec!P$35)</f>
        <v>0.4134511325818167</v>
      </c>
      <c r="Q222" s="249">
        <f>IF(Q$35=0,0,Q$35/CHI_fec!Q$35)</f>
        <v>0.43154072024019174</v>
      </c>
    </row>
    <row r="223" spans="1:17" x14ac:dyDescent="0.25">
      <c r="A223" s="127" t="s">
        <v>180</v>
      </c>
      <c r="B223" s="248">
        <f>IF(B$43=0,0,B$43/CHI_fec!B$43)</f>
        <v>0.42523737828787211</v>
      </c>
      <c r="C223" s="248">
        <f>IF(C$43=0,0,C$43/CHI_fec!C$43)</f>
        <v>0.43069795131804073</v>
      </c>
      <c r="D223" s="248">
        <f>IF(D$43=0,0,D$43/CHI_fec!D$43)</f>
        <v>0.39977771801677953</v>
      </c>
      <c r="E223" s="248">
        <f>IF(E$43=0,0,E$43/CHI_fec!E$43)</f>
        <v>0.46475799677379892</v>
      </c>
      <c r="F223" s="248">
        <f>IF(F$43=0,0,F$43/CHI_fec!F$43)</f>
        <v>0.46495758158851924</v>
      </c>
      <c r="G223" s="248">
        <f>IF(G$43=0,0,G$43/CHI_fec!G$43)</f>
        <v>0.47543111156976514</v>
      </c>
      <c r="H223" s="248">
        <f>IF(H$43=0,0,H$43/CHI_fec!H$43)</f>
        <v>0.46639253701946665</v>
      </c>
      <c r="I223" s="248">
        <f>IF(I$43=0,0,I$43/CHI_fec!I$43)</f>
        <v>0.47815018603828963</v>
      </c>
      <c r="J223" s="248">
        <f>IF(J$43=0,0,J$43/CHI_fec!J$43)</f>
        <v>0.48972319309550061</v>
      </c>
      <c r="K223" s="248">
        <f>IF(K$43=0,0,K$43/CHI_fec!K$43)</f>
        <v>0.487942800622716</v>
      </c>
      <c r="L223" s="248">
        <f>IF(L$43=0,0,L$43/CHI_fec!L$43)</f>
        <v>0.50932209497935432</v>
      </c>
      <c r="M223" s="248">
        <f>IF(M$43=0,0,M$43/CHI_fec!M$43)</f>
        <v>0.44703743059398571</v>
      </c>
      <c r="N223" s="248">
        <f>IF(N$43=0,0,N$43/CHI_fec!N$43)</f>
        <v>0.52893407229990341</v>
      </c>
      <c r="O223" s="248">
        <f>IF(O$43=0,0,O$43/CHI_fec!O$43)</f>
        <v>0.52711355672126836</v>
      </c>
      <c r="P223" s="248">
        <f>IF(P$43=0,0,P$43/CHI_fec!P$43)</f>
        <v>0.53025938687225349</v>
      </c>
      <c r="Q223" s="248">
        <f>IF(Q$43=0,0,Q$43/CHI_fec!Q$43)</f>
        <v>0.5492614059193941</v>
      </c>
    </row>
    <row r="224" spans="1:17" x14ac:dyDescent="0.25">
      <c r="A224" s="72" t="s">
        <v>179</v>
      </c>
      <c r="B224" s="247">
        <f>IF(B$57=0,0,B$57/CHI_fec!B$57)</f>
        <v>0.52100645997429385</v>
      </c>
      <c r="C224" s="247">
        <f>IF(C$57=0,0,C$57/CHI_fec!C$57)</f>
        <v>0.52100645997429396</v>
      </c>
      <c r="D224" s="247">
        <f>IF(D$57=0,0,D$57/CHI_fec!D$57)</f>
        <v>0.52655157715565259</v>
      </c>
      <c r="E224" s="247">
        <f>IF(E$57=0,0,E$57/CHI_fec!E$57)</f>
        <v>0.53110709718739368</v>
      </c>
      <c r="F224" s="247">
        <f>IF(F$57=0,0,F$57/CHI_fec!F$57)</f>
        <v>0.53384388234840885</v>
      </c>
      <c r="G224" s="247">
        <f>IF(G$57=0,0,G$57/CHI_fec!G$57)</f>
        <v>0.54037929507873883</v>
      </c>
      <c r="H224" s="247">
        <f>IF(H$57=0,0,H$57/CHI_fec!H$57)</f>
        <v>0.54037929507873883</v>
      </c>
      <c r="I224" s="247">
        <f>IF(I$57=0,0,I$57/CHI_fec!I$57)</f>
        <v>0.54502310265614828</v>
      </c>
      <c r="J224" s="247">
        <f>IF(J$57=0,0,J$57/CHI_fec!J$57)</f>
        <v>0.56311616082540727</v>
      </c>
      <c r="K224" s="247">
        <f>IF(K$57=0,0,K$57/CHI_fec!K$57)</f>
        <v>0.56311616082540716</v>
      </c>
      <c r="L224" s="247">
        <f>IF(L$57=0,0,L$57/CHI_fec!L$57)</f>
        <v>0.58517060143046706</v>
      </c>
      <c r="M224" s="247">
        <f>IF(M$57=0,0,M$57/CHI_fec!M$57)</f>
        <v>0.59688599887482297</v>
      </c>
      <c r="N224" s="247">
        <f>IF(N$57=0,0,N$57/CHI_fec!N$57)</f>
        <v>0.59688599887482308</v>
      </c>
      <c r="O224" s="247">
        <f>IF(O$57=0,0,O$57/CHI_fec!O$57)</f>
        <v>0.59688599887482297</v>
      </c>
      <c r="P224" s="247">
        <f>IF(P$57=0,0,P$57/CHI_fec!P$57)</f>
        <v>0.59688599887482297</v>
      </c>
      <c r="Q224" s="247">
        <f>IF(Q$57=0,0,Q$57/CHI_fec!Q$57)</f>
        <v>0.61558995426608987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0.42521922413021201</v>
      </c>
      <c r="C226" s="253">
        <f>IF(C$60=0,0,C$60/CHI_fec!C$60)</f>
        <v>0.43038966143100116</v>
      </c>
      <c r="D226" s="253">
        <f>IF(D$60=0,0,D$60/CHI_fec!D$60)</f>
        <v>0.43359240338838245</v>
      </c>
      <c r="E226" s="253">
        <f>IF(E$60=0,0,E$60/CHI_fec!E$60)</f>
        <v>0.44523294648434453</v>
      </c>
      <c r="F226" s="253">
        <f>IF(F$60=0,0,F$60/CHI_fec!F$60)</f>
        <v>0.44681417818123681</v>
      </c>
      <c r="G226" s="253">
        <f>IF(G$60=0,0,G$60/CHI_fec!G$60)</f>
        <v>0.45176562612599808</v>
      </c>
      <c r="H226" s="253">
        <f>IF(H$60=0,0,H$60/CHI_fec!H$60)</f>
        <v>0.45114513245386073</v>
      </c>
      <c r="I226" s="253">
        <f>IF(I$60=0,0,I$60/CHI_fec!I$60)</f>
        <v>0.45534436027587416</v>
      </c>
      <c r="J226" s="253">
        <f>IF(J$60=0,0,J$60/CHI_fec!J$60)</f>
        <v>0.44148366270193362</v>
      </c>
      <c r="K226" s="253">
        <f>IF(K$60=0,0,K$60/CHI_fec!K$60)</f>
        <v>0.47437415825712853</v>
      </c>
      <c r="L226" s="253">
        <f>IF(L$60=0,0,L$60/CHI_fec!L$60)</f>
        <v>0.47538094637206757</v>
      </c>
      <c r="M226" s="253">
        <f>IF(M$60=0,0,M$60/CHI_fec!M$60)</f>
        <v>0.47862078604030056</v>
      </c>
      <c r="N226" s="253">
        <f>IF(N$60=0,0,N$60/CHI_fec!N$60)</f>
        <v>0.48031023268273526</v>
      </c>
      <c r="O226" s="253">
        <f>IF(O$60=0,0,O$60/CHI_fec!O$60)</f>
        <v>0.47900046448620442</v>
      </c>
      <c r="P226" s="253">
        <f>IF(P$60=0,0,P$60/CHI_fec!P$60)</f>
        <v>0.4823563140035978</v>
      </c>
      <c r="Q226" s="253">
        <f>IF(Q$60=0,0,Q$60/CHI_fec!Q$60)</f>
        <v>0.4829713556504272</v>
      </c>
    </row>
    <row r="227" spans="1:17" x14ac:dyDescent="0.25">
      <c r="A227" s="132" t="s">
        <v>83</v>
      </c>
      <c r="B227" s="252">
        <f>IF(B$61=0,0,B$61/CHI_fec!B$61)</f>
        <v>0.38923119670782058</v>
      </c>
      <c r="C227" s="252">
        <f>IF(C$61=0,0,C$61/CHI_fec!C$61)</f>
        <v>0.38923119670782064</v>
      </c>
      <c r="D227" s="252">
        <f>IF(D$61=0,0,D$61/CHI_fec!D$61)</f>
        <v>0.39092474236109859</v>
      </c>
      <c r="E227" s="252">
        <f>IF(E$61=0,0,E$61/CHI_fec!E$61)</f>
        <v>0.39545975278828033</v>
      </c>
      <c r="F227" s="252">
        <f>IF(F$61=0,0,F$61/CHI_fec!F$61)</f>
        <v>0.39545975278828044</v>
      </c>
      <c r="G227" s="252">
        <f>IF(G$61=0,0,G$61/CHI_fec!G$61)</f>
        <v>0.39910510887000061</v>
      </c>
      <c r="H227" s="252">
        <f>IF(H$61=0,0,H$61/CHI_fec!H$61)</f>
        <v>0.40337542441031754</v>
      </c>
      <c r="I227" s="252">
        <f>IF(I$61=0,0,I$61/CHI_fec!I$61)</f>
        <v>0.40337542441031754</v>
      </c>
      <c r="J227" s="252">
        <f>IF(J$61=0,0,J$61/CHI_fec!J$61)</f>
        <v>0.4033754244103176</v>
      </c>
      <c r="K227" s="252">
        <f>IF(K$61=0,0,K$61/CHI_fec!K$61)</f>
        <v>0.43122636204898301</v>
      </c>
      <c r="L227" s="252">
        <f>IF(L$61=0,0,L$61/CHI_fec!L$61)</f>
        <v>0.43122636204898296</v>
      </c>
      <c r="M227" s="252">
        <f>IF(M$61=0,0,M$61/CHI_fec!M$61)</f>
        <v>0.43122636204898307</v>
      </c>
      <c r="N227" s="252">
        <f>IF(N$61=0,0,N$61/CHI_fec!N$61)</f>
        <v>0.43122636204898307</v>
      </c>
      <c r="O227" s="252">
        <f>IF(O$61=0,0,O$61/CHI_fec!O$61)</f>
        <v>0.43122636204898307</v>
      </c>
      <c r="P227" s="252">
        <f>IF(P$61=0,0,P$61/CHI_fec!P$61)</f>
        <v>0.43122636204898307</v>
      </c>
      <c r="Q227" s="252">
        <f>IF(Q$61=0,0,Q$61/CHI_fec!Q$61)</f>
        <v>0.43122636204898301</v>
      </c>
    </row>
    <row r="228" spans="1:17" x14ac:dyDescent="0.25">
      <c r="A228" s="76" t="s">
        <v>82</v>
      </c>
      <c r="B228" s="251">
        <f>IF(B$62=0,0,B$62/CHI_fec!B$62)</f>
        <v>0.10459610236209144</v>
      </c>
      <c r="C228" s="251">
        <f>IF(C$62=0,0,C$62/CHI_fec!C$62)</f>
        <v>0.10459610236209141</v>
      </c>
      <c r="D228" s="251">
        <f>IF(D$62=0,0,D$62/CHI_fec!D$62)</f>
        <v>0.105051200195984</v>
      </c>
      <c r="E228" s="251">
        <f>IF(E$62=0,0,E$62/CHI_fec!E$62)</f>
        <v>0.10626987027912929</v>
      </c>
      <c r="F228" s="251">
        <f>IF(F$62=0,0,F$62/CHI_fec!F$62)</f>
        <v>0.10626987027912926</v>
      </c>
      <c r="G228" s="251">
        <f>IF(G$62=0,0,G$62/CHI_fec!G$62)</f>
        <v>0.10724946811479837</v>
      </c>
      <c r="H228" s="251">
        <f>IF(H$62=0,0,H$62/CHI_fec!H$62)</f>
        <v>0.10839700809913502</v>
      </c>
      <c r="I228" s="251">
        <f>IF(I$62=0,0,I$62/CHI_fec!I$62)</f>
        <v>0.10839700809913501</v>
      </c>
      <c r="J228" s="251">
        <f>IF(J$62=0,0,J$62/CHI_fec!J$62)</f>
        <v>0.10839700809913502</v>
      </c>
      <c r="K228" s="251">
        <f>IF(K$62=0,0,K$62/CHI_fec!K$62)</f>
        <v>0.1158812476687624</v>
      </c>
      <c r="L228" s="251">
        <f>IF(L$62=0,0,L$62/CHI_fec!L$62)</f>
        <v>0.11588124766876239</v>
      </c>
      <c r="M228" s="251">
        <f>IF(M$62=0,0,M$62/CHI_fec!M$62)</f>
        <v>0.11588124766876237</v>
      </c>
      <c r="N228" s="251">
        <f>IF(N$62=0,0,N$62/CHI_fec!N$62)</f>
        <v>0.11588124766876239</v>
      </c>
      <c r="O228" s="251">
        <f>IF(O$62=0,0,O$62/CHI_fec!O$62)</f>
        <v>0.11588124766876237</v>
      </c>
      <c r="P228" s="251">
        <f>IF(P$62=0,0,P$62/CHI_fec!P$62)</f>
        <v>0.11588124766876239</v>
      </c>
      <c r="Q228" s="251">
        <f>IF(Q$62=0,0,Q$62/CHI_fec!Q$62)</f>
        <v>0.11588124766876239</v>
      </c>
    </row>
    <row r="229" spans="1:17" x14ac:dyDescent="0.25">
      <c r="A229" s="76" t="s">
        <v>81</v>
      </c>
      <c r="B229" s="251">
        <f>IF(B$63=0,0,B$63/CHI_fec!B$63)</f>
        <v>0.55544310687367326</v>
      </c>
      <c r="C229" s="251">
        <f>IF(C$63=0,0,C$63/CHI_fec!C$63)</f>
        <v>0.55544310687367315</v>
      </c>
      <c r="D229" s="251">
        <f>IF(D$63=0,0,D$63/CHI_fec!D$63)</f>
        <v>0.55785984085400531</v>
      </c>
      <c r="E229" s="251">
        <f>IF(E$63=0,0,E$63/CHI_fec!E$63)</f>
        <v>0.56433141944966769</v>
      </c>
      <c r="F229" s="251">
        <f>IF(F$63=0,0,F$63/CHI_fec!F$63)</f>
        <v>0.56433141944966758</v>
      </c>
      <c r="G229" s="251">
        <f>IF(G$63=0,0,G$63/CHI_fec!G$63)</f>
        <v>0.56953343800526512</v>
      </c>
      <c r="H229" s="251">
        <f>IF(H$63=0,0,H$63/CHI_fec!H$63)</f>
        <v>0.57562729006827196</v>
      </c>
      <c r="I229" s="251">
        <f>IF(I$63=0,0,I$63/CHI_fec!I$63)</f>
        <v>0.57562729006827207</v>
      </c>
      <c r="J229" s="251">
        <f>IF(J$63=0,0,J$63/CHI_fec!J$63)</f>
        <v>0.57562729006827196</v>
      </c>
      <c r="K229" s="251">
        <f>IF(K$63=0,0,K$63/CHI_fec!K$63)</f>
        <v>0.61537130715171684</v>
      </c>
      <c r="L229" s="251">
        <f>IF(L$63=0,0,L$63/CHI_fec!L$63)</f>
        <v>0.61537130715171684</v>
      </c>
      <c r="M229" s="251">
        <f>IF(M$63=0,0,M$63/CHI_fec!M$63)</f>
        <v>0.61537130715171673</v>
      </c>
      <c r="N229" s="251">
        <f>IF(N$63=0,0,N$63/CHI_fec!N$63)</f>
        <v>0.61537130715171673</v>
      </c>
      <c r="O229" s="251">
        <f>IF(O$63=0,0,O$63/CHI_fec!O$63)</f>
        <v>0.61537130715171673</v>
      </c>
      <c r="P229" s="251">
        <f>IF(P$63=0,0,P$63/CHI_fec!P$63)</f>
        <v>0.61537130715171684</v>
      </c>
      <c r="Q229" s="251">
        <f>IF(Q$63=0,0,Q$63/CHI_fec!Q$63)</f>
        <v>0.61537130715171673</v>
      </c>
    </row>
    <row r="230" spans="1:17" x14ac:dyDescent="0.25">
      <c r="A230" s="76" t="s">
        <v>80</v>
      </c>
      <c r="B230" s="251">
        <f>IF(B$64=0,0,B$64/CHI_fec!B$64)</f>
        <v>0.40966360275590102</v>
      </c>
      <c r="C230" s="251">
        <f>IF(C$64=0,0,C$64/CHI_fec!C$64)</f>
        <v>0.40966360275590102</v>
      </c>
      <c r="D230" s="251">
        <f>IF(D$64=0,0,D$64/CHI_fec!D$64)</f>
        <v>0.4114460498455012</v>
      </c>
      <c r="E230" s="251">
        <f>IF(E$64=0,0,E$64/CHI_fec!E$64)</f>
        <v>0.41621912231720609</v>
      </c>
      <c r="F230" s="251">
        <f>IF(F$64=0,0,F$64/CHI_fec!F$64)</f>
        <v>0.41621912231720615</v>
      </c>
      <c r="G230" s="251">
        <f>IF(G$64=0,0,G$64/CHI_fec!G$64)</f>
        <v>0.42005583869142477</v>
      </c>
      <c r="H230" s="251">
        <f>IF(H$64=0,0,H$64/CHI_fec!H$64)</f>
        <v>0.42455032131241555</v>
      </c>
      <c r="I230" s="251">
        <f>IF(I$64=0,0,I$64/CHI_fec!I$64)</f>
        <v>0.42455032131241566</v>
      </c>
      <c r="J230" s="251">
        <f>IF(J$64=0,0,J$64/CHI_fec!J$64)</f>
        <v>0.42455032131241555</v>
      </c>
      <c r="K230" s="251">
        <f>IF(K$64=0,0,K$64/CHI_fec!K$64)</f>
        <v>0.45386327348502958</v>
      </c>
      <c r="L230" s="251">
        <f>IF(L$64=0,0,L$64/CHI_fec!L$64)</f>
        <v>0.45386327348502953</v>
      </c>
      <c r="M230" s="251">
        <f>IF(M$64=0,0,M$64/CHI_fec!M$64)</f>
        <v>0.45386327348502953</v>
      </c>
      <c r="N230" s="251">
        <f>IF(N$64=0,0,N$64/CHI_fec!N$64)</f>
        <v>0.45386327348502958</v>
      </c>
      <c r="O230" s="251">
        <f>IF(O$64=0,0,O$64/CHI_fec!O$64)</f>
        <v>0.45386327348502953</v>
      </c>
      <c r="P230" s="251">
        <f>IF(P$64=0,0,P$64/CHI_fec!P$64)</f>
        <v>0.45386327348502964</v>
      </c>
      <c r="Q230" s="251">
        <f>IF(Q$64=0,0,Q$64/CHI_fec!Q$64)</f>
        <v>0.45386327348502953</v>
      </c>
    </row>
    <row r="231" spans="1:17" x14ac:dyDescent="0.25">
      <c r="A231" s="129" t="s">
        <v>79</v>
      </c>
      <c r="B231" s="250">
        <f>IF(B$65=0,0,B$65/CHI_fec!B$65)</f>
        <v>0.61393658857353739</v>
      </c>
      <c r="C231" s="250">
        <f>IF(C$65=0,0,C$65/CHI_fec!C$65)</f>
        <v>0.6139365885735375</v>
      </c>
      <c r="D231" s="250">
        <f>IF(D$65=0,0,D$65/CHI_fec!D$65)</f>
        <v>0.61660782780040646</v>
      </c>
      <c r="E231" s="250">
        <f>IF(E$65=0,0,E$65/CHI_fec!E$65)</f>
        <v>0.62376092563623931</v>
      </c>
      <c r="F231" s="250">
        <f>IF(F$65=0,0,F$65/CHI_fec!F$65)</f>
        <v>0.62376092563623931</v>
      </c>
      <c r="G231" s="250">
        <f>IF(G$65=0,0,G$65/CHI_fec!G$65)</f>
        <v>0.62951076659420091</v>
      </c>
      <c r="H231" s="250">
        <f>IF(H$65=0,0,H$65/CHI_fec!H$65)</f>
        <v>0.63624635967391685</v>
      </c>
      <c r="I231" s="250">
        <f>IF(I$65=0,0,I$65/CHI_fec!I$65)</f>
        <v>0.63624635967391685</v>
      </c>
      <c r="J231" s="250">
        <f>IF(J$65=0,0,J$65/CHI_fec!J$65)</f>
        <v>0.63624635967391696</v>
      </c>
      <c r="K231" s="250">
        <f>IF(K$65=0,0,K$65/CHI_fec!K$65)</f>
        <v>0.68017580260418631</v>
      </c>
      <c r="L231" s="250">
        <f>IF(L$65=0,0,L$65/CHI_fec!L$65)</f>
        <v>0.6801758026041862</v>
      </c>
      <c r="M231" s="250">
        <f>IF(M$65=0,0,M$65/CHI_fec!M$65)</f>
        <v>0.68017580260418631</v>
      </c>
      <c r="N231" s="250">
        <f>IF(N$65=0,0,N$65/CHI_fec!N$65)</f>
        <v>0.6801758026041862</v>
      </c>
      <c r="O231" s="250">
        <f>IF(O$65=0,0,O$65/CHI_fec!O$65)</f>
        <v>0.6801758026041862</v>
      </c>
      <c r="P231" s="250">
        <f>IF(P$65=0,0,P$65/CHI_fec!P$65)</f>
        <v>0.6801758026041862</v>
      </c>
      <c r="Q231" s="250">
        <f>IF(Q$65=0,0,Q$65/CHI_fec!Q$65)</f>
        <v>0.68017580260418631</v>
      </c>
    </row>
    <row r="232" spans="1:17" x14ac:dyDescent="0.25">
      <c r="A232" s="127" t="s">
        <v>183</v>
      </c>
      <c r="B232" s="249">
        <f>IF(B$70=0,0,B$70/CHI_fec!B$70)</f>
        <v>0.57934390519855672</v>
      </c>
      <c r="C232" s="249">
        <f>IF(C$70=0,0,C$70/CHI_fec!C$70)</f>
        <v>0.57973808119169212</v>
      </c>
      <c r="D232" s="249">
        <f>IF(D$70=0,0,D$70/CHI_fec!D$70)</f>
        <v>0.58168794802320012</v>
      </c>
      <c r="E232" s="249">
        <f>IF(E$70=0,0,E$70/CHI_fec!E$70)</f>
        <v>0.58595955016344725</v>
      </c>
      <c r="F232" s="249">
        <f>IF(F$70=0,0,F$70/CHI_fec!F$70)</f>
        <v>0.58821822183312655</v>
      </c>
      <c r="G232" s="249">
        <f>IF(G$70=0,0,G$70/CHI_fec!G$70)</f>
        <v>0.59331895504679821</v>
      </c>
      <c r="H232" s="249">
        <f>IF(H$70=0,0,H$70/CHI_fec!H$70)</f>
        <v>0.5496844409455931</v>
      </c>
      <c r="I232" s="249">
        <f>IF(I$70=0,0,I$70/CHI_fec!I$70)</f>
        <v>0.59881511168978718</v>
      </c>
      <c r="J232" s="249">
        <f>IF(J$70=0,0,J$70/CHI_fec!J$70)</f>
        <v>0.6449725627114663</v>
      </c>
      <c r="K232" s="249">
        <f>IF(K$70=0,0,K$70/CHI_fec!K$70)</f>
        <v>0.68950450376609818</v>
      </c>
      <c r="L232" s="249">
        <f>IF(L$70=0,0,L$70/CHI_fec!L$70)</f>
        <v>0.68950450376609818</v>
      </c>
      <c r="M232" s="249">
        <f>IF(M$70=0,0,M$70/CHI_fec!M$70)</f>
        <v>0.67756145653081168</v>
      </c>
      <c r="N232" s="249">
        <f>IF(N$70=0,0,N$70/CHI_fec!N$70)</f>
        <v>0.68950450376609818</v>
      </c>
      <c r="O232" s="249">
        <f>IF(O$70=0,0,O$70/CHI_fec!O$70)</f>
        <v>0.68950450376609829</v>
      </c>
      <c r="P232" s="249">
        <f>IF(P$70=0,0,P$70/CHI_fec!P$70)</f>
        <v>0.68950450376609818</v>
      </c>
      <c r="Q232" s="249">
        <f>IF(Q$70=0,0,Q$70/CHI_fec!Q$70)</f>
        <v>0.64083161352127216</v>
      </c>
    </row>
    <row r="233" spans="1:17" x14ac:dyDescent="0.25">
      <c r="A233" s="127" t="s">
        <v>181</v>
      </c>
      <c r="B233" s="249">
        <f>IF(B$83=0,0,B$83/CHI_fec!B$83)</f>
        <v>0.38751934923577502</v>
      </c>
      <c r="C233" s="249">
        <f>IF(C$83=0,0,C$83/CHI_fec!C$83)</f>
        <v>0.39697772577800094</v>
      </c>
      <c r="D233" s="249">
        <f>IF(D$83=0,0,D$83/CHI_fec!D$83)</f>
        <v>0.40125603047224867</v>
      </c>
      <c r="E233" s="249">
        <f>IF(E$83=0,0,E$83/CHI_fec!E$83)</f>
        <v>0.41852971405857992</v>
      </c>
      <c r="F233" s="249">
        <f>IF(F$83=0,0,F$83/CHI_fec!F$83)</f>
        <v>0.42101465472565752</v>
      </c>
      <c r="G233" s="249">
        <f>IF(G$83=0,0,G$83/CHI_fec!G$83)</f>
        <v>0.42641663337645319</v>
      </c>
      <c r="H233" s="249">
        <f>IF(H$83=0,0,H$83/CHI_fec!H$83)</f>
        <v>0.42570967152228895</v>
      </c>
      <c r="I233" s="249">
        <f>IF(I$83=0,0,I$83/CHI_fec!I$83)</f>
        <v>0.42890440102024263</v>
      </c>
      <c r="J233" s="249">
        <f>IF(J$83=0,0,J$83/CHI_fec!J$83)</f>
        <v>0.40255707296932852</v>
      </c>
      <c r="K233" s="249">
        <f>IF(K$83=0,0,K$83/CHI_fec!K$83)</f>
        <v>0.42752182811538886</v>
      </c>
      <c r="L233" s="249">
        <f>IF(L$83=0,0,L$83/CHI_fec!L$83)</f>
        <v>0.43088396856038491</v>
      </c>
      <c r="M233" s="249">
        <f>IF(M$83=0,0,M$83/CHI_fec!M$83)</f>
        <v>0.44435332942042222</v>
      </c>
      <c r="N233" s="249">
        <f>IF(N$83=0,0,N$83/CHI_fec!N$83)</f>
        <v>0.44423885028610566</v>
      </c>
      <c r="O233" s="249">
        <f>IF(O$83=0,0,O$83/CHI_fec!O$83)</f>
        <v>0.44083908021286494</v>
      </c>
      <c r="P233" s="249">
        <f>IF(P$83=0,0,P$83/CHI_fec!P$83)</f>
        <v>0.44598157098709335</v>
      </c>
      <c r="Q233" s="249">
        <f>IF(Q$83=0,0,Q$83/CHI_fec!Q$83)</f>
        <v>0.4513509666305166</v>
      </c>
    </row>
    <row r="234" spans="1:17" x14ac:dyDescent="0.25">
      <c r="A234" s="127" t="s">
        <v>180</v>
      </c>
      <c r="B234" s="248">
        <f>IF(B$91=0,0,B$91/CHI_fec!B$91)</f>
        <v>0.46567675680967341</v>
      </c>
      <c r="C234" s="248">
        <f>IF(C$91=0,0,C$91/CHI_fec!C$91)</f>
        <v>0.4693384269733859</v>
      </c>
      <c r="D234" s="248">
        <f>IF(D$91=0,0,D$91/CHI_fec!D$91)</f>
        <v>0.4720822255026656</v>
      </c>
      <c r="E234" s="248">
        <f>IF(E$91=0,0,E$91/CHI_fec!E$91)</f>
        <v>0.4811538880931015</v>
      </c>
      <c r="F234" s="248">
        <f>IF(F$91=0,0,F$91/CHI_fec!F$91)</f>
        <v>0.4832013820292041</v>
      </c>
      <c r="G234" s="248">
        <f>IF(G$91=0,0,G$91/CHI_fec!G$91)</f>
        <v>0.48844864614180195</v>
      </c>
      <c r="H234" s="248">
        <f>IF(H$91=0,0,H$91/CHI_fec!H$91)</f>
        <v>0.49153399404927728</v>
      </c>
      <c r="I234" s="248">
        <f>IF(I$91=0,0,I$91/CHI_fec!I$91)</f>
        <v>0.4920814180433532</v>
      </c>
      <c r="J234" s="248">
        <f>IF(J$91=0,0,J$91/CHI_fec!J$91)</f>
        <v>0.46351596277709151</v>
      </c>
      <c r="K234" s="248">
        <f>IF(K$91=0,0,K$91/CHI_fec!K$91)</f>
        <v>0.53275805935374554</v>
      </c>
      <c r="L234" s="248">
        <f>IF(L$91=0,0,L$91/CHI_fec!L$91)</f>
        <v>0.54561051135700489</v>
      </c>
      <c r="M234" s="248">
        <f>IF(M$91=0,0,M$91/CHI_fec!M$91)</f>
        <v>0.55465366964970975</v>
      </c>
      <c r="N234" s="248">
        <f>IF(N$91=0,0,N$91/CHI_fec!N$91)</f>
        <v>0.55101186359183218</v>
      </c>
      <c r="O234" s="248">
        <f>IF(O$91=0,0,O$91/CHI_fec!O$91)</f>
        <v>0.55464601471517916</v>
      </c>
      <c r="P234" s="248">
        <f>IF(P$91=0,0,P$91/CHI_fec!P$91)</f>
        <v>0.55603031552976823</v>
      </c>
      <c r="Q234" s="248">
        <f>IF(Q$91=0,0,Q$91/CHI_fec!Q$91)</f>
        <v>0.52382373094908175</v>
      </c>
    </row>
    <row r="235" spans="1:17" x14ac:dyDescent="0.25">
      <c r="A235" s="72" t="s">
        <v>179</v>
      </c>
      <c r="B235" s="247">
        <f>IF(B$105=0,0,B$105/CHI_fec!B$105)</f>
        <v>0.56090055498739599</v>
      </c>
      <c r="C235" s="247">
        <f>IF(C$105=0,0,C$105/CHI_fec!C$105)</f>
        <v>0.5609005549873961</v>
      </c>
      <c r="D235" s="247">
        <f>IF(D$105=0,0,D$105/CHI_fec!D$105)</f>
        <v>0.56334103433451588</v>
      </c>
      <c r="E235" s="247">
        <f>IF(E$105=0,0,E$105/CHI_fec!E$105)</f>
        <v>0.56987619874835205</v>
      </c>
      <c r="F235" s="247">
        <f>IF(F$105=0,0,F$105/CHI_fec!F$105)</f>
        <v>0.56987619874835216</v>
      </c>
      <c r="G235" s="247">
        <f>IF(G$105=0,0,G$105/CHI_fec!G$105)</f>
        <v>0.57512932919282245</v>
      </c>
      <c r="H235" s="247">
        <f>IF(H$105=0,0,H$105/CHI_fec!H$105)</f>
        <v>0.58128305576148986</v>
      </c>
      <c r="I235" s="247">
        <f>IF(I$105=0,0,I$105/CHI_fec!I$105)</f>
        <v>0.58128305576148975</v>
      </c>
      <c r="J235" s="247">
        <f>IF(J$105=0,0,J$105/CHI_fec!J$105)</f>
        <v>0.58128305576148986</v>
      </c>
      <c r="K235" s="247">
        <f>IF(K$105=0,0,K$105/CHI_fec!K$105)</f>
        <v>0.62141757352516569</v>
      </c>
      <c r="L235" s="247">
        <f>IF(L$105=0,0,L$105/CHI_fec!L$105)</f>
        <v>0.62141757352516558</v>
      </c>
      <c r="M235" s="247">
        <f>IF(M$105=0,0,M$105/CHI_fec!M$105)</f>
        <v>0.62141757352516569</v>
      </c>
      <c r="N235" s="247">
        <f>IF(N$105=0,0,N$105/CHI_fec!N$105)</f>
        <v>0.62141757352516569</v>
      </c>
      <c r="O235" s="247">
        <f>IF(O$105=0,0,O$105/CHI_fec!O$105)</f>
        <v>0.62141757352516569</v>
      </c>
      <c r="P235" s="247">
        <f>IF(P$105=0,0,P$105/CHI_fec!P$105)</f>
        <v>0.62141757352516569</v>
      </c>
      <c r="Q235" s="247">
        <f>IF(Q$105=0,0,Q$105/CHI_fec!Q$105)</f>
        <v>0.62141757352516569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0.40850851400971999</v>
      </c>
      <c r="C237" s="253">
        <f>IF(C$108=0,0,C$108/CHI_fec!C$108)</f>
        <v>0.41287006889251809</v>
      </c>
      <c r="D237" s="253">
        <f>IF(D$108=0,0,D$108/CHI_fec!D$108)</f>
        <v>0.41412844375480812</v>
      </c>
      <c r="E237" s="253">
        <f>IF(E$108=0,0,E$108/CHI_fec!E$108)</f>
        <v>0.4253231680522257</v>
      </c>
      <c r="F237" s="253">
        <f>IF(F$108=0,0,F$108/CHI_fec!F$108)</f>
        <v>0.42632081056709764</v>
      </c>
      <c r="G237" s="253">
        <f>IF(G$108=0,0,G$108/CHI_fec!G$108)</f>
        <v>0.44260222463650745</v>
      </c>
      <c r="H237" s="253">
        <f>IF(H$108=0,0,H$108/CHI_fec!H$108)</f>
        <v>0.43997412430054522</v>
      </c>
      <c r="I237" s="253">
        <f>IF(I$108=0,0,I$108/CHI_fec!I$108)</f>
        <v>0.44137980817491573</v>
      </c>
      <c r="J237" s="253">
        <f>IF(J$108=0,0,J$108/CHI_fec!J$108)</f>
        <v>0.42900955347655501</v>
      </c>
      <c r="K237" s="253">
        <f>IF(K$108=0,0,K$108/CHI_fec!K$108)</f>
        <v>0.44791914797318921</v>
      </c>
      <c r="L237" s="253">
        <f>IF(L$108=0,0,L$108/CHI_fec!L$108)</f>
        <v>0.44947564669840961</v>
      </c>
      <c r="M237" s="253">
        <f>IF(M$108=0,0,M$108/CHI_fec!M$108)</f>
        <v>0.46001338652378015</v>
      </c>
      <c r="N237" s="253">
        <f>IF(N$108=0,0,N$108/CHI_fec!N$108)</f>
        <v>0.47483008633082063</v>
      </c>
      <c r="O237" s="253">
        <f>IF(O$108=0,0,O$108/CHI_fec!O$108)</f>
        <v>0.48233839977099147</v>
      </c>
      <c r="P237" s="253">
        <f>IF(P$108=0,0,P$108/CHI_fec!P$108)</f>
        <v>0.49010563049726685</v>
      </c>
      <c r="Q237" s="253">
        <f>IF(Q$108=0,0,Q$108/CHI_fec!Q$108)</f>
        <v>0.4892188010309656</v>
      </c>
    </row>
    <row r="238" spans="1:17" x14ac:dyDescent="0.25">
      <c r="A238" s="132" t="s">
        <v>83</v>
      </c>
      <c r="B238" s="252">
        <f>IF(B$109=0,0,B$109/CHI_fec!B$109)</f>
        <v>0.3359818531098232</v>
      </c>
      <c r="C238" s="252">
        <f>IF(C$109=0,0,C$109/CHI_fec!C$109)</f>
        <v>0.33598185310982315</v>
      </c>
      <c r="D238" s="252">
        <f>IF(D$109=0,0,D$109/CHI_fec!D$109)</f>
        <v>0.33598185310982309</v>
      </c>
      <c r="E238" s="252">
        <f>IF(E$109=0,0,E$109/CHI_fec!E$109)</f>
        <v>0.34006400228744887</v>
      </c>
      <c r="F238" s="252">
        <f>IF(F$109=0,0,F$109/CHI_fec!F$109)</f>
        <v>0.34006400228744882</v>
      </c>
      <c r="G238" s="252">
        <f>IF(G$109=0,0,G$109/CHI_fec!G$109)</f>
        <v>0.35221501439758224</v>
      </c>
      <c r="H238" s="252">
        <f>IF(H$109=0,0,H$109/CHI_fec!H$109)</f>
        <v>0.35221501439758224</v>
      </c>
      <c r="I238" s="252">
        <f>IF(I$109=0,0,I$109/CHI_fec!I$109)</f>
        <v>0.35221501439758218</v>
      </c>
      <c r="J238" s="252">
        <f>IF(J$109=0,0,J$109/CHI_fec!J$109)</f>
        <v>0.35221501439758218</v>
      </c>
      <c r="K238" s="252">
        <f>IF(K$109=0,0,K$109/CHI_fec!K$109)</f>
        <v>0.37762702386590213</v>
      </c>
      <c r="L238" s="252">
        <f>IF(L$109=0,0,L$109/CHI_fec!L$109)</f>
        <v>0.37762702386590213</v>
      </c>
      <c r="M238" s="252">
        <f>IF(M$109=0,0,M$109/CHI_fec!M$109)</f>
        <v>0.37762702386590213</v>
      </c>
      <c r="N238" s="252">
        <f>IF(N$109=0,0,N$109/CHI_fec!N$109)</f>
        <v>0.39319728400794962</v>
      </c>
      <c r="O238" s="252">
        <f>IF(O$109=0,0,O$109/CHI_fec!O$109)</f>
        <v>0.39319728400794968</v>
      </c>
      <c r="P238" s="252">
        <f>IF(P$109=0,0,P$109/CHI_fec!P$109)</f>
        <v>0.39319728400794962</v>
      </c>
      <c r="Q238" s="252">
        <f>IF(Q$109=0,0,Q$109/CHI_fec!Q$109)</f>
        <v>0.39319728400794968</v>
      </c>
    </row>
    <row r="239" spans="1:17" x14ac:dyDescent="0.25">
      <c r="A239" s="76" t="s">
        <v>82</v>
      </c>
      <c r="B239" s="251">
        <f>IF(B$110=0,0,B$110/CHI_fec!B$110)</f>
        <v>9.1340191485378877E-2</v>
      </c>
      <c r="C239" s="251">
        <f>IF(C$110=0,0,C$110/CHI_fec!C$110)</f>
        <v>9.1340191485378877E-2</v>
      </c>
      <c r="D239" s="251">
        <f>IF(D$110=0,0,D$110/CHI_fec!D$110)</f>
        <v>9.1340191485378863E-2</v>
      </c>
      <c r="E239" s="251">
        <f>IF(E$110=0,0,E$110/CHI_fec!E$110)</f>
        <v>9.2449966564315464E-2</v>
      </c>
      <c r="F239" s="251">
        <f>IF(F$110=0,0,F$110/CHI_fec!F$110)</f>
        <v>9.2449966564315464E-2</v>
      </c>
      <c r="G239" s="251">
        <f>IF(G$110=0,0,G$110/CHI_fec!G$110)</f>
        <v>9.5753346680258644E-2</v>
      </c>
      <c r="H239" s="251">
        <f>IF(H$110=0,0,H$110/CHI_fec!H$110)</f>
        <v>9.5753346680258686E-2</v>
      </c>
      <c r="I239" s="251">
        <f>IF(I$110=0,0,I$110/CHI_fec!I$110)</f>
        <v>9.5753346680258658E-2</v>
      </c>
      <c r="J239" s="251">
        <f>IF(J$110=0,0,J$110/CHI_fec!J$110)</f>
        <v>9.5753346680258658E-2</v>
      </c>
      <c r="K239" s="251">
        <f>IF(K$110=0,0,K$110/CHI_fec!K$110)</f>
        <v>0.10266186804645844</v>
      </c>
      <c r="L239" s="251">
        <f>IF(L$110=0,0,L$110/CHI_fec!L$110)</f>
        <v>0.10266186804645842</v>
      </c>
      <c r="M239" s="251">
        <f>IF(M$110=0,0,M$110/CHI_fec!M$110)</f>
        <v>0.10266186804645842</v>
      </c>
      <c r="N239" s="251">
        <f>IF(N$110=0,0,N$110/CHI_fec!N$110)</f>
        <v>0.10689480661051505</v>
      </c>
      <c r="O239" s="251">
        <f>IF(O$110=0,0,O$110/CHI_fec!O$110)</f>
        <v>0.10689480661051504</v>
      </c>
      <c r="P239" s="251">
        <f>IF(P$110=0,0,P$110/CHI_fec!P$110)</f>
        <v>0.10689480661051506</v>
      </c>
      <c r="Q239" s="251">
        <f>IF(Q$110=0,0,Q$110/CHI_fec!Q$110)</f>
        <v>0.10689480661051505</v>
      </c>
    </row>
    <row r="240" spans="1:17" x14ac:dyDescent="0.25">
      <c r="A240" s="76" t="s">
        <v>81</v>
      </c>
      <c r="B240" s="251">
        <f>IF(B$111=0,0,B$111/CHI_fec!B$111)</f>
        <v>0.47964298880704848</v>
      </c>
      <c r="C240" s="251">
        <f>IF(C$111=0,0,C$111/CHI_fec!C$111)</f>
        <v>0.47964298880704848</v>
      </c>
      <c r="D240" s="251">
        <f>IF(D$111=0,0,D$111/CHI_fec!D$111)</f>
        <v>0.47964298880704842</v>
      </c>
      <c r="E240" s="251">
        <f>IF(E$111=0,0,E$111/CHI_fec!E$111)</f>
        <v>0.48547060781143742</v>
      </c>
      <c r="F240" s="251">
        <f>IF(F$111=0,0,F$111/CHI_fec!F$111)</f>
        <v>0.48547060781143742</v>
      </c>
      <c r="G240" s="251">
        <f>IF(G$111=0,0,G$111/CHI_fec!G$111)</f>
        <v>0.50281722255146011</v>
      </c>
      <c r="H240" s="251">
        <f>IF(H$111=0,0,H$111/CHI_fec!H$111)</f>
        <v>0.50281722255146011</v>
      </c>
      <c r="I240" s="251">
        <f>IF(I$111=0,0,I$111/CHI_fec!I$111)</f>
        <v>0.50281722255146022</v>
      </c>
      <c r="J240" s="251">
        <f>IF(J$111=0,0,J$111/CHI_fec!J$111)</f>
        <v>0.50281722255146011</v>
      </c>
      <c r="K240" s="251">
        <f>IF(K$111=0,0,K$111/CHI_fec!K$111)</f>
        <v>0.53909505142870573</v>
      </c>
      <c r="L240" s="251">
        <f>IF(L$111=0,0,L$111/CHI_fec!L$111)</f>
        <v>0.53909505142870562</v>
      </c>
      <c r="M240" s="251">
        <f>IF(M$111=0,0,M$111/CHI_fec!M$111)</f>
        <v>0.53909505142870562</v>
      </c>
      <c r="N240" s="251">
        <f>IF(N$111=0,0,N$111/CHI_fec!N$111)</f>
        <v>0.56132293677998313</v>
      </c>
      <c r="O240" s="251">
        <f>IF(O$111=0,0,O$111/CHI_fec!O$111)</f>
        <v>0.56132293677998302</v>
      </c>
      <c r="P240" s="251">
        <f>IF(P$111=0,0,P$111/CHI_fec!P$111)</f>
        <v>0.56132293677998324</v>
      </c>
      <c r="Q240" s="251">
        <f>IF(Q$111=0,0,Q$111/CHI_fec!Q$111)</f>
        <v>0.56132293677998313</v>
      </c>
    </row>
    <row r="241" spans="1:17" x14ac:dyDescent="0.25">
      <c r="A241" s="76" t="s">
        <v>80</v>
      </c>
      <c r="B241" s="251">
        <f>IF(B$112=0,0,B$112/CHI_fec!B$112)</f>
        <v>0.36090319002371535</v>
      </c>
      <c r="C241" s="251">
        <f>IF(C$112=0,0,C$112/CHI_fec!C$112)</f>
        <v>0.36090319002371535</v>
      </c>
      <c r="D241" s="251">
        <f>IF(D$112=0,0,D$112/CHI_fec!D$112)</f>
        <v>0.36090319002371535</v>
      </c>
      <c r="E241" s="251">
        <f>IF(E$112=0,0,E$112/CHI_fec!E$112)</f>
        <v>0.36528813119455961</v>
      </c>
      <c r="F241" s="251">
        <f>IF(F$112=0,0,F$112/CHI_fec!F$112)</f>
        <v>0.36528813119455961</v>
      </c>
      <c r="G241" s="251">
        <f>IF(G$112=0,0,G$112/CHI_fec!G$112)</f>
        <v>0.37834044039511189</v>
      </c>
      <c r="H241" s="251">
        <f>IF(H$112=0,0,H$112/CHI_fec!H$112)</f>
        <v>0.37834044039511183</v>
      </c>
      <c r="I241" s="251">
        <f>IF(I$112=0,0,I$112/CHI_fec!I$112)</f>
        <v>0.37834044039511189</v>
      </c>
      <c r="J241" s="251">
        <f>IF(J$112=0,0,J$112/CHI_fec!J$112)</f>
        <v>0.37834044039511189</v>
      </c>
      <c r="K241" s="251">
        <f>IF(K$112=0,0,K$112/CHI_fec!K$112)</f>
        <v>0.40563737681337642</v>
      </c>
      <c r="L241" s="251">
        <f>IF(L$112=0,0,L$112/CHI_fec!L$112)</f>
        <v>0.40563737681337642</v>
      </c>
      <c r="M241" s="251">
        <f>IF(M$112=0,0,M$112/CHI_fec!M$112)</f>
        <v>0.40563737681337625</v>
      </c>
      <c r="N241" s="251">
        <f>IF(N$112=0,0,N$112/CHI_fec!N$112)</f>
        <v>0.42236255557750213</v>
      </c>
      <c r="O241" s="251">
        <f>IF(O$112=0,0,O$112/CHI_fec!O$112)</f>
        <v>0.42236255557750213</v>
      </c>
      <c r="P241" s="251">
        <f>IF(P$112=0,0,P$112/CHI_fec!P$112)</f>
        <v>0.42236255557750213</v>
      </c>
      <c r="Q241" s="251">
        <f>IF(Q$112=0,0,Q$112/CHI_fec!Q$112)</f>
        <v>0.42236255557750207</v>
      </c>
    </row>
    <row r="242" spans="1:17" x14ac:dyDescent="0.25">
      <c r="A242" s="129" t="s">
        <v>79</v>
      </c>
      <c r="B242" s="250">
        <f>IF(B$113=0,0,B$113/CHI_fec!B$113)</f>
        <v>0.5303132510728229</v>
      </c>
      <c r="C242" s="250">
        <f>IF(C$113=0,0,C$113/CHI_fec!C$113)</f>
        <v>0.5303132510728229</v>
      </c>
      <c r="D242" s="250">
        <f>IF(D$113=0,0,D$113/CHI_fec!D$113)</f>
        <v>0.53031325107282301</v>
      </c>
      <c r="E242" s="250">
        <f>IF(E$113=0,0,E$113/CHI_fec!E$113)</f>
        <v>0.53675650918844309</v>
      </c>
      <c r="F242" s="250">
        <f>IF(F$113=0,0,F$113/CHI_fec!F$113)</f>
        <v>0.53675650918844309</v>
      </c>
      <c r="G242" s="250">
        <f>IF(G$113=0,0,G$113/CHI_fec!G$113)</f>
        <v>0.55593564840773835</v>
      </c>
      <c r="H242" s="250">
        <f>IF(H$113=0,0,H$113/CHI_fec!H$113)</f>
        <v>0.55593564840773824</v>
      </c>
      <c r="I242" s="250">
        <f>IF(I$113=0,0,I$113/CHI_fec!I$113)</f>
        <v>0.55593564840773835</v>
      </c>
      <c r="J242" s="250">
        <f>IF(J$113=0,0,J$113/CHI_fec!J$113)</f>
        <v>0.55593564840773824</v>
      </c>
      <c r="K242" s="250">
        <f>IF(K$113=0,0,K$113/CHI_fec!K$113)</f>
        <v>0.59604592589059124</v>
      </c>
      <c r="L242" s="250">
        <f>IF(L$113=0,0,L$113/CHI_fec!L$113)</f>
        <v>0.59604592589059091</v>
      </c>
      <c r="M242" s="250">
        <f>IF(M$113=0,0,M$113/CHI_fec!M$113)</f>
        <v>0.59604592589059102</v>
      </c>
      <c r="N242" s="250">
        <f>IF(N$113=0,0,N$113/CHI_fec!N$113)</f>
        <v>0.62062200105522147</v>
      </c>
      <c r="O242" s="250">
        <f>IF(O$113=0,0,O$113/CHI_fec!O$113)</f>
        <v>0.62062200105522136</v>
      </c>
      <c r="P242" s="250">
        <f>IF(P$113=0,0,P$113/CHI_fec!P$113)</f>
        <v>0.62062200105522147</v>
      </c>
      <c r="Q242" s="250">
        <f>IF(Q$113=0,0,Q$113/CHI_fec!Q$113)</f>
        <v>0.62062200105522136</v>
      </c>
    </row>
    <row r="243" spans="1:17" x14ac:dyDescent="0.25">
      <c r="A243" s="127" t="s">
        <v>182</v>
      </c>
      <c r="B243" s="249">
        <f>IF(B$118=0,0,B$118/CHI_fec!B$118)</f>
        <v>0.50972726650278632</v>
      </c>
      <c r="C243" s="249">
        <f>IF(C$118=0,0,C$118/CHI_fec!C$118)</f>
        <v>0.51005812575916509</v>
      </c>
      <c r="D243" s="249">
        <f>IF(D$118=0,0,D$118/CHI_fec!D$118)</f>
        <v>0.50957960619294185</v>
      </c>
      <c r="E243" s="249">
        <f>IF(E$118=0,0,E$118/CHI_fec!E$118)</f>
        <v>0.51370021957909029</v>
      </c>
      <c r="F243" s="249">
        <f>IF(F$118=0,0,F$118/CHI_fec!F$118)</f>
        <v>0.51558889102764183</v>
      </c>
      <c r="G243" s="249">
        <f>IF(G$118=0,0,G$118/CHI_fec!G$118)</f>
        <v>0.53373580384961072</v>
      </c>
      <c r="H243" s="249">
        <f>IF(H$118=0,0,H$118/CHI_fec!H$118)</f>
        <v>0.53372624915556388</v>
      </c>
      <c r="I243" s="249">
        <f>IF(I$118=0,0,I$118/CHI_fec!I$118)</f>
        <v>0.53301223174529144</v>
      </c>
      <c r="J243" s="249">
        <f>IF(J$118=0,0,J$118/CHI_fec!J$118)</f>
        <v>0.53342243206719231</v>
      </c>
      <c r="K243" s="249">
        <f>IF(K$118=0,0,K$118/CHI_fec!K$118)</f>
        <v>0.50008591783963352</v>
      </c>
      <c r="L243" s="249">
        <f>IF(L$118=0,0,L$118/CHI_fec!L$118)</f>
        <v>0.50008591783963341</v>
      </c>
      <c r="M243" s="249">
        <f>IF(M$118=0,0,M$118/CHI_fec!M$118)</f>
        <v>0.53810721925437099</v>
      </c>
      <c r="N243" s="249">
        <f>IF(N$118=0,0,N$118/CHI_fec!N$118)</f>
        <v>0.52070538451451509</v>
      </c>
      <c r="O243" s="249">
        <f>IF(O$118=0,0,O$118/CHI_fec!O$118)</f>
        <v>0.60827592641662354</v>
      </c>
      <c r="P243" s="249">
        <f>IF(P$118=0,0,P$118/CHI_fec!P$118)</f>
        <v>0.63826311223629073</v>
      </c>
      <c r="Q243" s="249">
        <f>IF(Q$118=0,0,Q$118/CHI_fec!Q$118)</f>
        <v>0.59562668363292115</v>
      </c>
    </row>
    <row r="244" spans="1:17" x14ac:dyDescent="0.25">
      <c r="A244" s="127" t="s">
        <v>181</v>
      </c>
      <c r="B244" s="249">
        <f>IF(B$131=0,0,B$131/CHI_fec!B$131)</f>
        <v>0.32497925354390939</v>
      </c>
      <c r="C244" s="249">
        <f>IF(C$131=0,0,C$131/CHI_fec!C$131)</f>
        <v>0.3329111830191514</v>
      </c>
      <c r="D244" s="249">
        <f>IF(D$131=0,0,D$131/CHI_fec!D$131)</f>
        <v>0.33504126519662719</v>
      </c>
      <c r="E244" s="249">
        <f>IF(E$131=0,0,E$131/CHI_fec!E$131)</f>
        <v>0.34965418691056988</v>
      </c>
      <c r="F244" s="249">
        <f>IF(F$131=0,0,F$131/CHI_fec!F$131)</f>
        <v>0.35173019221982832</v>
      </c>
      <c r="G244" s="249">
        <f>IF(G$131=0,0,G$131/CHI_fec!G$131)</f>
        <v>0.36560218302223624</v>
      </c>
      <c r="H244" s="249">
        <f>IF(H$131=0,0,H$131/CHI_fec!H$131)</f>
        <v>0.36113203225747376</v>
      </c>
      <c r="I244" s="249">
        <f>IF(I$131=0,0,I$131/CHI_fec!I$131)</f>
        <v>0.36384214018615529</v>
      </c>
      <c r="J244" s="249">
        <f>IF(J$131=0,0,J$131/CHI_fec!J$131)</f>
        <v>0.34149154596649156</v>
      </c>
      <c r="K244" s="249">
        <f>IF(K$131=0,0,K$131/CHI_fec!K$131)</f>
        <v>0.36372246175447176</v>
      </c>
      <c r="L244" s="249">
        <f>IF(L$131=0,0,L$131/CHI_fec!L$131)</f>
        <v>0.36658286774779614</v>
      </c>
      <c r="M244" s="249">
        <f>IF(M$131=0,0,M$131/CHI_fec!M$131)</f>
        <v>0.37804218694061592</v>
      </c>
      <c r="N244" s="249">
        <f>IF(N$131=0,0,N$131/CHI_fec!N$131)</f>
        <v>0.39352815389673207</v>
      </c>
      <c r="O244" s="249">
        <f>IF(O$131=0,0,O$131/CHI_fec!O$131)</f>
        <v>0.3905164739418292</v>
      </c>
      <c r="P244" s="249">
        <f>IF(P$131=0,0,P$131/CHI_fec!P$131)</f>
        <v>0.39507193976727362</v>
      </c>
      <c r="Q244" s="249">
        <f>IF(Q$131=0,0,Q$131/CHI_fec!Q$131)</f>
        <v>0.39982840884632115</v>
      </c>
    </row>
    <row r="245" spans="1:17" x14ac:dyDescent="0.25">
      <c r="A245" s="127" t="s">
        <v>180</v>
      </c>
      <c r="B245" s="248">
        <f>IF(B$139=0,0,B$139/CHI_fec!B$139)</f>
        <v>0.43915825361144784</v>
      </c>
      <c r="C245" s="248">
        <f>IF(C$139=0,0,C$139/CHI_fec!C$139)</f>
        <v>0.4555498451274545</v>
      </c>
      <c r="D245" s="248">
        <f>IF(D$139=0,0,D$139/CHI_fec!D$139)</f>
        <v>0.46089699213246599</v>
      </c>
      <c r="E245" s="248">
        <f>IF(E$139=0,0,E$139/CHI_fec!E$139)</f>
        <v>0.49234116671557648</v>
      </c>
      <c r="F245" s="248">
        <f>IF(F$139=0,0,F$139/CHI_fec!F$139)</f>
        <v>0.49448802173942524</v>
      </c>
      <c r="G245" s="248">
        <f>IF(G$139=0,0,G$139/CHI_fec!G$139)</f>
        <v>0.51721735100122246</v>
      </c>
      <c r="H245" s="248">
        <f>IF(H$139=0,0,H$139/CHI_fec!H$139)</f>
        <v>0.50675998504411313</v>
      </c>
      <c r="I245" s="248">
        <f>IF(I$139=0,0,I$139/CHI_fec!I$139)</f>
        <v>0.51236976586384997</v>
      </c>
      <c r="J245" s="248">
        <f>IF(J$139=0,0,J$139/CHI_fec!J$139)</f>
        <v>0.46475915994867623</v>
      </c>
      <c r="K245" s="248">
        <f>IF(K$139=0,0,K$139/CHI_fec!K$139)</f>
        <v>0.47218874677555667</v>
      </c>
      <c r="L245" s="248">
        <f>IF(L$139=0,0,L$139/CHI_fec!L$139)</f>
        <v>0.47807423900917922</v>
      </c>
      <c r="M245" s="248">
        <f>IF(M$139=0,0,M$139/CHI_fec!M$139)</f>
        <v>0.50391968724597425</v>
      </c>
      <c r="N245" s="248">
        <f>IF(N$139=0,0,N$139/CHI_fec!N$139)</f>
        <v>0.52461416776519687</v>
      </c>
      <c r="O245" s="248">
        <f>IF(O$139=0,0,O$139/CHI_fec!O$139)</f>
        <v>0.51871109377797542</v>
      </c>
      <c r="P245" s="248">
        <f>IF(P$139=0,0,P$139/CHI_fec!P$139)</f>
        <v>0.54213738917063137</v>
      </c>
      <c r="Q245" s="248">
        <f>IF(Q$139=0,0,Q$139/CHI_fec!Q$139)</f>
        <v>0.55811324814646657</v>
      </c>
    </row>
    <row r="246" spans="1:17" x14ac:dyDescent="0.25">
      <c r="A246" s="72" t="s">
        <v>179</v>
      </c>
      <c r="B246" s="247">
        <f>IF(B$153=0,0,B$153/CHI_fec!B$153)</f>
        <v>0.49034654912439635</v>
      </c>
      <c r="C246" s="247">
        <f>IF(C$153=0,0,C$153/CHI_fec!C$153)</f>
        <v>0.49034654912439635</v>
      </c>
      <c r="D246" s="247">
        <f>IF(D$153=0,0,D$153/CHI_fec!D$153)</f>
        <v>0.4903465491243964</v>
      </c>
      <c r="E246" s="247">
        <f>IF(E$153=0,0,E$153/CHI_fec!E$153)</f>
        <v>0.49630421542015746</v>
      </c>
      <c r="F246" s="247">
        <f>IF(F$153=0,0,F$153/CHI_fec!F$153)</f>
        <v>0.49630421542015751</v>
      </c>
      <c r="G246" s="247">
        <f>IF(G$153=0,0,G$153/CHI_fec!G$153)</f>
        <v>0.51403793169508105</v>
      </c>
      <c r="H246" s="247">
        <f>IF(H$153=0,0,H$153/CHI_fec!H$153)</f>
        <v>0.51403793169508116</v>
      </c>
      <c r="I246" s="247">
        <f>IF(I$153=0,0,I$153/CHI_fec!I$153)</f>
        <v>0.51403793169508105</v>
      </c>
      <c r="J246" s="247">
        <f>IF(J$153=0,0,J$153/CHI_fec!J$153)</f>
        <v>0.51403793169508116</v>
      </c>
      <c r="K246" s="247">
        <f>IF(K$153=0,0,K$153/CHI_fec!K$153)</f>
        <v>0.55112532505806167</v>
      </c>
      <c r="L246" s="247">
        <f>IF(L$153=0,0,L$153/CHI_fec!L$153)</f>
        <v>0.55112532505806178</v>
      </c>
      <c r="M246" s="247">
        <f>IF(M$153=0,0,M$153/CHI_fec!M$153)</f>
        <v>0.55112532505806167</v>
      </c>
      <c r="N246" s="247">
        <f>IF(N$153=0,0,N$153/CHI_fec!N$153)</f>
        <v>0.57384924082599598</v>
      </c>
      <c r="O246" s="247">
        <f>IF(O$153=0,0,O$153/CHI_fec!O$153)</f>
        <v>0.57384924082599598</v>
      </c>
      <c r="P246" s="247">
        <f>IF(P$153=0,0,P$153/CHI_fec!P$153)</f>
        <v>0.57384924082599609</v>
      </c>
      <c r="Q246" s="247">
        <f>IF(Q$153=0,0,Q$153/CHI_fec!Q$153)</f>
        <v>0.57384924082599598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154.22561205538324</v>
      </c>
      <c r="C5" s="96">
        <v>155.590321462985</v>
      </c>
      <c r="D5" s="96">
        <v>155.75071957337207</v>
      </c>
      <c r="E5" s="96">
        <v>156.61175468475255</v>
      </c>
      <c r="F5" s="96">
        <v>165.38477816875562</v>
      </c>
      <c r="G5" s="96">
        <v>160.15615132730093</v>
      </c>
      <c r="H5" s="96">
        <v>160.4099255274831</v>
      </c>
      <c r="I5" s="96">
        <v>164.02851214298769</v>
      </c>
      <c r="J5" s="96">
        <v>100.92883269936075</v>
      </c>
      <c r="K5" s="96">
        <v>94.57722665878461</v>
      </c>
      <c r="L5" s="96">
        <v>101.58171536743984</v>
      </c>
      <c r="M5" s="96">
        <v>63.687922306773721</v>
      </c>
      <c r="N5" s="96">
        <v>44.346582852119433</v>
      </c>
      <c r="O5" s="96">
        <v>59.39847621387031</v>
      </c>
      <c r="P5" s="96">
        <v>63.740245750069327</v>
      </c>
      <c r="Q5" s="96">
        <v>74.652643317952908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1.0513054821634831</v>
      </c>
      <c r="C10" s="158">
        <v>0.95166727823310304</v>
      </c>
      <c r="D10" s="158">
        <v>0.98363560912634007</v>
      </c>
      <c r="E10" s="158">
        <v>1.5618080092576485</v>
      </c>
      <c r="F10" s="158">
        <v>1.5349314933720126</v>
      </c>
      <c r="G10" s="158">
        <v>1.4400162612285832</v>
      </c>
      <c r="H10" s="158">
        <v>1.4417502910695026</v>
      </c>
      <c r="I10" s="158">
        <v>1.6306658072490001</v>
      </c>
      <c r="J10" s="158">
        <v>1.1994504102586929</v>
      </c>
      <c r="K10" s="158">
        <v>0.93700630414896002</v>
      </c>
      <c r="L10" s="158">
        <v>0.73084566034083176</v>
      </c>
      <c r="M10" s="158">
        <v>0.49218394866150872</v>
      </c>
      <c r="N10" s="158">
        <v>0.52936390707959613</v>
      </c>
      <c r="O10" s="158">
        <v>0.65036263430416175</v>
      </c>
      <c r="P10" s="158">
        <v>0.78034743485801306</v>
      </c>
      <c r="Q10" s="158">
        <v>1.9192195208659371</v>
      </c>
    </row>
    <row r="11" spans="1:17" x14ac:dyDescent="0.25">
      <c r="A11" s="92" t="s">
        <v>125</v>
      </c>
      <c r="B11" s="91">
        <v>0.49227005515522332</v>
      </c>
      <c r="C11" s="91">
        <v>0.44561482032905481</v>
      </c>
      <c r="D11" s="91">
        <v>0.46058387763830516</v>
      </c>
      <c r="E11" s="91">
        <v>0.73131104888462406</v>
      </c>
      <c r="F11" s="91">
        <v>0.71872621585381447</v>
      </c>
      <c r="G11" s="91">
        <v>0.67428249577907118</v>
      </c>
      <c r="H11" s="91">
        <v>0.67509444908846861</v>
      </c>
      <c r="I11" s="91">
        <v>0.76355346803886825</v>
      </c>
      <c r="J11" s="91">
        <v>0.56163839115430736</v>
      </c>
      <c r="K11" s="91">
        <v>0.43874987132662202</v>
      </c>
      <c r="L11" s="91">
        <v>0.34221588266196296</v>
      </c>
      <c r="M11" s="91">
        <v>0.23046338449173964</v>
      </c>
      <c r="N11" s="91">
        <v>0.24787276786475876</v>
      </c>
      <c r="O11" s="91">
        <v>0.30452999179739892</v>
      </c>
      <c r="P11" s="91">
        <v>0.36539491262545826</v>
      </c>
      <c r="Q11" s="91">
        <v>0.89866771877514029</v>
      </c>
    </row>
    <row r="12" spans="1:17" x14ac:dyDescent="0.25">
      <c r="A12" s="92" t="s">
        <v>26</v>
      </c>
      <c r="B12" s="91">
        <v>0.55903542700825981</v>
      </c>
      <c r="C12" s="91">
        <v>0.50605245790404818</v>
      </c>
      <c r="D12" s="91">
        <v>0.52305173148803485</v>
      </c>
      <c r="E12" s="91">
        <v>0.83049696037302445</v>
      </c>
      <c r="F12" s="91">
        <v>0.81620527751819816</v>
      </c>
      <c r="G12" s="91">
        <v>0.76573376544951199</v>
      </c>
      <c r="H12" s="91">
        <v>0.76665584198103409</v>
      </c>
      <c r="I12" s="91">
        <v>0.86711233921013176</v>
      </c>
      <c r="J12" s="91">
        <v>0.63781201910438556</v>
      </c>
      <c r="K12" s="91">
        <v>0.49825643282233795</v>
      </c>
      <c r="L12" s="91">
        <v>0.38862977767886886</v>
      </c>
      <c r="M12" s="91">
        <v>0.26172056416976908</v>
      </c>
      <c r="N12" s="91">
        <v>0.28149113921483743</v>
      </c>
      <c r="O12" s="91">
        <v>0.34583264250676282</v>
      </c>
      <c r="P12" s="91">
        <v>0.41495252223255474</v>
      </c>
      <c r="Q12" s="91">
        <v>1.0205518020907969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47.414414057396563</v>
      </c>
      <c r="C24" s="206">
        <v>45.21235715371327</v>
      </c>
      <c r="D24" s="206">
        <v>52.658130345522927</v>
      </c>
      <c r="E24" s="206">
        <v>32.85213314666791</v>
      </c>
      <c r="F24" s="206">
        <v>50.375349609660702</v>
      </c>
      <c r="G24" s="206">
        <v>36.590495584182513</v>
      </c>
      <c r="H24" s="206">
        <v>31.554844117232889</v>
      </c>
      <c r="I24" s="206">
        <v>37.183508265858926</v>
      </c>
      <c r="J24" s="206">
        <v>13.25969273376</v>
      </c>
      <c r="K24" s="206">
        <v>12.705100832160001</v>
      </c>
      <c r="L24" s="206">
        <v>22.310319786825804</v>
      </c>
      <c r="M24" s="206">
        <v>10.287137797189203</v>
      </c>
      <c r="N24" s="206">
        <v>3.4320000000000035</v>
      </c>
      <c r="O24" s="206">
        <v>7.7879607726597317</v>
      </c>
      <c r="P24" s="206">
        <v>10.033447675199156</v>
      </c>
      <c r="Q24" s="206">
        <v>10.775200247124795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25.982800000771924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1.2931823604945307</v>
      </c>
      <c r="C28" s="87">
        <v>0.67750328902037527</v>
      </c>
      <c r="D28" s="87">
        <v>0.84042633515983545</v>
      </c>
      <c r="E28" s="87">
        <v>1.9178540068046961</v>
      </c>
      <c r="F28" s="87">
        <v>1.0210443763003783</v>
      </c>
      <c r="G28" s="87">
        <v>0.50519418711192454</v>
      </c>
      <c r="H28" s="87">
        <v>0</v>
      </c>
      <c r="I28" s="87">
        <v>0.18805880710140829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6.5256466878926347E-3</v>
      </c>
    </row>
    <row r="29" spans="1:17" x14ac:dyDescent="0.25">
      <c r="A29" s="88" t="s">
        <v>29</v>
      </c>
      <c r="B29" s="87">
        <v>14.288865055367332</v>
      </c>
      <c r="C29" s="87">
        <v>14.341046400708926</v>
      </c>
      <c r="D29" s="87">
        <v>8.6486479226141562</v>
      </c>
      <c r="E29" s="87">
        <v>19.967546373053544</v>
      </c>
      <c r="F29" s="87">
        <v>19.919715365021545</v>
      </c>
      <c r="G29" s="87">
        <v>17.14725413284658</v>
      </c>
      <c r="H29" s="87">
        <v>13.308798187472886</v>
      </c>
      <c r="I29" s="87">
        <v>16.878452959384617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3.0157017984000274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31.832366641534701</v>
      </c>
      <c r="C31" s="87">
        <v>30.193807463983973</v>
      </c>
      <c r="D31" s="87">
        <v>17.186256086977011</v>
      </c>
      <c r="E31" s="87">
        <v>10.966732766809674</v>
      </c>
      <c r="F31" s="87">
        <v>17.270706623858779</v>
      </c>
      <c r="G31" s="87">
        <v>6.7949795122675036</v>
      </c>
      <c r="H31" s="87">
        <v>0</v>
      </c>
      <c r="I31" s="87">
        <v>1.6221290456128739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7.6729514844986718E-2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12.163883244480003</v>
      </c>
      <c r="G33" s="87">
        <v>12.143067751956503</v>
      </c>
      <c r="H33" s="87">
        <v>18.246045929760005</v>
      </c>
      <c r="I33" s="87">
        <v>15.479165655359999</v>
      </c>
      <c r="J33" s="87">
        <v>13.25969273376</v>
      </c>
      <c r="K33" s="87">
        <v>12.705100832160001</v>
      </c>
      <c r="L33" s="87">
        <v>22.310319786825804</v>
      </c>
      <c r="M33" s="87">
        <v>10.287137797189203</v>
      </c>
      <c r="N33" s="87">
        <v>3.4320000000000035</v>
      </c>
      <c r="O33" s="87">
        <v>7.7879607726597317</v>
      </c>
      <c r="P33" s="87">
        <v>10.033447675199156</v>
      </c>
      <c r="Q33" s="87">
        <v>10.691945085591916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7.7135958745618343</v>
      </c>
      <c r="C35" s="204">
        <v>6.2317226273149755</v>
      </c>
      <c r="D35" s="204">
        <v>6.233279376949616</v>
      </c>
      <c r="E35" s="204">
        <v>8.2433790594864966</v>
      </c>
      <c r="F35" s="204">
        <v>7.7860410123157511</v>
      </c>
      <c r="G35" s="204">
        <v>7.0449935518759457</v>
      </c>
      <c r="H35" s="204">
        <v>7.7056824172433211</v>
      </c>
      <c r="I35" s="204">
        <v>8.3425407041441684</v>
      </c>
      <c r="J35" s="204">
        <v>8.6767132033335876</v>
      </c>
      <c r="K35" s="204">
        <v>6.9657492615087673</v>
      </c>
      <c r="L35" s="204">
        <v>5.2526076131455444</v>
      </c>
      <c r="M35" s="204">
        <v>3.0212229032954903</v>
      </c>
      <c r="N35" s="204">
        <v>3.2649508415636936</v>
      </c>
      <c r="O35" s="204">
        <v>4.1579938895732189</v>
      </c>
      <c r="P35" s="204">
        <v>4.6959172044762978</v>
      </c>
      <c r="Q35" s="204">
        <v>10.837276002530448</v>
      </c>
    </row>
    <row r="36" spans="1:17" x14ac:dyDescent="0.25">
      <c r="A36" s="152" t="s">
        <v>190</v>
      </c>
      <c r="B36" s="151">
        <v>7.7135958745618343</v>
      </c>
      <c r="C36" s="151">
        <v>6.2317226273149755</v>
      </c>
      <c r="D36" s="151">
        <v>6.233279376949616</v>
      </c>
      <c r="E36" s="151">
        <v>8.2433790594864966</v>
      </c>
      <c r="F36" s="151">
        <v>7.7860410123157511</v>
      </c>
      <c r="G36" s="151">
        <v>7.0449935518759457</v>
      </c>
      <c r="H36" s="151">
        <v>7.7056824172433211</v>
      </c>
      <c r="I36" s="151">
        <v>8.3425407041441684</v>
      </c>
      <c r="J36" s="151">
        <v>8.6767132033335876</v>
      </c>
      <c r="K36" s="151">
        <v>6.9657492615087673</v>
      </c>
      <c r="L36" s="151">
        <v>5.2526076131455444</v>
      </c>
      <c r="M36" s="151">
        <v>3.0212229032954903</v>
      </c>
      <c r="N36" s="151">
        <v>3.2649508415636936</v>
      </c>
      <c r="O36" s="151">
        <v>4.1579938895732189</v>
      </c>
      <c r="P36" s="151">
        <v>4.6959172044762978</v>
      </c>
      <c r="Q36" s="151">
        <v>10.837276002530448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0.2292353317558109</v>
      </c>
      <c r="F38" s="208">
        <v>0.22546784009137141</v>
      </c>
      <c r="G38" s="208">
        <v>0.68942083624785477</v>
      </c>
      <c r="H38" s="208">
        <v>0.45101778691163652</v>
      </c>
      <c r="I38" s="208">
        <v>0.24490059985222615</v>
      </c>
      <c r="J38" s="208">
        <v>0.19227467395162864</v>
      </c>
      <c r="K38" s="208">
        <v>0.14248170535027821</v>
      </c>
      <c r="L38" s="208">
        <v>9.8159450280552604E-2</v>
      </c>
      <c r="M38" s="208">
        <v>6.7944080959874378E-2</v>
      </c>
      <c r="N38" s="208">
        <v>7.8363300368494856E-2</v>
      </c>
      <c r="O38" s="208">
        <v>9.9298698845240299E-2</v>
      </c>
      <c r="P38" s="208">
        <v>0.12028928744900655</v>
      </c>
      <c r="Q38" s="208">
        <v>0.38103803438916795</v>
      </c>
    </row>
    <row r="39" spans="1:17" x14ac:dyDescent="0.25">
      <c r="A39" s="154" t="s">
        <v>125</v>
      </c>
      <c r="B39" s="208">
        <v>0.19856070197028805</v>
      </c>
      <c r="C39" s="208">
        <v>2.7664403411778418E-2</v>
      </c>
      <c r="D39" s="208">
        <v>0.1983282701348634</v>
      </c>
      <c r="E39" s="208">
        <v>1.1524185464330761</v>
      </c>
      <c r="F39" s="208">
        <v>0.28108895674487788</v>
      </c>
      <c r="G39" s="208">
        <v>0.3172172566160395</v>
      </c>
      <c r="H39" s="208">
        <v>0.38588604665884468</v>
      </c>
      <c r="I39" s="208">
        <v>0.74299125939804433</v>
      </c>
      <c r="J39" s="208">
        <v>0.64291122685099977</v>
      </c>
      <c r="K39" s="208">
        <v>0.35628493538969125</v>
      </c>
      <c r="L39" s="208">
        <v>0.33989664116008228</v>
      </c>
      <c r="M39" s="208">
        <v>0.16631916877729364</v>
      </c>
      <c r="N39" s="208">
        <v>0.27901354335521528</v>
      </c>
      <c r="O39" s="208">
        <v>0.24752412215458716</v>
      </c>
      <c r="P39" s="208">
        <v>0.29890984434251755</v>
      </c>
      <c r="Q39" s="208">
        <v>0.65338295423917403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9.0213484269267979E-2</v>
      </c>
      <c r="L40" s="208">
        <v>5.6630460408708796E-2</v>
      </c>
      <c r="M40" s="208">
        <v>0.15590652950447151</v>
      </c>
      <c r="N40" s="208">
        <v>8.6670385258334204E-2</v>
      </c>
      <c r="O40" s="208">
        <v>0.23842304036731291</v>
      </c>
      <c r="P40" s="208">
        <v>0.22278234252773405</v>
      </c>
      <c r="Q40" s="208">
        <v>0</v>
      </c>
    </row>
    <row r="41" spans="1:17" x14ac:dyDescent="0.25">
      <c r="A41" s="154" t="s">
        <v>26</v>
      </c>
      <c r="B41" s="208">
        <v>7.5150351725915465</v>
      </c>
      <c r="C41" s="208">
        <v>6.2040582239031972</v>
      </c>
      <c r="D41" s="208">
        <v>6.034951106814753</v>
      </c>
      <c r="E41" s="208">
        <v>6.8617251812976106</v>
      </c>
      <c r="F41" s="208">
        <v>7.2794842154795019</v>
      </c>
      <c r="G41" s="208">
        <v>6.0383554590120516</v>
      </c>
      <c r="H41" s="208">
        <v>6.8687785836728397</v>
      </c>
      <c r="I41" s="208">
        <v>7.354648844893898</v>
      </c>
      <c r="J41" s="208">
        <v>7.8415273025309595</v>
      </c>
      <c r="K41" s="208">
        <v>6.3767691364995303</v>
      </c>
      <c r="L41" s="208">
        <v>4.7579210612962006</v>
      </c>
      <c r="M41" s="208">
        <v>2.6310531240538508</v>
      </c>
      <c r="N41" s="208">
        <v>2.8209036125816493</v>
      </c>
      <c r="O41" s="208">
        <v>3.5727480282060782</v>
      </c>
      <c r="P41" s="208">
        <v>4.0539357301570398</v>
      </c>
      <c r="Q41" s="208">
        <v>9.8028550139021053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5.3884566412613655</v>
      </c>
      <c r="C43" s="155">
        <v>4.9348844037236468</v>
      </c>
      <c r="D43" s="155">
        <v>5.5478842417731791</v>
      </c>
      <c r="E43" s="155">
        <v>4.2260544693405171</v>
      </c>
      <c r="F43" s="155">
        <v>5.6403360534071467</v>
      </c>
      <c r="G43" s="155">
        <v>4.3413559300138953</v>
      </c>
      <c r="H43" s="155">
        <v>4.0474287019373865</v>
      </c>
      <c r="I43" s="155">
        <v>4.6239173657356023</v>
      </c>
      <c r="J43" s="155">
        <v>2.6985763520084891</v>
      </c>
      <c r="K43" s="155">
        <v>2.3409902609668718</v>
      </c>
      <c r="L43" s="155">
        <v>2.8236123071276631</v>
      </c>
      <c r="M43" s="155">
        <v>1.4067076576275146</v>
      </c>
      <c r="N43" s="155">
        <v>0.87936810347613759</v>
      </c>
      <c r="O43" s="155">
        <v>1.4029789173331952</v>
      </c>
      <c r="P43" s="155">
        <v>1.6889934355358602</v>
      </c>
      <c r="Q43" s="155">
        <v>2.8922375474317357</v>
      </c>
    </row>
    <row r="44" spans="1:17" x14ac:dyDescent="0.25">
      <c r="A44" s="152" t="s">
        <v>193</v>
      </c>
      <c r="B44" s="151">
        <v>1.4372554698116577</v>
      </c>
      <c r="C44" s="151">
        <v>1.1671879742475402</v>
      </c>
      <c r="D44" s="151">
        <v>1.1597067129796041</v>
      </c>
      <c r="E44" s="151">
        <v>1.4883767071181913</v>
      </c>
      <c r="F44" s="151">
        <v>1.4423902526020915</v>
      </c>
      <c r="G44" s="151">
        <v>1.2921479646653538</v>
      </c>
      <c r="H44" s="151">
        <v>1.4178583588346463</v>
      </c>
      <c r="I44" s="151">
        <v>1.5252916769140259</v>
      </c>
      <c r="J44" s="151">
        <v>1.5936019575284897</v>
      </c>
      <c r="K44" s="151">
        <v>1.2822318582868728</v>
      </c>
      <c r="L44" s="151">
        <v>0.96441899155884803</v>
      </c>
      <c r="M44" s="151">
        <v>0.54944617452841382</v>
      </c>
      <c r="N44" s="151">
        <v>0.59336810347613755</v>
      </c>
      <c r="O44" s="151">
        <v>0.75398218627821778</v>
      </c>
      <c r="P44" s="151">
        <v>0.85287279593592946</v>
      </c>
      <c r="Q44" s="151">
        <v>1.9943041935046695</v>
      </c>
    </row>
    <row r="45" spans="1:17" x14ac:dyDescent="0.25">
      <c r="A45" s="152" t="s">
        <v>187</v>
      </c>
      <c r="B45" s="151">
        <v>3.9512011714497079</v>
      </c>
      <c r="C45" s="151">
        <v>3.7676964294761066</v>
      </c>
      <c r="D45" s="151">
        <v>4.3881775287935749</v>
      </c>
      <c r="E45" s="151">
        <v>2.7376777622223258</v>
      </c>
      <c r="F45" s="151">
        <v>4.197945800805055</v>
      </c>
      <c r="G45" s="151">
        <v>3.0492079653485415</v>
      </c>
      <c r="H45" s="151">
        <v>2.6295703431027402</v>
      </c>
      <c r="I45" s="151">
        <v>3.0986256888215764</v>
      </c>
      <c r="J45" s="151">
        <v>1.1049743944799992</v>
      </c>
      <c r="K45" s="151">
        <v>1.058758402679999</v>
      </c>
      <c r="L45" s="151">
        <v>1.859193315568815</v>
      </c>
      <c r="M45" s="151">
        <v>0.85726148309910066</v>
      </c>
      <c r="N45" s="151">
        <v>0.28599999999999998</v>
      </c>
      <c r="O45" s="151">
        <v>0.64899673105497735</v>
      </c>
      <c r="P45" s="151">
        <v>0.83612063959993088</v>
      </c>
      <c r="Q45" s="151">
        <v>0.89793335392706608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2.1652333333976603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0.10776519670787758</v>
      </c>
      <c r="C49" s="87">
        <v>5.6458607418364587E-2</v>
      </c>
      <c r="D49" s="87">
        <v>7.003552792998631E-2</v>
      </c>
      <c r="E49" s="87">
        <v>0.15982116723372453</v>
      </c>
      <c r="F49" s="87">
        <v>8.508703135836472E-2</v>
      </c>
      <c r="G49" s="87">
        <v>4.2099515592660411E-2</v>
      </c>
      <c r="H49" s="87">
        <v>0</v>
      </c>
      <c r="I49" s="87">
        <v>1.5671567258450689E-2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5.438038906577196E-4</v>
      </c>
    </row>
    <row r="50" spans="1:17" x14ac:dyDescent="0.25">
      <c r="A50" s="150" t="s">
        <v>29</v>
      </c>
      <c r="B50" s="87">
        <v>1.1907387546139419</v>
      </c>
      <c r="C50" s="87">
        <v>1.1950872000590769</v>
      </c>
      <c r="D50" s="87">
        <v>0.72072066021784609</v>
      </c>
      <c r="E50" s="87">
        <v>1.6639621977544605</v>
      </c>
      <c r="F50" s="87">
        <v>1.6599762804184588</v>
      </c>
      <c r="G50" s="87">
        <v>1.4289378444038812</v>
      </c>
      <c r="H50" s="87">
        <v>1.1090665156227395</v>
      </c>
      <c r="I50" s="87">
        <v>1.4065377466153828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0.25130848320000221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2.6526972201278882</v>
      </c>
      <c r="C52" s="87">
        <v>2.5161506219986651</v>
      </c>
      <c r="D52" s="87">
        <v>1.4321880072480822</v>
      </c>
      <c r="E52" s="87">
        <v>0.91389439723414057</v>
      </c>
      <c r="F52" s="87">
        <v>1.4392255519882307</v>
      </c>
      <c r="G52" s="87">
        <v>0.56624829268895849</v>
      </c>
      <c r="H52" s="87">
        <v>0</v>
      </c>
      <c r="I52" s="87">
        <v>0.13517742046773934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6.3941262370822366E-3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1.0136569370400004</v>
      </c>
      <c r="G54" s="87">
        <v>1.0119223126630417</v>
      </c>
      <c r="H54" s="87">
        <v>1.5205038274800009</v>
      </c>
      <c r="I54" s="87">
        <v>1.2899304712800013</v>
      </c>
      <c r="J54" s="87">
        <v>1.1049743944799992</v>
      </c>
      <c r="K54" s="87">
        <v>1.058758402679999</v>
      </c>
      <c r="L54" s="87">
        <v>1.859193315568815</v>
      </c>
      <c r="M54" s="87">
        <v>0.85726148309910066</v>
      </c>
      <c r="N54" s="87">
        <v>0.28599999999999998</v>
      </c>
      <c r="O54" s="87">
        <v>0.64899673105497735</v>
      </c>
      <c r="P54" s="87">
        <v>0.83612063959993088</v>
      </c>
      <c r="Q54" s="87">
        <v>0.89099542379932617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92.657839999999993</v>
      </c>
      <c r="C58" s="176">
        <v>98.259690000000006</v>
      </c>
      <c r="D58" s="176">
        <v>90.327789999999993</v>
      </c>
      <c r="E58" s="176">
        <v>109.72838</v>
      </c>
      <c r="F58" s="176">
        <v>100.04812</v>
      </c>
      <c r="G58" s="176">
        <v>110.73929</v>
      </c>
      <c r="H58" s="176">
        <v>115.66022</v>
      </c>
      <c r="I58" s="176">
        <v>112.24787999999999</v>
      </c>
      <c r="J58" s="176">
        <v>75.094399999999993</v>
      </c>
      <c r="K58" s="176">
        <v>71.628380000000007</v>
      </c>
      <c r="L58" s="176">
        <v>70.464330000000004</v>
      </c>
      <c r="M58" s="176">
        <v>48.480670000000003</v>
      </c>
      <c r="N58" s="176">
        <v>36.240900000000003</v>
      </c>
      <c r="O58" s="176">
        <v>45.399180000000001</v>
      </c>
      <c r="P58" s="176">
        <v>46.541539999999998</v>
      </c>
      <c r="Q58" s="176">
        <v>48.22871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108.42736854648733</v>
      </c>
      <c r="C60" s="96">
        <v>91.860802883001085</v>
      </c>
      <c r="D60" s="96">
        <v>97.760945263907203</v>
      </c>
      <c r="E60" s="96">
        <v>137.4303622499539</v>
      </c>
      <c r="F60" s="96">
        <v>133.17717970628101</v>
      </c>
      <c r="G60" s="96">
        <v>119.15195291302246</v>
      </c>
      <c r="H60" s="96">
        <v>131.66104270648688</v>
      </c>
      <c r="I60" s="96">
        <v>129.81973086559518</v>
      </c>
      <c r="J60" s="96">
        <v>142.51613281540438</v>
      </c>
      <c r="K60" s="96">
        <v>143.93083911713771</v>
      </c>
      <c r="L60" s="96">
        <v>156.85609963696425</v>
      </c>
      <c r="M60" s="96">
        <v>130.75236344722236</v>
      </c>
      <c r="N60" s="96">
        <v>123.44761573384253</v>
      </c>
      <c r="O60" s="96">
        <v>119.68289848214694</v>
      </c>
      <c r="P60" s="96">
        <v>111.67529870965599</v>
      </c>
      <c r="Q60" s="96">
        <v>99.249756307345081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2.3582272426090265</v>
      </c>
      <c r="C65" s="158">
        <v>2.1785555979853077</v>
      </c>
      <c r="D65" s="158">
        <v>2.3722741964423353</v>
      </c>
      <c r="E65" s="158">
        <v>3.7776038176940321</v>
      </c>
      <c r="F65" s="158">
        <v>3.7856231866335959</v>
      </c>
      <c r="G65" s="158">
        <v>3.4693113169629415</v>
      </c>
      <c r="H65" s="158">
        <v>3.5328776207058246</v>
      </c>
      <c r="I65" s="158">
        <v>3.6570120297578281</v>
      </c>
      <c r="J65" s="158">
        <v>3.449777649514604</v>
      </c>
      <c r="K65" s="158">
        <v>3.7604532551511682</v>
      </c>
      <c r="L65" s="158">
        <v>4.3368980214999118</v>
      </c>
      <c r="M65" s="158">
        <v>4.2928767504581575</v>
      </c>
      <c r="N65" s="158">
        <v>3.968333831599467</v>
      </c>
      <c r="O65" s="158">
        <v>3.7907130186201368</v>
      </c>
      <c r="P65" s="158">
        <v>3.7503228227586183</v>
      </c>
      <c r="Q65" s="158">
        <v>2.6133655244746201</v>
      </c>
    </row>
    <row r="66" spans="1:17" x14ac:dyDescent="0.25">
      <c r="A66" s="92" t="s">
        <v>125</v>
      </c>
      <c r="B66" s="91">
        <v>1.1042315240273544</v>
      </c>
      <c r="C66" s="91">
        <v>1.0201009150755849</v>
      </c>
      <c r="D66" s="91">
        <v>1.1108089602298707</v>
      </c>
      <c r="E66" s="91">
        <v>1.7688495601335088</v>
      </c>
      <c r="F66" s="91">
        <v>1.7726046011345937</v>
      </c>
      <c r="G66" s="91">
        <v>1.6244926924926002</v>
      </c>
      <c r="H66" s="91">
        <v>1.6542573882736276</v>
      </c>
      <c r="I66" s="91">
        <v>1.7123828840761774</v>
      </c>
      <c r="J66" s="91">
        <v>1.6153461221423835</v>
      </c>
      <c r="K66" s="91">
        <v>1.7608188701845282</v>
      </c>
      <c r="L66" s="91">
        <v>2.0307370830530393</v>
      </c>
      <c r="M66" s="91">
        <v>2.0101242793614502</v>
      </c>
      <c r="N66" s="91">
        <v>1.8581582111944426</v>
      </c>
      <c r="O66" s="91">
        <v>1.7749878968704711</v>
      </c>
      <c r="P66" s="91">
        <v>1.7560753312253625</v>
      </c>
      <c r="Q66" s="91">
        <v>1.2236991176212912</v>
      </c>
    </row>
    <row r="67" spans="1:17" x14ac:dyDescent="0.25">
      <c r="A67" s="92" t="s">
        <v>26</v>
      </c>
      <c r="B67" s="91">
        <v>1.2539957185816719</v>
      </c>
      <c r="C67" s="91">
        <v>1.1584546829097226</v>
      </c>
      <c r="D67" s="91">
        <v>1.2614652362124645</v>
      </c>
      <c r="E67" s="91">
        <v>2.0087542575605233</v>
      </c>
      <c r="F67" s="91">
        <v>2.0130185854990024</v>
      </c>
      <c r="G67" s="91">
        <v>1.8448186244703411</v>
      </c>
      <c r="H67" s="91">
        <v>1.8786202324321968</v>
      </c>
      <c r="I67" s="91">
        <v>1.9446291456816509</v>
      </c>
      <c r="J67" s="91">
        <v>1.8344315273722207</v>
      </c>
      <c r="K67" s="91">
        <v>1.99963438496664</v>
      </c>
      <c r="L67" s="91">
        <v>2.3061609384468724</v>
      </c>
      <c r="M67" s="91">
        <v>2.2827524710967078</v>
      </c>
      <c r="N67" s="91">
        <v>2.1101756204050246</v>
      </c>
      <c r="O67" s="91">
        <v>2.0157251217496657</v>
      </c>
      <c r="P67" s="91">
        <v>1.9942474915332555</v>
      </c>
      <c r="Q67" s="91">
        <v>1.3896664068533287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7.8752753588430293</v>
      </c>
      <c r="C70" s="204">
        <v>7.2448943171374918</v>
      </c>
      <c r="D70" s="204">
        <v>7.9369439047734192</v>
      </c>
      <c r="E70" s="204">
        <v>12.96439788367268</v>
      </c>
      <c r="F70" s="204">
        <v>12.694291504833737</v>
      </c>
      <c r="G70" s="204">
        <v>11.672073131609121</v>
      </c>
      <c r="H70" s="204">
        <v>12.790927925000529</v>
      </c>
      <c r="I70" s="204">
        <v>12.40992010091473</v>
      </c>
      <c r="J70" s="204">
        <v>6.6638986144886285</v>
      </c>
      <c r="K70" s="204">
        <v>2.1797341686664096</v>
      </c>
      <c r="L70" s="204">
        <v>0.97075721747947197</v>
      </c>
      <c r="M70" s="204">
        <v>9.0556870405257964E-2</v>
      </c>
      <c r="N70" s="204">
        <v>0.56611179253161903</v>
      </c>
      <c r="O70" s="204">
        <v>0</v>
      </c>
      <c r="P70" s="204">
        <v>0</v>
      </c>
      <c r="Q70" s="204">
        <v>8.8123316436006114</v>
      </c>
    </row>
    <row r="71" spans="1:17" x14ac:dyDescent="0.25">
      <c r="A71" s="152" t="s">
        <v>192</v>
      </c>
      <c r="B71" s="151">
        <v>7.8752753588430293</v>
      </c>
      <c r="C71" s="151">
        <v>7.2448943171374918</v>
      </c>
      <c r="D71" s="151">
        <v>7.9369439047734192</v>
      </c>
      <c r="E71" s="151">
        <v>12.96439788367268</v>
      </c>
      <c r="F71" s="151">
        <v>12.694291504833737</v>
      </c>
      <c r="G71" s="151">
        <v>11.672073131609121</v>
      </c>
      <c r="H71" s="151">
        <v>12.790927925000529</v>
      </c>
      <c r="I71" s="151">
        <v>12.40992010091473</v>
      </c>
      <c r="J71" s="151">
        <v>6.6638986144886285</v>
      </c>
      <c r="K71" s="151">
        <v>2.1797341686664096</v>
      </c>
      <c r="L71" s="151">
        <v>0.97075721747947197</v>
      </c>
      <c r="M71" s="151">
        <v>9.0556870405257964E-2</v>
      </c>
      <c r="N71" s="151">
        <v>0.56611179253161903</v>
      </c>
      <c r="O71" s="151">
        <v>0</v>
      </c>
      <c r="P71" s="151">
        <v>0</v>
      </c>
      <c r="Q71" s="151">
        <v>8.8123316436006114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0.30744146089380053</v>
      </c>
      <c r="C75" s="87">
        <v>0.15899680346381129</v>
      </c>
      <c r="D75" s="87">
        <v>0.3700301875882952</v>
      </c>
      <c r="E75" s="87">
        <v>1.9297337868785374</v>
      </c>
      <c r="F75" s="87">
        <v>0.70859454362873042</v>
      </c>
      <c r="G75" s="87">
        <v>0.80774290317714892</v>
      </c>
      <c r="H75" s="87">
        <v>0.65146112220166374</v>
      </c>
      <c r="I75" s="87">
        <v>1.2892555691954342</v>
      </c>
      <c r="J75" s="87">
        <v>0.12412461821699675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0.69072189332025136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3.4395834500446387</v>
      </c>
      <c r="I76" s="87">
        <v>0</v>
      </c>
      <c r="J76" s="87">
        <v>5.1914581439169929</v>
      </c>
      <c r="K76" s="87">
        <v>2.1797341686664096</v>
      </c>
      <c r="L76" s="87">
        <v>0.97075721747947197</v>
      </c>
      <c r="M76" s="87">
        <v>0</v>
      </c>
      <c r="N76" s="87">
        <v>0.56611179253161903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7.567833897949229</v>
      </c>
      <c r="C78" s="87">
        <v>7.0858975136736806</v>
      </c>
      <c r="D78" s="87">
        <v>7.5669137171851242</v>
      </c>
      <c r="E78" s="87">
        <v>11.034664096794142</v>
      </c>
      <c r="F78" s="87">
        <v>11.985696961205006</v>
      </c>
      <c r="G78" s="87">
        <v>10.864330228431973</v>
      </c>
      <c r="H78" s="87">
        <v>8.6998833527542274</v>
      </c>
      <c r="I78" s="87">
        <v>11.120664531719296</v>
      </c>
      <c r="J78" s="87">
        <v>1.3483158523546392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8.1216097502803599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9.0556870405257964E-2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80.825634506723972</v>
      </c>
      <c r="C83" s="204">
        <v>66.638796244834552</v>
      </c>
      <c r="D83" s="204">
        <v>70.223545520356168</v>
      </c>
      <c r="E83" s="204">
        <v>93.13856694208917</v>
      </c>
      <c r="F83" s="204">
        <v>89.701682872481769</v>
      </c>
      <c r="G83" s="204">
        <v>79.28517592452225</v>
      </c>
      <c r="H83" s="204">
        <v>88.20336819051451</v>
      </c>
      <c r="I83" s="204">
        <v>87.396748660327191</v>
      </c>
      <c r="J83" s="204">
        <v>116.5734278969226</v>
      </c>
      <c r="K83" s="204">
        <v>130.58732840275135</v>
      </c>
      <c r="L83" s="204">
        <v>145.60088484043646</v>
      </c>
      <c r="M83" s="204">
        <v>123.0946732643759</v>
      </c>
      <c r="N83" s="204">
        <v>114.3315357165271</v>
      </c>
      <c r="O83" s="204">
        <v>113.20997378601371</v>
      </c>
      <c r="P83" s="204">
        <v>105.42329709925235</v>
      </c>
      <c r="Q83" s="204">
        <v>68.933631330473077</v>
      </c>
    </row>
    <row r="84" spans="1:17" x14ac:dyDescent="0.25">
      <c r="A84" s="152" t="s">
        <v>190</v>
      </c>
      <c r="B84" s="151">
        <v>80.825634506723972</v>
      </c>
      <c r="C84" s="151">
        <v>66.638796244834552</v>
      </c>
      <c r="D84" s="151">
        <v>70.223545520356168</v>
      </c>
      <c r="E84" s="151">
        <v>93.13856694208917</v>
      </c>
      <c r="F84" s="151">
        <v>89.701682872481769</v>
      </c>
      <c r="G84" s="151">
        <v>79.28517592452225</v>
      </c>
      <c r="H84" s="151">
        <v>88.20336819051451</v>
      </c>
      <c r="I84" s="151">
        <v>87.396748660327191</v>
      </c>
      <c r="J84" s="151">
        <v>116.5734278969226</v>
      </c>
      <c r="K84" s="151">
        <v>130.58732840275135</v>
      </c>
      <c r="L84" s="151">
        <v>145.60088484043646</v>
      </c>
      <c r="M84" s="151">
        <v>123.0946732643759</v>
      </c>
      <c r="N84" s="151">
        <v>114.3315357165271</v>
      </c>
      <c r="O84" s="151">
        <v>113.20997378601371</v>
      </c>
      <c r="P84" s="151">
        <v>105.42329709925235</v>
      </c>
      <c r="Q84" s="151">
        <v>68.933631330473077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2.5900362142949422</v>
      </c>
      <c r="F86" s="208">
        <v>2.597577466883171</v>
      </c>
      <c r="G86" s="208">
        <v>7.7588221884727302</v>
      </c>
      <c r="H86" s="208">
        <v>5.162591158755502</v>
      </c>
      <c r="I86" s="208">
        <v>2.5655872630523868</v>
      </c>
      <c r="J86" s="208">
        <v>2.5832498222590776</v>
      </c>
      <c r="K86" s="208">
        <v>2.6711132642650908</v>
      </c>
      <c r="L86" s="208">
        <v>2.7209538326317908</v>
      </c>
      <c r="M86" s="208">
        <v>2.7682679212054295</v>
      </c>
      <c r="N86" s="208">
        <v>2.7441137431198066</v>
      </c>
      <c r="O86" s="208">
        <v>2.7036122206540272</v>
      </c>
      <c r="P86" s="208">
        <v>2.700493372520659</v>
      </c>
      <c r="Q86" s="208">
        <v>2.4237027256053989</v>
      </c>
    </row>
    <row r="87" spans="1:17" x14ac:dyDescent="0.25">
      <c r="A87" s="154" t="s">
        <v>125</v>
      </c>
      <c r="B87" s="208">
        <v>2.0805853697593002</v>
      </c>
      <c r="C87" s="208">
        <v>0.29582872223995554</v>
      </c>
      <c r="D87" s="208">
        <v>2.234347839002957</v>
      </c>
      <c r="E87" s="208">
        <v>13.020705606002824</v>
      </c>
      <c r="F87" s="208">
        <v>3.2383790962573547</v>
      </c>
      <c r="G87" s="208">
        <v>3.5699998604540784</v>
      </c>
      <c r="H87" s="208">
        <v>4.4170583745921554</v>
      </c>
      <c r="I87" s="208">
        <v>7.783602460839572</v>
      </c>
      <c r="J87" s="208">
        <v>8.6376446692559483</v>
      </c>
      <c r="K87" s="208">
        <v>6.6792955238542637</v>
      </c>
      <c r="L87" s="208">
        <v>9.4218444155898933</v>
      </c>
      <c r="M87" s="208">
        <v>6.7763963115439125</v>
      </c>
      <c r="N87" s="208">
        <v>9.7704524342037509</v>
      </c>
      <c r="O87" s="208">
        <v>6.7393555942438148</v>
      </c>
      <c r="P87" s="208">
        <v>6.710523195761243</v>
      </c>
      <c r="Q87" s="208">
        <v>4.1560314302802617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1.6912377196413264</v>
      </c>
      <c r="L88" s="208">
        <v>1.5697812880203879</v>
      </c>
      <c r="M88" s="208">
        <v>6.3521507427347563</v>
      </c>
      <c r="N88" s="208">
        <v>3.0350099369283532</v>
      </c>
      <c r="O88" s="208">
        <v>6.4915598403478327</v>
      </c>
      <c r="P88" s="208">
        <v>5.001461495611693</v>
      </c>
      <c r="Q88" s="208">
        <v>0</v>
      </c>
    </row>
    <row r="89" spans="1:17" x14ac:dyDescent="0.25">
      <c r="A89" s="154" t="s">
        <v>26</v>
      </c>
      <c r="B89" s="208">
        <v>78.745049136964667</v>
      </c>
      <c r="C89" s="208">
        <v>66.342967522594591</v>
      </c>
      <c r="D89" s="208">
        <v>67.989197681353218</v>
      </c>
      <c r="E89" s="208">
        <v>77.527825121791409</v>
      </c>
      <c r="F89" s="208">
        <v>83.865726309341241</v>
      </c>
      <c r="G89" s="208">
        <v>67.95635387559544</v>
      </c>
      <c r="H89" s="208">
        <v>78.623718657166847</v>
      </c>
      <c r="I89" s="208">
        <v>77.047558936435237</v>
      </c>
      <c r="J89" s="208">
        <v>105.35253340540757</v>
      </c>
      <c r="K89" s="208">
        <v>119.54568189499068</v>
      </c>
      <c r="L89" s="208">
        <v>131.8883053041944</v>
      </c>
      <c r="M89" s="208">
        <v>107.19785828889181</v>
      </c>
      <c r="N89" s="208">
        <v>98.781959602275194</v>
      </c>
      <c r="O89" s="208">
        <v>97.275446130768032</v>
      </c>
      <c r="P89" s="208">
        <v>91.010819035358764</v>
      </c>
      <c r="Q89" s="208">
        <v>62.353897174587416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17.368231438311312</v>
      </c>
      <c r="C91" s="155">
        <v>15.798556723043744</v>
      </c>
      <c r="D91" s="155">
        <v>17.228181642335262</v>
      </c>
      <c r="E91" s="155">
        <v>27.54979360649801</v>
      </c>
      <c r="F91" s="155">
        <v>26.99558214233193</v>
      </c>
      <c r="G91" s="155">
        <v>24.725392539928151</v>
      </c>
      <c r="H91" s="155">
        <v>27.133868970266029</v>
      </c>
      <c r="I91" s="155">
        <v>26.356050074595441</v>
      </c>
      <c r="J91" s="155">
        <v>15.829028654478575</v>
      </c>
      <c r="K91" s="155">
        <v>7.4033232905687765</v>
      </c>
      <c r="L91" s="155">
        <v>5.947559557548395</v>
      </c>
      <c r="M91" s="155">
        <v>3.2742565619830426</v>
      </c>
      <c r="N91" s="155">
        <v>4.5816343931843342</v>
      </c>
      <c r="O91" s="155">
        <v>2.6822116775131017</v>
      </c>
      <c r="P91" s="155">
        <v>2.5016787876450253</v>
      </c>
      <c r="Q91" s="155">
        <v>18.890427808796765</v>
      </c>
    </row>
    <row r="92" spans="1:17" x14ac:dyDescent="0.25">
      <c r="A92" s="152" t="s">
        <v>193</v>
      </c>
      <c r="B92" s="151">
        <v>1.9676929587960483</v>
      </c>
      <c r="C92" s="151">
        <v>1.6307633917526494</v>
      </c>
      <c r="D92" s="151">
        <v>1.707046895222796</v>
      </c>
      <c r="E92" s="151">
        <v>2.1971933006492068</v>
      </c>
      <c r="F92" s="151">
        <v>2.1711898662126221</v>
      </c>
      <c r="G92" s="151">
        <v>1.9000050825592001</v>
      </c>
      <c r="H92" s="151">
        <v>2.1204988058205441</v>
      </c>
      <c r="I92" s="151">
        <v>2.0877618772510749</v>
      </c>
      <c r="J92" s="151">
        <v>2.7974046972563666</v>
      </c>
      <c r="K92" s="151">
        <v>3.1407320273989088</v>
      </c>
      <c r="L92" s="151">
        <v>3.492898213936567</v>
      </c>
      <c r="M92" s="151">
        <v>2.9249117435458714</v>
      </c>
      <c r="N92" s="151">
        <v>2.7148429294455365</v>
      </c>
      <c r="O92" s="151">
        <v>2.6822116775131017</v>
      </c>
      <c r="P92" s="151">
        <v>2.5016787876450253</v>
      </c>
      <c r="Q92" s="151">
        <v>1.6574237057555694</v>
      </c>
    </row>
    <row r="93" spans="1:17" x14ac:dyDescent="0.25">
      <c r="A93" s="152" t="s">
        <v>187</v>
      </c>
      <c r="B93" s="151">
        <v>15.400538479515262</v>
      </c>
      <c r="C93" s="151">
        <v>14.167793331291094</v>
      </c>
      <c r="D93" s="151">
        <v>15.521134747112466</v>
      </c>
      <c r="E93" s="151">
        <v>25.352600305848803</v>
      </c>
      <c r="F93" s="151">
        <v>24.824392276119308</v>
      </c>
      <c r="G93" s="151">
        <v>22.825387457368951</v>
      </c>
      <c r="H93" s="151">
        <v>25.013370164445487</v>
      </c>
      <c r="I93" s="151">
        <v>24.268288197344365</v>
      </c>
      <c r="J93" s="151">
        <v>13.031623957222209</v>
      </c>
      <c r="K93" s="151">
        <v>4.2625912631698677</v>
      </c>
      <c r="L93" s="151">
        <v>2.4546613436118281</v>
      </c>
      <c r="M93" s="151">
        <v>0.34934481843717113</v>
      </c>
      <c r="N93" s="151">
        <v>1.8667914637387981</v>
      </c>
      <c r="O93" s="151">
        <v>0</v>
      </c>
      <c r="P93" s="151">
        <v>0</v>
      </c>
      <c r="Q93" s="151">
        <v>17.233004103041196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0.60121885685898779</v>
      </c>
      <c r="C97" s="87">
        <v>0.31092708232923089</v>
      </c>
      <c r="D97" s="87">
        <v>0.72361458906155496</v>
      </c>
      <c r="E97" s="87">
        <v>3.7737016276735855</v>
      </c>
      <c r="F97" s="87">
        <v>1.3856959964295175</v>
      </c>
      <c r="G97" s="87">
        <v>1.5795861217686464</v>
      </c>
      <c r="H97" s="87">
        <v>1.2739684167499208</v>
      </c>
      <c r="I97" s="87">
        <v>2.521210890871072</v>
      </c>
      <c r="J97" s="87">
        <v>0.24273258673546033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1.3507450358262696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6.7262965245317403</v>
      </c>
      <c r="I98" s="87">
        <v>0</v>
      </c>
      <c r="J98" s="87">
        <v>10.15218481477101</v>
      </c>
      <c r="K98" s="87">
        <v>4.2625912631698677</v>
      </c>
      <c r="L98" s="87">
        <v>2.4546613436118281</v>
      </c>
      <c r="M98" s="87">
        <v>0</v>
      </c>
      <c r="N98" s="87">
        <v>1.8667914637387981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14.799319622656274</v>
      </c>
      <c r="C100" s="87">
        <v>13.856866248961863</v>
      </c>
      <c r="D100" s="87">
        <v>14.797520158050911</v>
      </c>
      <c r="E100" s="87">
        <v>21.578898678175218</v>
      </c>
      <c r="F100" s="87">
        <v>23.43869627968979</v>
      </c>
      <c r="G100" s="87">
        <v>21.245801335600305</v>
      </c>
      <c r="H100" s="87">
        <v>17.013105223163826</v>
      </c>
      <c r="I100" s="87">
        <v>21.747077306473294</v>
      </c>
      <c r="J100" s="87">
        <v>2.6367065557157394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15.882259067214928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0.34934481843717113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4.8023812523965796</v>
      </c>
      <c r="C108" s="96">
        <v>4.3089926141619266</v>
      </c>
      <c r="D108" s="96">
        <v>4.4777990513663335</v>
      </c>
      <c r="E108" s="96">
        <v>7.7149924159655487</v>
      </c>
      <c r="F108" s="96">
        <v>7.5866864172992354</v>
      </c>
      <c r="G108" s="96">
        <v>6.7561712958291782</v>
      </c>
      <c r="H108" s="96">
        <v>8.6654944989820386</v>
      </c>
      <c r="I108" s="96">
        <v>8.6492898496731829</v>
      </c>
      <c r="J108" s="96">
        <v>10.290536017510767</v>
      </c>
      <c r="K108" s="96">
        <v>10.976737632733709</v>
      </c>
      <c r="L108" s="96">
        <v>11.233809550520752</v>
      </c>
      <c r="M108" s="96">
        <v>7.3546131237396519</v>
      </c>
      <c r="N108" s="96">
        <v>8.9266058286710734</v>
      </c>
      <c r="O108" s="96">
        <v>8.7370073448890189</v>
      </c>
      <c r="P108" s="96">
        <v>5.8449286081707976</v>
      </c>
      <c r="Q108" s="96">
        <v>6.9059059329670616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0.15760739481286362</v>
      </c>
      <c r="C113" s="158">
        <v>0.15233170944926078</v>
      </c>
      <c r="D113" s="158">
        <v>0.16151543083647876</v>
      </c>
      <c r="E113" s="158">
        <v>0.30967139446473502</v>
      </c>
      <c r="F113" s="158">
        <v>0.31293620676864686</v>
      </c>
      <c r="G113" s="158">
        <v>0.28462231144565486</v>
      </c>
      <c r="H113" s="158">
        <v>0.34671308010819912</v>
      </c>
      <c r="I113" s="158">
        <v>0.35421970519013157</v>
      </c>
      <c r="J113" s="158">
        <v>0.34072501207295075</v>
      </c>
      <c r="K113" s="158">
        <v>0.32315940539676302</v>
      </c>
      <c r="L113" s="158">
        <v>0.3373543515882973</v>
      </c>
      <c r="M113" s="158">
        <v>0.26509381704773938</v>
      </c>
      <c r="N113" s="158">
        <v>0.29309267444884085</v>
      </c>
      <c r="O113" s="158">
        <v>0.34664078211889965</v>
      </c>
      <c r="P113" s="158">
        <v>0.28796715896673047</v>
      </c>
      <c r="Q113" s="158">
        <v>0.26722514213104098</v>
      </c>
    </row>
    <row r="114" spans="1:17" x14ac:dyDescent="0.25">
      <c r="A114" s="92" t="s">
        <v>125</v>
      </c>
      <c r="B114" s="91">
        <v>7.3799102405265035E-2</v>
      </c>
      <c r="C114" s="91">
        <v>7.1328781486194134E-2</v>
      </c>
      <c r="D114" s="91">
        <v>7.5629026382199524E-2</v>
      </c>
      <c r="E114" s="91">
        <v>0.14500252973040673</v>
      </c>
      <c r="F114" s="91">
        <v>0.14653126648693038</v>
      </c>
      <c r="G114" s="91">
        <v>0.13327338564374741</v>
      </c>
      <c r="H114" s="91">
        <v>0.1623471673681994</v>
      </c>
      <c r="I114" s="91">
        <v>0.16586211788049759</v>
      </c>
      <c r="J114" s="91">
        <v>0.15954327579529637</v>
      </c>
      <c r="K114" s="91">
        <v>0.15131824290616203</v>
      </c>
      <c r="L114" s="91">
        <v>0.15796497600437809</v>
      </c>
      <c r="M114" s="91">
        <v>0.12412923755600308</v>
      </c>
      <c r="N114" s="91">
        <v>0.13723960301206387</v>
      </c>
      <c r="O114" s="91">
        <v>0.16231331409169328</v>
      </c>
      <c r="P114" s="91">
        <v>0.1348395986062226</v>
      </c>
      <c r="Q114" s="91">
        <v>0.125127222950459</v>
      </c>
    </row>
    <row r="115" spans="1:17" x14ac:dyDescent="0.25">
      <c r="A115" s="92" t="s">
        <v>26</v>
      </c>
      <c r="B115" s="91">
        <v>8.3808292407598586E-2</v>
      </c>
      <c r="C115" s="91">
        <v>8.1002927963066629E-2</v>
      </c>
      <c r="D115" s="91">
        <v>8.5886404454279239E-2</v>
      </c>
      <c r="E115" s="91">
        <v>0.16466886473432826</v>
      </c>
      <c r="F115" s="91">
        <v>0.16640494028171646</v>
      </c>
      <c r="G115" s="91">
        <v>0.15134892580190745</v>
      </c>
      <c r="H115" s="91">
        <v>0.18436591273999975</v>
      </c>
      <c r="I115" s="91">
        <v>0.18835758730963395</v>
      </c>
      <c r="J115" s="91">
        <v>0.18118173627765438</v>
      </c>
      <c r="K115" s="91">
        <v>0.171841162490601</v>
      </c>
      <c r="L115" s="91">
        <v>0.17938937558391924</v>
      </c>
      <c r="M115" s="91">
        <v>0.14096457949173627</v>
      </c>
      <c r="N115" s="91">
        <v>0.15585307143677699</v>
      </c>
      <c r="O115" s="91">
        <v>0.18432746802720637</v>
      </c>
      <c r="P115" s="91">
        <v>0.15312756036050787</v>
      </c>
      <c r="Q115" s="91">
        <v>0.14209791918058198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0.91240938145771822</v>
      </c>
      <c r="C118" s="204">
        <v>0.87818654436440746</v>
      </c>
      <c r="D118" s="204">
        <v>0.93677545297413334</v>
      </c>
      <c r="E118" s="204">
        <v>1.8423413021902166</v>
      </c>
      <c r="F118" s="204">
        <v>1.8191141581386796</v>
      </c>
      <c r="G118" s="204">
        <v>1.659994787871178</v>
      </c>
      <c r="H118" s="204">
        <v>2.022355859526642</v>
      </c>
      <c r="I118" s="204">
        <v>2.083763227291159</v>
      </c>
      <c r="J118" s="204">
        <v>1.9946402712434987</v>
      </c>
      <c r="K118" s="204">
        <v>2.5392568787654941</v>
      </c>
      <c r="L118" s="204">
        <v>2.6563531502235964</v>
      </c>
      <c r="M118" s="204">
        <v>1.6509988485185505</v>
      </c>
      <c r="N118" s="204">
        <v>2.3088865848797777</v>
      </c>
      <c r="O118" s="204">
        <v>1.4603579448709378</v>
      </c>
      <c r="P118" s="204">
        <v>0.51245147307640793</v>
      </c>
      <c r="Q118" s="204">
        <v>1.562072001353336</v>
      </c>
    </row>
    <row r="119" spans="1:17" x14ac:dyDescent="0.25">
      <c r="A119" s="152" t="s">
        <v>192</v>
      </c>
      <c r="B119" s="151">
        <v>0.91240938145771822</v>
      </c>
      <c r="C119" s="151">
        <v>0.87818654436440746</v>
      </c>
      <c r="D119" s="151">
        <v>0.93677545297413334</v>
      </c>
      <c r="E119" s="151">
        <v>1.8423413021902166</v>
      </c>
      <c r="F119" s="151">
        <v>1.8191141581386796</v>
      </c>
      <c r="G119" s="151">
        <v>1.659994787871178</v>
      </c>
      <c r="H119" s="151">
        <v>2.022355859526642</v>
      </c>
      <c r="I119" s="151">
        <v>2.083763227291159</v>
      </c>
      <c r="J119" s="151">
        <v>1.9946402712434987</v>
      </c>
      <c r="K119" s="151">
        <v>2.5392568787654941</v>
      </c>
      <c r="L119" s="151">
        <v>2.6563531502235964</v>
      </c>
      <c r="M119" s="151">
        <v>1.6509988485185505</v>
      </c>
      <c r="N119" s="151">
        <v>2.3088865848797777</v>
      </c>
      <c r="O119" s="151">
        <v>1.4603579448709378</v>
      </c>
      <c r="P119" s="151">
        <v>0.51245147307640793</v>
      </c>
      <c r="Q119" s="151">
        <v>1.562072001353336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3.5619386038811519E-2</v>
      </c>
      <c r="C123" s="87">
        <v>1.9272724664676624E-2</v>
      </c>
      <c r="D123" s="87">
        <v>4.3673635690389109E-2</v>
      </c>
      <c r="E123" s="87">
        <v>0.27423011000578018</v>
      </c>
      <c r="F123" s="87">
        <v>0.1015428364949717</v>
      </c>
      <c r="G123" s="87">
        <v>0.11487667992610924</v>
      </c>
      <c r="H123" s="87">
        <v>0.1408873580977297</v>
      </c>
      <c r="I123" s="87">
        <v>0.21648030960906486</v>
      </c>
      <c r="J123" s="87">
        <v>0.16814531187955481</v>
      </c>
      <c r="K123" s="87">
        <v>3.0607612718539408E-3</v>
      </c>
      <c r="L123" s="87">
        <v>2.6848401050341393E-3</v>
      </c>
      <c r="M123" s="87">
        <v>8.7278395961235629E-4</v>
      </c>
      <c r="N123" s="87">
        <v>2.8183960623311874E-3</v>
      </c>
      <c r="O123" s="87">
        <v>8.2229040067489359E-4</v>
      </c>
      <c r="P123" s="87">
        <v>3.0647405462892876E-4</v>
      </c>
      <c r="Q123" s="87">
        <v>0.12243721343157275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2.4907659017857124</v>
      </c>
      <c r="L124" s="87">
        <v>2.6208215788427944</v>
      </c>
      <c r="M124" s="87">
        <v>1.6387888130416377</v>
      </c>
      <c r="N124" s="87">
        <v>2.2803618208499521</v>
      </c>
      <c r="O124" s="87">
        <v>1.4495456760389152</v>
      </c>
      <c r="P124" s="87">
        <v>0.50865303729250844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0.87678999541890668</v>
      </c>
      <c r="C126" s="87">
        <v>0.8589138196997308</v>
      </c>
      <c r="D126" s="87">
        <v>0.89310181728374427</v>
      </c>
      <c r="E126" s="87">
        <v>1.5681111921844364</v>
      </c>
      <c r="F126" s="87">
        <v>1.7175713216437078</v>
      </c>
      <c r="G126" s="87">
        <v>1.5451181079450689</v>
      </c>
      <c r="H126" s="87">
        <v>1.8814685014289121</v>
      </c>
      <c r="I126" s="87">
        <v>1.867282917682094</v>
      </c>
      <c r="J126" s="87">
        <v>1.8264949593639439</v>
      </c>
      <c r="K126" s="87">
        <v>4.5430215707927588E-2</v>
      </c>
      <c r="L126" s="87">
        <v>3.2846731275767649E-2</v>
      </c>
      <c r="M126" s="87">
        <v>1.1337251517300544E-2</v>
      </c>
      <c r="N126" s="87">
        <v>2.5706367967494079E-2</v>
      </c>
      <c r="O126" s="87">
        <v>9.989978431347803E-3</v>
      </c>
      <c r="P126" s="87">
        <v>3.4919617292705355E-3</v>
      </c>
      <c r="Q126" s="87">
        <v>1.4396347879217632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2.2026321029716356</v>
      </c>
      <c r="C131" s="204">
        <v>1.8999873744927027</v>
      </c>
      <c r="D131" s="204">
        <v>1.9495473685012614</v>
      </c>
      <c r="E131" s="204">
        <v>3.1132653377037371</v>
      </c>
      <c r="F131" s="204">
        <v>3.0235762519498586</v>
      </c>
      <c r="G131" s="204">
        <v>2.6522811970273157</v>
      </c>
      <c r="H131" s="204">
        <v>3.5296261306397403</v>
      </c>
      <c r="I131" s="204">
        <v>3.4517831815659958</v>
      </c>
      <c r="J131" s="204">
        <v>4.6947706677755274</v>
      </c>
      <c r="K131" s="204">
        <v>4.5759318380048217</v>
      </c>
      <c r="L131" s="204">
        <v>4.6182030567062782</v>
      </c>
      <c r="M131" s="204">
        <v>3.0995050068684078</v>
      </c>
      <c r="N131" s="204">
        <v>3.4432194673349259</v>
      </c>
      <c r="O131" s="204">
        <v>4.2212914948881322</v>
      </c>
      <c r="P131" s="204">
        <v>3.3007513325238929</v>
      </c>
      <c r="Q131" s="204">
        <v>2.8741552290318744</v>
      </c>
    </row>
    <row r="132" spans="1:17" x14ac:dyDescent="0.25">
      <c r="A132" s="152" t="s">
        <v>190</v>
      </c>
      <c r="B132" s="151">
        <v>2.2026321029716356</v>
      </c>
      <c r="C132" s="151">
        <v>1.8999873744927027</v>
      </c>
      <c r="D132" s="151">
        <v>1.9495473685012614</v>
      </c>
      <c r="E132" s="151">
        <v>3.1132653377037371</v>
      </c>
      <c r="F132" s="151">
        <v>3.0235762519498586</v>
      </c>
      <c r="G132" s="151">
        <v>2.6522811970273157</v>
      </c>
      <c r="H132" s="151">
        <v>3.5296261306397403</v>
      </c>
      <c r="I132" s="151">
        <v>3.4517831815659958</v>
      </c>
      <c r="J132" s="151">
        <v>4.6947706677755274</v>
      </c>
      <c r="K132" s="151">
        <v>4.5759318380048217</v>
      </c>
      <c r="L132" s="151">
        <v>4.6182030567062782</v>
      </c>
      <c r="M132" s="151">
        <v>3.0995050068684078</v>
      </c>
      <c r="N132" s="151">
        <v>3.4432194673349259</v>
      </c>
      <c r="O132" s="151">
        <v>4.2212914948881322</v>
      </c>
      <c r="P132" s="151">
        <v>3.3007513325238929</v>
      </c>
      <c r="Q132" s="151">
        <v>2.8741552290318744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8.6574984285247611E-2</v>
      </c>
      <c r="F134" s="208">
        <v>8.7556590801457862E-2</v>
      </c>
      <c r="G134" s="208">
        <v>0.25955139736531463</v>
      </c>
      <c r="H134" s="208">
        <v>0.20659093898086234</v>
      </c>
      <c r="I134" s="208">
        <v>0.10132929543938721</v>
      </c>
      <c r="J134" s="208">
        <v>0.10403541966529424</v>
      </c>
      <c r="K134" s="208">
        <v>9.3598914828631211E-2</v>
      </c>
      <c r="L134" s="208">
        <v>8.6303852622789654E-2</v>
      </c>
      <c r="M134" s="208">
        <v>6.9704561981339536E-2</v>
      </c>
      <c r="N134" s="208">
        <v>8.2641992007508727E-2</v>
      </c>
      <c r="O134" s="208">
        <v>0.10081033402670414</v>
      </c>
      <c r="P134" s="208">
        <v>8.4551112923622648E-2</v>
      </c>
      <c r="Q134" s="208">
        <v>0.10105514141597388</v>
      </c>
    </row>
    <row r="135" spans="1:17" x14ac:dyDescent="0.25">
      <c r="A135" s="154" t="s">
        <v>125</v>
      </c>
      <c r="B135" s="208">
        <v>5.6699389449565041E-2</v>
      </c>
      <c r="C135" s="208">
        <v>8.4345886921958386E-3</v>
      </c>
      <c r="D135" s="208">
        <v>6.2030005998230352E-2</v>
      </c>
      <c r="E135" s="208">
        <v>0.43523228632901334</v>
      </c>
      <c r="F135" s="208">
        <v>0.10915610294819078</v>
      </c>
      <c r="G135" s="208">
        <v>0.11942514338728888</v>
      </c>
      <c r="H135" s="208">
        <v>0.17675702163489718</v>
      </c>
      <c r="I135" s="208">
        <v>0.30741770693030201</v>
      </c>
      <c r="J135" s="208">
        <v>0.34786453108119497</v>
      </c>
      <c r="K135" s="208">
        <v>0.23405028203642969</v>
      </c>
      <c r="L135" s="208">
        <v>0.29884427369773792</v>
      </c>
      <c r="M135" s="208">
        <v>0.17062862055001252</v>
      </c>
      <c r="N135" s="208">
        <v>0.2942478802133085</v>
      </c>
      <c r="O135" s="208">
        <v>0.2512922095078059</v>
      </c>
      <c r="P135" s="208">
        <v>0.21010316495307657</v>
      </c>
      <c r="Q135" s="208">
        <v>0.17328376928375086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5.9262936317015312E-2</v>
      </c>
      <c r="L136" s="208">
        <v>4.9790691523893225E-2</v>
      </c>
      <c r="M136" s="208">
        <v>0.15994618214878667</v>
      </c>
      <c r="N136" s="208">
        <v>9.1402649609262893E-2</v>
      </c>
      <c r="O136" s="208">
        <v>0.2420525809361426</v>
      </c>
      <c r="P136" s="208">
        <v>0.15659328773093661</v>
      </c>
      <c r="Q136" s="208">
        <v>0</v>
      </c>
    </row>
    <row r="137" spans="1:17" x14ac:dyDescent="0.25">
      <c r="A137" s="154" t="s">
        <v>26</v>
      </c>
      <c r="B137" s="208">
        <v>2.1459327135220705</v>
      </c>
      <c r="C137" s="208">
        <v>1.8915527858005068</v>
      </c>
      <c r="D137" s="208">
        <v>1.887517362503031</v>
      </c>
      <c r="E137" s="208">
        <v>2.5914580670894765</v>
      </c>
      <c r="F137" s="208">
        <v>2.82686355820021</v>
      </c>
      <c r="G137" s="208">
        <v>2.2733046562747123</v>
      </c>
      <c r="H137" s="208">
        <v>3.1462781700239808</v>
      </c>
      <c r="I137" s="208">
        <v>3.0430361791963065</v>
      </c>
      <c r="J137" s="208">
        <v>4.2428707170290378</v>
      </c>
      <c r="K137" s="208">
        <v>4.189019704822746</v>
      </c>
      <c r="L137" s="208">
        <v>4.1832642388618577</v>
      </c>
      <c r="M137" s="208">
        <v>2.699225642188269</v>
      </c>
      <c r="N137" s="208">
        <v>2.9749269455048459</v>
      </c>
      <c r="O137" s="208">
        <v>3.6271363704174795</v>
      </c>
      <c r="P137" s="208">
        <v>2.8495037669162571</v>
      </c>
      <c r="Q137" s="208">
        <v>2.5998163183321497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1.5297323731543617</v>
      </c>
      <c r="C139" s="155">
        <v>1.378486985855556</v>
      </c>
      <c r="D139" s="155">
        <v>1.4299607990544598</v>
      </c>
      <c r="E139" s="155">
        <v>2.4497143816068601</v>
      </c>
      <c r="F139" s="155">
        <v>2.4310598004420498</v>
      </c>
      <c r="G139" s="155">
        <v>2.1592729994850295</v>
      </c>
      <c r="H139" s="155">
        <v>2.7667994287074578</v>
      </c>
      <c r="I139" s="155">
        <v>2.7595237356258964</v>
      </c>
      <c r="J139" s="155">
        <v>3.2604000664187915</v>
      </c>
      <c r="K139" s="155">
        <v>3.5383895105666285</v>
      </c>
      <c r="L139" s="155">
        <v>3.6218989920025777</v>
      </c>
      <c r="M139" s="155">
        <v>2.3390154513049541</v>
      </c>
      <c r="N139" s="155">
        <v>2.8814071020075289</v>
      </c>
      <c r="O139" s="155">
        <v>2.7087171230110498</v>
      </c>
      <c r="P139" s="155">
        <v>1.7437586436037662</v>
      </c>
      <c r="Q139" s="155">
        <v>2.2024535604508104</v>
      </c>
    </row>
    <row r="140" spans="1:17" x14ac:dyDescent="0.25">
      <c r="A140" s="152" t="s">
        <v>193</v>
      </c>
      <c r="B140" s="151">
        <v>0.98392503369172601</v>
      </c>
      <c r="C140" s="151">
        <v>0.85315189935564228</v>
      </c>
      <c r="D140" s="151">
        <v>0.86957756752210047</v>
      </c>
      <c r="E140" s="151">
        <v>1.3476176419569195</v>
      </c>
      <c r="F140" s="151">
        <v>1.3428576414000271</v>
      </c>
      <c r="G140" s="151">
        <v>1.1662567535951938</v>
      </c>
      <c r="H140" s="151">
        <v>1.5570171823090408</v>
      </c>
      <c r="I140" s="151">
        <v>1.5130073294258708</v>
      </c>
      <c r="J140" s="151">
        <v>2.0671974078785089</v>
      </c>
      <c r="K140" s="151">
        <v>2.0193947814715321</v>
      </c>
      <c r="L140" s="151">
        <v>2.0328567538787694</v>
      </c>
      <c r="M140" s="151">
        <v>1.3513806162421096</v>
      </c>
      <c r="N140" s="151">
        <v>1.5002209046442119</v>
      </c>
      <c r="O140" s="151">
        <v>1.8351245221988162</v>
      </c>
      <c r="P140" s="151">
        <v>1.4372078991597774</v>
      </c>
      <c r="Q140" s="151">
        <v>1.2680151598442853</v>
      </c>
    </row>
    <row r="141" spans="1:17" x14ac:dyDescent="0.25">
      <c r="A141" s="152" t="s">
        <v>187</v>
      </c>
      <c r="B141" s="151">
        <v>0.54580733946263582</v>
      </c>
      <c r="C141" s="151">
        <v>0.52533508649991356</v>
      </c>
      <c r="D141" s="151">
        <v>0.56038323153235936</v>
      </c>
      <c r="E141" s="151">
        <v>1.1020967396499408</v>
      </c>
      <c r="F141" s="151">
        <v>1.0882021590420226</v>
      </c>
      <c r="G141" s="151">
        <v>0.99301624588983561</v>
      </c>
      <c r="H141" s="151">
        <v>1.2097822463984169</v>
      </c>
      <c r="I141" s="151">
        <v>1.2465164062000256</v>
      </c>
      <c r="J141" s="151">
        <v>1.1932026585402826</v>
      </c>
      <c r="K141" s="151">
        <v>1.5189947290950967</v>
      </c>
      <c r="L141" s="151">
        <v>1.5890422381238085</v>
      </c>
      <c r="M141" s="151">
        <v>0.98763483506284477</v>
      </c>
      <c r="N141" s="151">
        <v>1.381186197363317</v>
      </c>
      <c r="O141" s="151">
        <v>0.87359260081223356</v>
      </c>
      <c r="P141" s="151">
        <v>0.30655074444398878</v>
      </c>
      <c r="Q141" s="151">
        <v>0.93443840060652494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2.1307674737052446E-2</v>
      </c>
      <c r="C145" s="87">
        <v>1.1529029388778304E-2</v>
      </c>
      <c r="D145" s="87">
        <v>2.6125762607512527E-2</v>
      </c>
      <c r="E145" s="87">
        <v>0.16404566829822428</v>
      </c>
      <c r="F145" s="87">
        <v>6.0743375238276477E-2</v>
      </c>
      <c r="G145" s="87">
        <v>6.871973952810137E-2</v>
      </c>
      <c r="H145" s="87">
        <v>8.427944259449173E-2</v>
      </c>
      <c r="I145" s="87">
        <v>0.12949948152111015</v>
      </c>
      <c r="J145" s="87">
        <v>0.10058527146385751</v>
      </c>
      <c r="K145" s="87">
        <v>1.8309609704493042E-3</v>
      </c>
      <c r="L145" s="87">
        <v>1.6060832608604382E-3</v>
      </c>
      <c r="M145" s="87">
        <v>5.2210323633521355E-4</v>
      </c>
      <c r="N145" s="87">
        <v>1.6859770269736535E-3</v>
      </c>
      <c r="O145" s="87">
        <v>4.9189776538792289E-4</v>
      </c>
      <c r="P145" s="87">
        <v>1.8333413900687058E-4</v>
      </c>
      <c r="Q145" s="87">
        <v>7.3242484209816772E-2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1.4899872115584032</v>
      </c>
      <c r="L146" s="87">
        <v>1.5677870945047259</v>
      </c>
      <c r="M146" s="87">
        <v>0.98033073767648204</v>
      </c>
      <c r="N146" s="87">
        <v>1.3641225569839903</v>
      </c>
      <c r="O146" s="87">
        <v>0.86712465363337765</v>
      </c>
      <c r="P146" s="87">
        <v>0.30427850330808814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0.5244996647255834</v>
      </c>
      <c r="C148" s="87">
        <v>0.51380605711113525</v>
      </c>
      <c r="D148" s="87">
        <v>0.53425746892484682</v>
      </c>
      <c r="E148" s="87">
        <v>0.9380510713517165</v>
      </c>
      <c r="F148" s="87">
        <v>1.0274587838037461</v>
      </c>
      <c r="G148" s="87">
        <v>0.92429650636173422</v>
      </c>
      <c r="H148" s="87">
        <v>1.1255028038039252</v>
      </c>
      <c r="I148" s="87">
        <v>1.1170169246789154</v>
      </c>
      <c r="J148" s="87">
        <v>1.0926173870764251</v>
      </c>
      <c r="K148" s="87">
        <v>2.7176556566244254E-2</v>
      </c>
      <c r="L148" s="87">
        <v>1.9649060358222205E-2</v>
      </c>
      <c r="M148" s="87">
        <v>6.781994150027594E-3</v>
      </c>
      <c r="N148" s="87">
        <v>1.5377663352353048E-2</v>
      </c>
      <c r="O148" s="87">
        <v>5.9760494134679584E-3</v>
      </c>
      <c r="P148" s="87">
        <v>2.0889069968937166E-3</v>
      </c>
      <c r="Q148" s="87">
        <v>0.86119591639670823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0.99999999999999989</v>
      </c>
      <c r="C157" s="77">
        <f t="shared" si="0"/>
        <v>1</v>
      </c>
      <c r="D157" s="77">
        <f t="shared" si="0"/>
        <v>0.99999999999999978</v>
      </c>
      <c r="E157" s="77">
        <f t="shared" si="0"/>
        <v>1.0000000000000002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6.8166724589554797E-3</v>
      </c>
      <c r="C162" s="238">
        <f t="shared" si="5"/>
        <v>6.1164940677849618E-3</v>
      </c>
      <c r="D162" s="238">
        <f t="shared" si="5"/>
        <v>6.3154482484619441E-3</v>
      </c>
      <c r="E162" s="238">
        <f t="shared" si="5"/>
        <v>9.9724826683759982E-3</v>
      </c>
      <c r="F162" s="238">
        <f t="shared" si="5"/>
        <v>9.2809719876746841E-3</v>
      </c>
      <c r="G162" s="238">
        <f t="shared" si="5"/>
        <v>8.9913265853005762E-3</v>
      </c>
      <c r="H162" s="238">
        <f t="shared" si="5"/>
        <v>8.9879119781929393E-3</v>
      </c>
      <c r="I162" s="238">
        <f t="shared" si="5"/>
        <v>9.9413558407913175E-3</v>
      </c>
      <c r="J162" s="238">
        <f t="shared" si="5"/>
        <v>1.1884120505302246E-2</v>
      </c>
      <c r="K162" s="238">
        <f t="shared" si="5"/>
        <v>9.9073142367505449E-3</v>
      </c>
      <c r="L162" s="238">
        <f t="shared" si="5"/>
        <v>7.1946575985375703E-3</v>
      </c>
      <c r="M162" s="238">
        <f t="shared" si="5"/>
        <v>7.7280578614378976E-3</v>
      </c>
      <c r="N162" s="238">
        <f t="shared" si="5"/>
        <v>1.1936971758226384E-2</v>
      </c>
      <c r="O162" s="238">
        <f t="shared" si="5"/>
        <v>1.0949146775457073E-2</v>
      </c>
      <c r="P162" s="238">
        <f t="shared" si="5"/>
        <v>1.2242617292657116E-2</v>
      </c>
      <c r="Q162" s="238">
        <f t="shared" si="5"/>
        <v>2.5708661281982924E-2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0.30743540859069368</v>
      </c>
      <c r="C164" s="237">
        <f t="shared" si="7"/>
        <v>0.29058592288125906</v>
      </c>
      <c r="D164" s="237">
        <f t="shared" si="7"/>
        <v>0.33809237279777954</v>
      </c>
      <c r="E164" s="237">
        <f t="shared" si="7"/>
        <v>0.20976799099656812</v>
      </c>
      <c r="F164" s="237">
        <f t="shared" si="7"/>
        <v>0.30459483736924453</v>
      </c>
      <c r="G164" s="237">
        <f t="shared" si="7"/>
        <v>0.22846762538271068</v>
      </c>
      <c r="H164" s="237">
        <f t="shared" si="7"/>
        <v>0.19671378821148186</v>
      </c>
      <c r="I164" s="237">
        <f t="shared" si="7"/>
        <v>0.22668929797671483</v>
      </c>
      <c r="J164" s="237">
        <f t="shared" si="7"/>
        <v>0.13137665797896403</v>
      </c>
      <c r="K164" s="237">
        <f t="shared" si="7"/>
        <v>0.13433573050304615</v>
      </c>
      <c r="L164" s="237">
        <f t="shared" si="7"/>
        <v>0.21962928767372408</v>
      </c>
      <c r="M164" s="237">
        <f t="shared" si="7"/>
        <v>0.1615241544171882</v>
      </c>
      <c r="N164" s="237">
        <f t="shared" si="7"/>
        <v>7.7390404835577534E-2</v>
      </c>
      <c r="O164" s="237">
        <f t="shared" si="7"/>
        <v>0.13111381417628257</v>
      </c>
      <c r="P164" s="237">
        <f t="shared" si="7"/>
        <v>0.1574114997068119</v>
      </c>
      <c r="Q164" s="237">
        <f t="shared" si="7"/>
        <v>0.14433782607311255</v>
      </c>
    </row>
    <row r="165" spans="1:17" x14ac:dyDescent="0.25">
      <c r="A165" s="127" t="s">
        <v>181</v>
      </c>
      <c r="B165" s="237">
        <f t="shared" ref="B165:Q165" si="8">IF(B$35=0,0,B$35/B$5)</f>
        <v>5.0015012239289031E-2</v>
      </c>
      <c r="C165" s="237">
        <f t="shared" si="8"/>
        <v>4.0052122578829591E-2</v>
      </c>
      <c r="D165" s="237">
        <f t="shared" si="8"/>
        <v>4.0020870491151737E-2</v>
      </c>
      <c r="E165" s="237">
        <f t="shared" si="8"/>
        <v>5.2635762086184312E-2</v>
      </c>
      <c r="F165" s="237">
        <f t="shared" si="8"/>
        <v>4.7078341178237192E-2</v>
      </c>
      <c r="G165" s="237">
        <f t="shared" si="8"/>
        <v>4.3988279522767383E-2</v>
      </c>
      <c r="H165" s="237">
        <f t="shared" si="8"/>
        <v>4.8037441523050291E-2</v>
      </c>
      <c r="I165" s="237">
        <f t="shared" si="8"/>
        <v>5.0860308340002318E-2</v>
      </c>
      <c r="J165" s="237">
        <f t="shared" si="8"/>
        <v>8.5968627311673471E-2</v>
      </c>
      <c r="K165" s="237">
        <f t="shared" si="8"/>
        <v>7.3651443456253726E-2</v>
      </c>
      <c r="L165" s="237">
        <f t="shared" si="8"/>
        <v>5.1708199592277918E-2</v>
      </c>
      <c r="M165" s="237">
        <f t="shared" si="8"/>
        <v>4.7437925337598254E-2</v>
      </c>
      <c r="N165" s="237">
        <f t="shared" si="8"/>
        <v>7.3623504486268518E-2</v>
      </c>
      <c r="O165" s="237">
        <f t="shared" si="8"/>
        <v>7.0001692881849945E-2</v>
      </c>
      <c r="P165" s="237">
        <f t="shared" si="8"/>
        <v>7.3672718848455179E-2</v>
      </c>
      <c r="Q165" s="237">
        <f t="shared" si="8"/>
        <v>0.1451693539687996</v>
      </c>
    </row>
    <row r="166" spans="1:17" x14ac:dyDescent="0.25">
      <c r="A166" s="142" t="s">
        <v>190</v>
      </c>
      <c r="B166" s="235">
        <f t="shared" ref="B166:Q166" si="9">IF(B$36=0,0,B$36/B$5)</f>
        <v>5.0015012239289031E-2</v>
      </c>
      <c r="C166" s="235">
        <f t="shared" si="9"/>
        <v>4.0052122578829591E-2</v>
      </c>
      <c r="D166" s="235">
        <f t="shared" si="9"/>
        <v>4.0020870491151737E-2</v>
      </c>
      <c r="E166" s="235">
        <f t="shared" si="9"/>
        <v>5.2635762086184312E-2</v>
      </c>
      <c r="F166" s="235">
        <f t="shared" si="9"/>
        <v>4.7078341178237192E-2</v>
      </c>
      <c r="G166" s="235">
        <f t="shared" si="9"/>
        <v>4.3988279522767383E-2</v>
      </c>
      <c r="H166" s="235">
        <f t="shared" si="9"/>
        <v>4.8037441523050291E-2</v>
      </c>
      <c r="I166" s="235">
        <f t="shared" si="9"/>
        <v>5.0860308340002318E-2</v>
      </c>
      <c r="J166" s="235">
        <f t="shared" si="9"/>
        <v>8.5968627311673471E-2</v>
      </c>
      <c r="K166" s="235">
        <f t="shared" si="9"/>
        <v>7.3651443456253726E-2</v>
      </c>
      <c r="L166" s="235">
        <f t="shared" si="9"/>
        <v>5.1708199592277918E-2</v>
      </c>
      <c r="M166" s="235">
        <f t="shared" si="9"/>
        <v>4.7437925337598254E-2</v>
      </c>
      <c r="N166" s="235">
        <f t="shared" si="9"/>
        <v>7.3623504486268518E-2</v>
      </c>
      <c r="O166" s="235">
        <f t="shared" si="9"/>
        <v>7.0001692881849945E-2</v>
      </c>
      <c r="P166" s="235">
        <f t="shared" si="9"/>
        <v>7.3672718848455179E-2</v>
      </c>
      <c r="Q166" s="235">
        <f t="shared" si="9"/>
        <v>0.1451693539687996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3.4938792392837724E-2</v>
      </c>
      <c r="C168" s="236">
        <f t="shared" si="11"/>
        <v>3.1717168248782478E-2</v>
      </c>
      <c r="D168" s="236">
        <f t="shared" si="11"/>
        <v>3.562028000236394E-2</v>
      </c>
      <c r="E168" s="236">
        <f t="shared" si="11"/>
        <v>2.6984273804014521E-2</v>
      </c>
      <c r="F168" s="236">
        <f t="shared" si="11"/>
        <v>3.4104323964154977E-2</v>
      </c>
      <c r="G168" s="236">
        <f t="shared" si="11"/>
        <v>2.7107019580794887E-2</v>
      </c>
      <c r="H168" s="236">
        <f t="shared" si="11"/>
        <v>2.5231784683073983E-2</v>
      </c>
      <c r="I168" s="236">
        <f t="shared" si="11"/>
        <v>2.8189717173711968E-2</v>
      </c>
      <c r="J168" s="236">
        <f t="shared" si="11"/>
        <v>2.6737417642060779E-2</v>
      </c>
      <c r="K168" s="236">
        <f t="shared" si="11"/>
        <v>2.4752155922404959E-2</v>
      </c>
      <c r="L168" s="236">
        <f t="shared" si="11"/>
        <v>2.7796462157723321E-2</v>
      </c>
      <c r="M168" s="236">
        <f t="shared" si="11"/>
        <v>2.2087510577777161E-2</v>
      </c>
      <c r="N168" s="236">
        <f t="shared" si="11"/>
        <v>1.9829444501023384E-2</v>
      </c>
      <c r="O168" s="236">
        <f t="shared" si="11"/>
        <v>2.3619779609861131E-2</v>
      </c>
      <c r="P168" s="236">
        <f t="shared" si="11"/>
        <v>2.6498069087441872E-2</v>
      </c>
      <c r="Q168" s="236">
        <f t="shared" si="11"/>
        <v>3.8742600648625572E-2</v>
      </c>
    </row>
    <row r="169" spans="1:17" x14ac:dyDescent="0.25">
      <c r="A169" s="142" t="s">
        <v>188</v>
      </c>
      <c r="B169" s="235">
        <f t="shared" ref="B169:Q169" si="12">IF(B$44=0,0,B$44/B$5)</f>
        <v>9.3191750102799512E-3</v>
      </c>
      <c r="C169" s="235">
        <f t="shared" si="12"/>
        <v>7.5016746753442153E-3</v>
      </c>
      <c r="D169" s="235">
        <f t="shared" si="12"/>
        <v>7.4459156025489942E-3</v>
      </c>
      <c r="E169" s="235">
        <f t="shared" si="12"/>
        <v>9.5036078876338456E-3</v>
      </c>
      <c r="F169" s="235">
        <f t="shared" si="12"/>
        <v>8.7214208500512834E-3</v>
      </c>
      <c r="G169" s="235">
        <f t="shared" si="12"/>
        <v>8.0680507989023369E-3</v>
      </c>
      <c r="H169" s="235">
        <f t="shared" si="12"/>
        <v>8.8389689987838325E-3</v>
      </c>
      <c r="I169" s="235">
        <f t="shared" si="12"/>
        <v>9.2989423423190699E-3</v>
      </c>
      <c r="J169" s="235">
        <f t="shared" si="12"/>
        <v>1.5789362810480448E-2</v>
      </c>
      <c r="K169" s="235">
        <f t="shared" si="12"/>
        <v>1.3557511713817793E-2</v>
      </c>
      <c r="L169" s="235">
        <f t="shared" si="12"/>
        <v>9.4940215182463331E-3</v>
      </c>
      <c r="M169" s="235">
        <f t="shared" si="12"/>
        <v>8.6271643763448039E-3</v>
      </c>
      <c r="N169" s="235">
        <f t="shared" si="12"/>
        <v>1.3380244098058595E-2</v>
      </c>
      <c r="O169" s="235">
        <f t="shared" si="12"/>
        <v>1.2693628428504251E-2</v>
      </c>
      <c r="P169" s="235">
        <f t="shared" si="12"/>
        <v>1.3380444111874197E-2</v>
      </c>
      <c r="Q169" s="235">
        <f t="shared" si="12"/>
        <v>2.6714448475866192E-2</v>
      </c>
    </row>
    <row r="170" spans="1:17" x14ac:dyDescent="0.25">
      <c r="A170" s="142" t="s">
        <v>187</v>
      </c>
      <c r="B170" s="235">
        <f t="shared" ref="B170:Q170" si="13">IF(B$45=0,0,B$45/B$5)</f>
        <v>2.5619617382557771E-2</v>
      </c>
      <c r="C170" s="235">
        <f t="shared" si="13"/>
        <v>2.4215493573438263E-2</v>
      </c>
      <c r="D170" s="235">
        <f t="shared" si="13"/>
        <v>2.8174364399814945E-2</v>
      </c>
      <c r="E170" s="235">
        <f t="shared" si="13"/>
        <v>1.7480665916380676E-2</v>
      </c>
      <c r="F170" s="235">
        <f t="shared" si="13"/>
        <v>2.538290311410369E-2</v>
      </c>
      <c r="G170" s="235">
        <f t="shared" si="13"/>
        <v>1.9038968781892551E-2</v>
      </c>
      <c r="H170" s="235">
        <f t="shared" si="13"/>
        <v>1.6392815684290154E-2</v>
      </c>
      <c r="I170" s="235">
        <f t="shared" si="13"/>
        <v>1.8890774831392898E-2</v>
      </c>
      <c r="J170" s="235">
        <f t="shared" si="13"/>
        <v>1.0948054831580329E-2</v>
      </c>
      <c r="K170" s="235">
        <f t="shared" si="13"/>
        <v>1.1194644208587167E-2</v>
      </c>
      <c r="L170" s="235">
        <f t="shared" si="13"/>
        <v>1.8302440639476988E-2</v>
      </c>
      <c r="M170" s="235">
        <f t="shared" si="13"/>
        <v>1.3460346201432357E-2</v>
      </c>
      <c r="N170" s="235">
        <f t="shared" si="13"/>
        <v>6.4492004029647878E-3</v>
      </c>
      <c r="O170" s="235">
        <f t="shared" si="13"/>
        <v>1.0926151181356876E-2</v>
      </c>
      <c r="P170" s="235">
        <f t="shared" si="13"/>
        <v>1.3117624975567677E-2</v>
      </c>
      <c r="Q170" s="235">
        <f t="shared" si="13"/>
        <v>1.2028152172759377E-2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0.60079411431822405</v>
      </c>
      <c r="C173" s="209">
        <f t="shared" si="16"/>
        <v>0.63152829222334383</v>
      </c>
      <c r="D173" s="209">
        <f t="shared" si="16"/>
        <v>0.57995102846024271</v>
      </c>
      <c r="E173" s="209">
        <f t="shared" si="16"/>
        <v>0.70063949044485718</v>
      </c>
      <c r="F173" s="209">
        <f t="shared" si="16"/>
        <v>0.60494152550068858</v>
      </c>
      <c r="G173" s="209">
        <f t="shared" si="16"/>
        <v>0.69144574892842647</v>
      </c>
      <c r="H173" s="209">
        <f t="shared" si="16"/>
        <v>0.72102907360420088</v>
      </c>
      <c r="I173" s="209">
        <f t="shared" si="16"/>
        <v>0.68431932066877954</v>
      </c>
      <c r="J173" s="209">
        <f t="shared" si="16"/>
        <v>0.74403317656199952</v>
      </c>
      <c r="K173" s="209">
        <f t="shared" si="16"/>
        <v>0.75735335588154462</v>
      </c>
      <c r="L173" s="209">
        <f t="shared" si="16"/>
        <v>0.69367139297773717</v>
      </c>
      <c r="M173" s="209">
        <f t="shared" si="16"/>
        <v>0.76122235180599851</v>
      </c>
      <c r="N173" s="209">
        <f t="shared" si="16"/>
        <v>0.8172196744189042</v>
      </c>
      <c r="O173" s="209">
        <f t="shared" si="16"/>
        <v>0.76431556655654931</v>
      </c>
      <c r="P173" s="209">
        <f t="shared" si="16"/>
        <v>0.73017509506463385</v>
      </c>
      <c r="Q173" s="209">
        <f t="shared" si="16"/>
        <v>0.64604155802747942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1</v>
      </c>
      <c r="E175" s="77">
        <f t="shared" si="17"/>
        <v>0.99999999999999978</v>
      </c>
      <c r="F175" s="77">
        <f t="shared" si="17"/>
        <v>1.0000000000000002</v>
      </c>
      <c r="G175" s="77">
        <f t="shared" si="17"/>
        <v>1</v>
      </c>
      <c r="H175" s="77">
        <f t="shared" si="17"/>
        <v>1</v>
      </c>
      <c r="I175" s="77">
        <f t="shared" si="17"/>
        <v>1</v>
      </c>
      <c r="J175" s="77">
        <f t="shared" si="17"/>
        <v>1.0000000000000002</v>
      </c>
      <c r="K175" s="77">
        <f t="shared" si="17"/>
        <v>0.99999999999999989</v>
      </c>
      <c r="L175" s="77">
        <f t="shared" si="17"/>
        <v>1</v>
      </c>
      <c r="M175" s="77">
        <f t="shared" si="17"/>
        <v>0.99999999999999989</v>
      </c>
      <c r="N175" s="77">
        <f t="shared" si="17"/>
        <v>0.99999999999999989</v>
      </c>
      <c r="O175" s="77">
        <f t="shared" si="17"/>
        <v>1</v>
      </c>
      <c r="P175" s="77">
        <f t="shared" si="17"/>
        <v>1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2.1749372637388652E-2</v>
      </c>
      <c r="C180" s="238">
        <f t="shared" si="22"/>
        <v>2.3715834497549892E-2</v>
      </c>
      <c r="D180" s="238">
        <f t="shared" si="22"/>
        <v>2.4266072612517647E-2</v>
      </c>
      <c r="E180" s="238">
        <f t="shared" si="22"/>
        <v>2.748740348092402E-2</v>
      </c>
      <c r="F180" s="238">
        <f t="shared" si="22"/>
        <v>2.8425464445055035E-2</v>
      </c>
      <c r="G180" s="238">
        <f t="shared" si="22"/>
        <v>2.9116697059052319E-2</v>
      </c>
      <c r="H180" s="238">
        <f t="shared" si="22"/>
        <v>2.6833128069490529E-2</v>
      </c>
      <c r="I180" s="238">
        <f t="shared" si="22"/>
        <v>2.8169924597548288E-2</v>
      </c>
      <c r="J180" s="238">
        <f t="shared" si="22"/>
        <v>2.420622550839888E-2</v>
      </c>
      <c r="K180" s="238">
        <f t="shared" si="22"/>
        <v>2.6126807001317722E-2</v>
      </c>
      <c r="L180" s="238">
        <f t="shared" si="22"/>
        <v>2.7648896227417674E-2</v>
      </c>
      <c r="M180" s="238">
        <f t="shared" si="22"/>
        <v>3.2832115896635088E-2</v>
      </c>
      <c r="N180" s="238">
        <f t="shared" si="22"/>
        <v>3.2145892879416452E-2</v>
      </c>
      <c r="O180" s="238">
        <f t="shared" si="22"/>
        <v>3.167297138267082E-2</v>
      </c>
      <c r="P180" s="238">
        <f t="shared" si="22"/>
        <v>3.358238452094104E-2</v>
      </c>
      <c r="Q180" s="238">
        <f t="shared" si="22"/>
        <v>2.6331203437737965E-2</v>
      </c>
    </row>
    <row r="181" spans="1:17" x14ac:dyDescent="0.25">
      <c r="A181" s="127" t="s">
        <v>183</v>
      </c>
      <c r="B181" s="237">
        <f t="shared" ref="B181:Q181" si="23">IF(B$70=0,0,B$70/B$60)</f>
        <v>7.263180380022384E-2</v>
      </c>
      <c r="C181" s="237">
        <f t="shared" si="23"/>
        <v>7.8868179786812695E-2</v>
      </c>
      <c r="D181" s="237">
        <f t="shared" si="23"/>
        <v>8.1187266380736339E-2</v>
      </c>
      <c r="E181" s="237">
        <f t="shared" si="23"/>
        <v>9.4334306272826754E-2</v>
      </c>
      <c r="F181" s="237">
        <f t="shared" si="23"/>
        <v>9.53188191312557E-2</v>
      </c>
      <c r="G181" s="237">
        <f t="shared" si="23"/>
        <v>9.7959562107466286E-2</v>
      </c>
      <c r="H181" s="237">
        <f t="shared" si="23"/>
        <v>9.7150437685014066E-2</v>
      </c>
      <c r="I181" s="237">
        <f t="shared" si="23"/>
        <v>9.559348196279159E-2</v>
      </c>
      <c r="J181" s="237">
        <f t="shared" si="23"/>
        <v>4.675890709945181E-2</v>
      </c>
      <c r="K181" s="237">
        <f t="shared" si="23"/>
        <v>1.5144316409441892E-2</v>
      </c>
      <c r="L181" s="237">
        <f t="shared" si="23"/>
        <v>6.1888394504660132E-3</v>
      </c>
      <c r="M181" s="237">
        <f t="shared" si="23"/>
        <v>6.9258304796770162E-4</v>
      </c>
      <c r="N181" s="237">
        <f t="shared" si="23"/>
        <v>4.5858463054659253E-3</v>
      </c>
      <c r="O181" s="237">
        <f t="shared" si="23"/>
        <v>0</v>
      </c>
      <c r="P181" s="237">
        <f t="shared" si="23"/>
        <v>0</v>
      </c>
      <c r="Q181" s="237">
        <f t="shared" si="23"/>
        <v>8.8789453712224839E-2</v>
      </c>
    </row>
    <row r="182" spans="1:17" x14ac:dyDescent="0.25">
      <c r="A182" s="142" t="s">
        <v>192</v>
      </c>
      <c r="B182" s="235">
        <f t="shared" ref="B182:Q182" si="24">IF(B$71=0,0,B$71/B$60)</f>
        <v>7.263180380022384E-2</v>
      </c>
      <c r="C182" s="235">
        <f t="shared" si="24"/>
        <v>7.8868179786812695E-2</v>
      </c>
      <c r="D182" s="235">
        <f t="shared" si="24"/>
        <v>8.1187266380736339E-2</v>
      </c>
      <c r="E182" s="235">
        <f t="shared" si="24"/>
        <v>9.4334306272826754E-2</v>
      </c>
      <c r="F182" s="235">
        <f t="shared" si="24"/>
        <v>9.53188191312557E-2</v>
      </c>
      <c r="G182" s="235">
        <f t="shared" si="24"/>
        <v>9.7959562107466286E-2</v>
      </c>
      <c r="H182" s="235">
        <f t="shared" si="24"/>
        <v>9.7150437685014066E-2</v>
      </c>
      <c r="I182" s="235">
        <f t="shared" si="24"/>
        <v>9.559348196279159E-2</v>
      </c>
      <c r="J182" s="235">
        <f t="shared" si="24"/>
        <v>4.675890709945181E-2</v>
      </c>
      <c r="K182" s="235">
        <f t="shared" si="24"/>
        <v>1.5144316409441892E-2</v>
      </c>
      <c r="L182" s="235">
        <f t="shared" si="24"/>
        <v>6.1888394504660132E-3</v>
      </c>
      <c r="M182" s="235">
        <f t="shared" si="24"/>
        <v>6.9258304796770162E-4</v>
      </c>
      <c r="N182" s="235">
        <f t="shared" si="24"/>
        <v>4.5858463054659253E-3</v>
      </c>
      <c r="O182" s="235">
        <f t="shared" si="24"/>
        <v>0</v>
      </c>
      <c r="P182" s="235">
        <f t="shared" si="24"/>
        <v>0</v>
      </c>
      <c r="Q182" s="235">
        <f t="shared" si="24"/>
        <v>8.8789453712224839E-2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0.74543572891442678</v>
      </c>
      <c r="C184" s="237">
        <f t="shared" si="26"/>
        <v>0.72543232971422367</v>
      </c>
      <c r="D184" s="237">
        <f t="shared" si="26"/>
        <v>0.71831901104051943</v>
      </c>
      <c r="E184" s="237">
        <f t="shared" si="26"/>
        <v>0.67771462882919387</v>
      </c>
      <c r="F184" s="237">
        <f t="shared" si="26"/>
        <v>0.67355145281133466</v>
      </c>
      <c r="G184" s="237">
        <f t="shared" si="26"/>
        <v>0.66541230744575519</v>
      </c>
      <c r="H184" s="237">
        <f t="shared" si="26"/>
        <v>0.66992761394991418</v>
      </c>
      <c r="I184" s="237">
        <f t="shared" si="26"/>
        <v>0.67321622127541381</v>
      </c>
      <c r="J184" s="237">
        <f t="shared" si="26"/>
        <v>0.81796653890346327</v>
      </c>
      <c r="K184" s="237">
        <f t="shared" si="26"/>
        <v>0.90729220508798136</v>
      </c>
      <c r="L184" s="237">
        <f t="shared" si="26"/>
        <v>0.92824496578343196</v>
      </c>
      <c r="M184" s="237">
        <f t="shared" si="26"/>
        <v>0.94143363851363604</v>
      </c>
      <c r="N184" s="237">
        <f t="shared" si="26"/>
        <v>0.92615426419437685</v>
      </c>
      <c r="O184" s="237">
        <f t="shared" si="26"/>
        <v>0.94591604332594936</v>
      </c>
      <c r="P184" s="237">
        <f t="shared" si="26"/>
        <v>0.94401625352569518</v>
      </c>
      <c r="Q184" s="237">
        <f t="shared" si="26"/>
        <v>0.69454710918390006</v>
      </c>
    </row>
    <row r="185" spans="1:17" x14ac:dyDescent="0.25">
      <c r="A185" s="142" t="s">
        <v>190</v>
      </c>
      <c r="B185" s="235">
        <f t="shared" ref="B185:Q185" si="27">IF(B$84=0,0,B$84/B$60)</f>
        <v>0.74543572891442678</v>
      </c>
      <c r="C185" s="235">
        <f t="shared" si="27"/>
        <v>0.72543232971422367</v>
      </c>
      <c r="D185" s="235">
        <f t="shared" si="27"/>
        <v>0.71831901104051943</v>
      </c>
      <c r="E185" s="235">
        <f t="shared" si="27"/>
        <v>0.67771462882919387</v>
      </c>
      <c r="F185" s="235">
        <f t="shared" si="27"/>
        <v>0.67355145281133466</v>
      </c>
      <c r="G185" s="235">
        <f t="shared" si="27"/>
        <v>0.66541230744575519</v>
      </c>
      <c r="H185" s="235">
        <f t="shared" si="27"/>
        <v>0.66992761394991418</v>
      </c>
      <c r="I185" s="235">
        <f t="shared" si="27"/>
        <v>0.67321622127541381</v>
      </c>
      <c r="J185" s="235">
        <f t="shared" si="27"/>
        <v>0.81796653890346327</v>
      </c>
      <c r="K185" s="235">
        <f t="shared" si="27"/>
        <v>0.90729220508798136</v>
      </c>
      <c r="L185" s="235">
        <f t="shared" si="27"/>
        <v>0.92824496578343196</v>
      </c>
      <c r="M185" s="235">
        <f t="shared" si="27"/>
        <v>0.94143363851363604</v>
      </c>
      <c r="N185" s="235">
        <f t="shared" si="27"/>
        <v>0.92615426419437685</v>
      </c>
      <c r="O185" s="235">
        <f t="shared" si="27"/>
        <v>0.94591604332594936</v>
      </c>
      <c r="P185" s="235">
        <f t="shared" si="27"/>
        <v>0.94401625352569518</v>
      </c>
      <c r="Q185" s="235">
        <f t="shared" si="27"/>
        <v>0.69454710918390006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0.16018309464796085</v>
      </c>
      <c r="C187" s="236">
        <f t="shared" si="29"/>
        <v>0.17198365600141385</v>
      </c>
      <c r="D187" s="236">
        <f t="shared" si="29"/>
        <v>0.17622764996622645</v>
      </c>
      <c r="E187" s="236">
        <f t="shared" si="29"/>
        <v>0.20046366141705524</v>
      </c>
      <c r="F187" s="236">
        <f t="shared" si="29"/>
        <v>0.20270426361235477</v>
      </c>
      <c r="G187" s="236">
        <f t="shared" si="29"/>
        <v>0.20751143338772624</v>
      </c>
      <c r="H187" s="236">
        <f t="shared" si="29"/>
        <v>0.20608882029558129</v>
      </c>
      <c r="I187" s="236">
        <f t="shared" si="29"/>
        <v>0.20302037216424643</v>
      </c>
      <c r="J187" s="236">
        <f t="shared" si="29"/>
        <v>0.11106832848868628</v>
      </c>
      <c r="K187" s="236">
        <f t="shared" si="29"/>
        <v>5.1436671501259038E-2</v>
      </c>
      <c r="L187" s="236">
        <f t="shared" si="29"/>
        <v>3.7917298538684377E-2</v>
      </c>
      <c r="M187" s="236">
        <f t="shared" si="29"/>
        <v>2.5041662541761107E-2</v>
      </c>
      <c r="N187" s="236">
        <f t="shared" si="29"/>
        <v>3.7113996620740754E-2</v>
      </c>
      <c r="O187" s="236">
        <f t="shared" si="29"/>
        <v>2.2410985291379842E-2</v>
      </c>
      <c r="P187" s="236">
        <f t="shared" si="29"/>
        <v>2.2401361953363799E-2</v>
      </c>
      <c r="Q187" s="236">
        <f t="shared" si="29"/>
        <v>0.19033223366613708</v>
      </c>
    </row>
    <row r="188" spans="1:17" x14ac:dyDescent="0.25">
      <c r="A188" s="142" t="s">
        <v>188</v>
      </c>
      <c r="B188" s="235">
        <f t="shared" ref="B188:Q188" si="30">IF(B$92=0,0,B$92/B$60)</f>
        <v>1.8147567216411937E-2</v>
      </c>
      <c r="C188" s="235">
        <f t="shared" si="30"/>
        <v>1.775254886275791E-2</v>
      </c>
      <c r="D188" s="235">
        <f t="shared" si="30"/>
        <v>1.7461440155008692E-2</v>
      </c>
      <c r="E188" s="235">
        <f t="shared" si="30"/>
        <v>1.5987684705749541E-2</v>
      </c>
      <c r="F188" s="235">
        <f t="shared" si="30"/>
        <v>1.6303017311232508E-2</v>
      </c>
      <c r="G188" s="235">
        <f t="shared" si="30"/>
        <v>1.5946067488681027E-2</v>
      </c>
      <c r="H188" s="235">
        <f t="shared" si="30"/>
        <v>1.6105742155998193E-2</v>
      </c>
      <c r="I188" s="235">
        <f t="shared" si="30"/>
        <v>1.6082007437009511E-2</v>
      </c>
      <c r="J188" s="235">
        <f t="shared" si="30"/>
        <v>1.9628687938647173E-2</v>
      </c>
      <c r="K188" s="235">
        <f t="shared" si="30"/>
        <v>2.1821119411683781E-2</v>
      </c>
      <c r="L188" s="235">
        <f t="shared" si="30"/>
        <v>2.2268169500712493E-2</v>
      </c>
      <c r="M188" s="235">
        <f t="shared" si="30"/>
        <v>2.2369857541630591E-2</v>
      </c>
      <c r="N188" s="235">
        <f t="shared" si="30"/>
        <v>2.1991861999982525E-2</v>
      </c>
      <c r="O188" s="235">
        <f t="shared" si="30"/>
        <v>2.2410985291379842E-2</v>
      </c>
      <c r="P188" s="235">
        <f t="shared" si="30"/>
        <v>2.2401361953363799E-2</v>
      </c>
      <c r="Q188" s="235">
        <f t="shared" si="30"/>
        <v>1.6699524184452936E-2</v>
      </c>
    </row>
    <row r="189" spans="1:17" x14ac:dyDescent="0.25">
      <c r="A189" s="142" t="s">
        <v>187</v>
      </c>
      <c r="B189" s="235">
        <f t="shared" ref="B189:Q189" si="31">IF(B$93=0,0,B$93/B$60)</f>
        <v>0.14203552743154887</v>
      </c>
      <c r="C189" s="235">
        <f t="shared" si="31"/>
        <v>0.15423110713865593</v>
      </c>
      <c r="D189" s="235">
        <f t="shared" si="31"/>
        <v>0.15876620981121775</v>
      </c>
      <c r="E189" s="235">
        <f t="shared" si="31"/>
        <v>0.18447597671130569</v>
      </c>
      <c r="F189" s="235">
        <f t="shared" si="31"/>
        <v>0.18640124630112226</v>
      </c>
      <c r="G189" s="235">
        <f t="shared" si="31"/>
        <v>0.19156536589904519</v>
      </c>
      <c r="H189" s="235">
        <f t="shared" si="31"/>
        <v>0.18998307813958312</v>
      </c>
      <c r="I189" s="235">
        <f t="shared" si="31"/>
        <v>0.18693836472723691</v>
      </c>
      <c r="J189" s="235">
        <f t="shared" si="31"/>
        <v>9.14396405500391E-2</v>
      </c>
      <c r="K189" s="235">
        <f t="shared" si="31"/>
        <v>2.9615552089575257E-2</v>
      </c>
      <c r="L189" s="235">
        <f t="shared" si="31"/>
        <v>1.5649129037971884E-2</v>
      </c>
      <c r="M189" s="235">
        <f t="shared" si="31"/>
        <v>2.6718050001305151E-3</v>
      </c>
      <c r="N189" s="235">
        <f t="shared" si="31"/>
        <v>1.5122134620758227E-2</v>
      </c>
      <c r="O189" s="235">
        <f t="shared" si="31"/>
        <v>0</v>
      </c>
      <c r="P189" s="235">
        <f t="shared" si="31"/>
        <v>0</v>
      </c>
      <c r="Q189" s="235">
        <f t="shared" si="31"/>
        <v>0.17363270948168413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0.99999999999999989</v>
      </c>
      <c r="C194" s="77">
        <f t="shared" si="35"/>
        <v>1</v>
      </c>
      <c r="D194" s="77">
        <f t="shared" si="35"/>
        <v>1</v>
      </c>
      <c r="E194" s="77">
        <f t="shared" si="35"/>
        <v>1</v>
      </c>
      <c r="F194" s="77">
        <f t="shared" si="35"/>
        <v>0.99999999999999989</v>
      </c>
      <c r="G194" s="77">
        <f t="shared" si="35"/>
        <v>1</v>
      </c>
      <c r="H194" s="77">
        <f t="shared" si="35"/>
        <v>1</v>
      </c>
      <c r="I194" s="77">
        <f t="shared" si="35"/>
        <v>1</v>
      </c>
      <c r="J194" s="77">
        <f t="shared" si="35"/>
        <v>1</v>
      </c>
      <c r="K194" s="77">
        <f t="shared" si="35"/>
        <v>1</v>
      </c>
      <c r="L194" s="77">
        <f t="shared" si="35"/>
        <v>0.99999999999999989</v>
      </c>
      <c r="M194" s="77">
        <f t="shared" si="35"/>
        <v>1</v>
      </c>
      <c r="N194" s="77">
        <f t="shared" si="35"/>
        <v>1</v>
      </c>
      <c r="O194" s="77">
        <f t="shared" si="35"/>
        <v>1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3.2818592804186725E-2</v>
      </c>
      <c r="C199" s="238">
        <f t="shared" si="40"/>
        <v>3.535204700713751E-2</v>
      </c>
      <c r="D199" s="238">
        <f t="shared" si="40"/>
        <v>3.6070272243948674E-2</v>
      </c>
      <c r="E199" s="238">
        <f t="shared" si="40"/>
        <v>4.0138911066703746E-2</v>
      </c>
      <c r="F199" s="238">
        <f t="shared" si="40"/>
        <v>4.1248074528965201E-2</v>
      </c>
      <c r="G199" s="238">
        <f t="shared" si="40"/>
        <v>4.2127752388599476E-2</v>
      </c>
      <c r="H199" s="238">
        <f t="shared" si="40"/>
        <v>4.0010766858016994E-2</v>
      </c>
      <c r="I199" s="238">
        <f t="shared" si="40"/>
        <v>4.0953617157773466E-2</v>
      </c>
      <c r="J199" s="238">
        <f t="shared" si="40"/>
        <v>3.311052130745766E-2</v>
      </c>
      <c r="K199" s="238">
        <f t="shared" si="40"/>
        <v>2.944038713588908E-2</v>
      </c>
      <c r="L199" s="238">
        <f t="shared" si="40"/>
        <v>3.0030271571824804E-2</v>
      </c>
      <c r="M199" s="238">
        <f t="shared" si="40"/>
        <v>3.6044563131683159E-2</v>
      </c>
      <c r="N199" s="238">
        <f t="shared" si="40"/>
        <v>3.2833607764719046E-2</v>
      </c>
      <c r="O199" s="238">
        <f t="shared" si="40"/>
        <v>3.9675001798147487E-2</v>
      </c>
      <c r="P199" s="238">
        <f t="shared" si="40"/>
        <v>4.9267865917844184E-2</v>
      </c>
      <c r="Q199" s="238">
        <f t="shared" si="40"/>
        <v>3.8695161029543602E-2</v>
      </c>
    </row>
    <row r="200" spans="1:17" x14ac:dyDescent="0.25">
      <c r="A200" s="127" t="s">
        <v>183</v>
      </c>
      <c r="B200" s="237">
        <f t="shared" ref="B200:Q200" si="41">IF(B$118=0,0,B$118/B$108)</f>
        <v>0.189991034344137</v>
      </c>
      <c r="C200" s="237">
        <f t="shared" si="41"/>
        <v>0.20380321411509533</v>
      </c>
      <c r="D200" s="237">
        <f t="shared" si="41"/>
        <v>0.20920444223335352</v>
      </c>
      <c r="E200" s="237">
        <f t="shared" si="41"/>
        <v>0.23880014429795696</v>
      </c>
      <c r="F200" s="237">
        <f t="shared" si="41"/>
        <v>0.23977716463813742</v>
      </c>
      <c r="G200" s="237">
        <f t="shared" si="41"/>
        <v>0.24570051811681434</v>
      </c>
      <c r="H200" s="237">
        <f t="shared" si="41"/>
        <v>0.23338031773769105</v>
      </c>
      <c r="I200" s="237">
        <f t="shared" si="41"/>
        <v>0.24091726182235584</v>
      </c>
      <c r="J200" s="237">
        <f t="shared" si="41"/>
        <v>0.19383249500797073</v>
      </c>
      <c r="K200" s="237">
        <f t="shared" si="41"/>
        <v>0.23133074358935035</v>
      </c>
      <c r="L200" s="237">
        <f t="shared" si="41"/>
        <v>0.2364605825189959</v>
      </c>
      <c r="M200" s="237">
        <f t="shared" si="41"/>
        <v>0.22448479896098947</v>
      </c>
      <c r="N200" s="237">
        <f t="shared" si="41"/>
        <v>0.25865223906985346</v>
      </c>
      <c r="O200" s="237">
        <f t="shared" si="41"/>
        <v>0.16714624209686846</v>
      </c>
      <c r="P200" s="237">
        <f t="shared" si="41"/>
        <v>8.7674547873867428E-2</v>
      </c>
      <c r="Q200" s="237">
        <f t="shared" si="41"/>
        <v>0.22619364012712603</v>
      </c>
    </row>
    <row r="201" spans="1:17" x14ac:dyDescent="0.25">
      <c r="A201" s="142" t="s">
        <v>192</v>
      </c>
      <c r="B201" s="235">
        <f t="shared" ref="B201:Q201" si="42">IF(B$119=0,0,B$119/B$108)</f>
        <v>0.189991034344137</v>
      </c>
      <c r="C201" s="235">
        <f t="shared" si="42"/>
        <v>0.20380321411509533</v>
      </c>
      <c r="D201" s="235">
        <f t="shared" si="42"/>
        <v>0.20920444223335352</v>
      </c>
      <c r="E201" s="235">
        <f t="shared" si="42"/>
        <v>0.23880014429795696</v>
      </c>
      <c r="F201" s="235">
        <f t="shared" si="42"/>
        <v>0.23977716463813742</v>
      </c>
      <c r="G201" s="235">
        <f t="shared" si="42"/>
        <v>0.24570051811681434</v>
      </c>
      <c r="H201" s="235">
        <f t="shared" si="42"/>
        <v>0.23338031773769105</v>
      </c>
      <c r="I201" s="235">
        <f t="shared" si="42"/>
        <v>0.24091726182235584</v>
      </c>
      <c r="J201" s="235">
        <f t="shared" si="42"/>
        <v>0.19383249500797073</v>
      </c>
      <c r="K201" s="235">
        <f t="shared" si="42"/>
        <v>0.23133074358935035</v>
      </c>
      <c r="L201" s="235">
        <f t="shared" si="42"/>
        <v>0.2364605825189959</v>
      </c>
      <c r="M201" s="235">
        <f t="shared" si="42"/>
        <v>0.22448479896098947</v>
      </c>
      <c r="N201" s="235">
        <f t="shared" si="42"/>
        <v>0.25865223906985346</v>
      </c>
      <c r="O201" s="235">
        <f t="shared" si="42"/>
        <v>0.16714624209686846</v>
      </c>
      <c r="P201" s="235">
        <f t="shared" si="42"/>
        <v>8.7674547873867428E-2</v>
      </c>
      <c r="Q201" s="235">
        <f t="shared" si="42"/>
        <v>0.22619364012712603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0.45865415243165758</v>
      </c>
      <c r="C203" s="237">
        <f t="shared" si="44"/>
        <v>0.44093539827573802</v>
      </c>
      <c r="D203" s="237">
        <f t="shared" si="44"/>
        <v>0.43538071854885629</v>
      </c>
      <c r="E203" s="237">
        <f t="shared" si="44"/>
        <v>0.40353446508399515</v>
      </c>
      <c r="F203" s="237">
        <f t="shared" si="44"/>
        <v>0.39853713276661479</v>
      </c>
      <c r="G203" s="237">
        <f t="shared" si="44"/>
        <v>0.39257163279217949</v>
      </c>
      <c r="H203" s="237">
        <f t="shared" si="44"/>
        <v>0.4073196435649894</v>
      </c>
      <c r="I203" s="237">
        <f t="shared" si="44"/>
        <v>0.39908284281817924</v>
      </c>
      <c r="J203" s="237">
        <f t="shared" si="44"/>
        <v>0.45622216955333783</v>
      </c>
      <c r="K203" s="237">
        <f t="shared" si="44"/>
        <v>0.41687539514098831</v>
      </c>
      <c r="L203" s="237">
        <f t="shared" si="44"/>
        <v>0.41109857132055422</v>
      </c>
      <c r="M203" s="237">
        <f t="shared" si="44"/>
        <v>0.42143685258761521</v>
      </c>
      <c r="N203" s="237">
        <f t="shared" si="44"/>
        <v>0.38572549672527962</v>
      </c>
      <c r="O203" s="237">
        <f t="shared" si="44"/>
        <v>0.48315073208190745</v>
      </c>
      <c r="P203" s="237">
        <f t="shared" si="44"/>
        <v>0.56472055585241465</v>
      </c>
      <c r="Q203" s="237">
        <f t="shared" si="44"/>
        <v>0.41618800732737737</v>
      </c>
    </row>
    <row r="204" spans="1:17" x14ac:dyDescent="0.25">
      <c r="A204" s="142" t="s">
        <v>190</v>
      </c>
      <c r="B204" s="235">
        <f t="shared" ref="B204:Q204" si="45">IF(B$132=0,0,B$132/B$108)</f>
        <v>0.45865415243165758</v>
      </c>
      <c r="C204" s="235">
        <f t="shared" si="45"/>
        <v>0.44093539827573802</v>
      </c>
      <c r="D204" s="235">
        <f t="shared" si="45"/>
        <v>0.43538071854885629</v>
      </c>
      <c r="E204" s="235">
        <f t="shared" si="45"/>
        <v>0.40353446508399515</v>
      </c>
      <c r="F204" s="235">
        <f t="shared" si="45"/>
        <v>0.39853713276661479</v>
      </c>
      <c r="G204" s="235">
        <f t="shared" si="45"/>
        <v>0.39257163279217949</v>
      </c>
      <c r="H204" s="235">
        <f t="shared" si="45"/>
        <v>0.4073196435649894</v>
      </c>
      <c r="I204" s="235">
        <f t="shared" si="45"/>
        <v>0.39908284281817924</v>
      </c>
      <c r="J204" s="235">
        <f t="shared" si="45"/>
        <v>0.45622216955333783</v>
      </c>
      <c r="K204" s="235">
        <f t="shared" si="45"/>
        <v>0.41687539514098831</v>
      </c>
      <c r="L204" s="235">
        <f t="shared" si="45"/>
        <v>0.41109857132055422</v>
      </c>
      <c r="M204" s="235">
        <f t="shared" si="45"/>
        <v>0.42143685258761521</v>
      </c>
      <c r="N204" s="235">
        <f t="shared" si="45"/>
        <v>0.38572549672527962</v>
      </c>
      <c r="O204" s="235">
        <f t="shared" si="45"/>
        <v>0.48315073208190745</v>
      </c>
      <c r="P204" s="235">
        <f t="shared" si="45"/>
        <v>0.56472055585241465</v>
      </c>
      <c r="Q204" s="235">
        <f t="shared" si="45"/>
        <v>0.41618800732737737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0.31853622042001856</v>
      </c>
      <c r="C206" s="236">
        <f t="shared" si="47"/>
        <v>0.31990934060202919</v>
      </c>
      <c r="D206" s="236">
        <f t="shared" si="47"/>
        <v>0.31934456697384145</v>
      </c>
      <c r="E206" s="236">
        <f t="shared" si="47"/>
        <v>0.31752647955134417</v>
      </c>
      <c r="F206" s="236">
        <f t="shared" si="47"/>
        <v>0.32043762806628251</v>
      </c>
      <c r="G206" s="236">
        <f t="shared" si="47"/>
        <v>0.31960009670240669</v>
      </c>
      <c r="H206" s="236">
        <f t="shared" si="47"/>
        <v>0.31928927183930261</v>
      </c>
      <c r="I206" s="236">
        <f t="shared" si="47"/>
        <v>0.31904627820169146</v>
      </c>
      <c r="J206" s="236">
        <f t="shared" si="47"/>
        <v>0.31683481413123388</v>
      </c>
      <c r="K206" s="236">
        <f t="shared" si="47"/>
        <v>0.32235347413377213</v>
      </c>
      <c r="L206" s="236">
        <f t="shared" si="47"/>
        <v>0.32241057458862493</v>
      </c>
      <c r="M206" s="236">
        <f t="shared" si="47"/>
        <v>0.31803378531971216</v>
      </c>
      <c r="N206" s="236">
        <f t="shared" si="47"/>
        <v>0.32278865644014793</v>
      </c>
      <c r="O206" s="236">
        <f t="shared" si="47"/>
        <v>0.31002802402307666</v>
      </c>
      <c r="P206" s="236">
        <f t="shared" si="47"/>
        <v>0.29833703035587378</v>
      </c>
      <c r="Q206" s="236">
        <f t="shared" si="47"/>
        <v>0.318923191515953</v>
      </c>
    </row>
    <row r="207" spans="1:17" x14ac:dyDescent="0.25">
      <c r="A207" s="142" t="s">
        <v>188</v>
      </c>
      <c r="B207" s="235">
        <f t="shared" ref="B207:Q207" si="48">IF(B$140=0,0,B$140/B$108)</f>
        <v>0.20488274086958594</v>
      </c>
      <c r="C207" s="235">
        <f t="shared" si="48"/>
        <v>0.19799335384137698</v>
      </c>
      <c r="D207" s="235">
        <f t="shared" si="48"/>
        <v>0.19419754159284167</v>
      </c>
      <c r="E207" s="235">
        <f t="shared" si="48"/>
        <v>0.17467517390790099</v>
      </c>
      <c r="F207" s="235">
        <f t="shared" si="48"/>
        <v>0.17700186452125266</v>
      </c>
      <c r="G207" s="235">
        <f t="shared" si="48"/>
        <v>0.17262095683026346</v>
      </c>
      <c r="H207" s="235">
        <f t="shared" si="48"/>
        <v>0.1796801304867193</v>
      </c>
      <c r="I207" s="235">
        <f t="shared" si="48"/>
        <v>0.17492850346355782</v>
      </c>
      <c r="J207" s="235">
        <f t="shared" si="48"/>
        <v>0.20088335577086433</v>
      </c>
      <c r="K207" s="235">
        <f t="shared" si="48"/>
        <v>0.18397039712869684</v>
      </c>
      <c r="L207" s="235">
        <f t="shared" si="48"/>
        <v>0.1809588051797206</v>
      </c>
      <c r="M207" s="235">
        <f t="shared" si="48"/>
        <v>0.1837459827601324</v>
      </c>
      <c r="N207" s="235">
        <f t="shared" si="48"/>
        <v>0.16806173963968493</v>
      </c>
      <c r="O207" s="235">
        <f t="shared" si="48"/>
        <v>0.21004040053512474</v>
      </c>
      <c r="P207" s="235">
        <f t="shared" si="48"/>
        <v>0.24588972689087463</v>
      </c>
      <c r="Q207" s="235">
        <f t="shared" si="48"/>
        <v>0.18361315259032115</v>
      </c>
    </row>
    <row r="208" spans="1:17" x14ac:dyDescent="0.25">
      <c r="A208" s="142" t="s">
        <v>187</v>
      </c>
      <c r="B208" s="235">
        <f t="shared" ref="B208:Q208" si="49">IF(B$141=0,0,B$141/B$108)</f>
        <v>0.11365347955043266</v>
      </c>
      <c r="C208" s="235">
        <f t="shared" si="49"/>
        <v>0.1219159867606522</v>
      </c>
      <c r="D208" s="235">
        <f t="shared" si="49"/>
        <v>0.12514702538099981</v>
      </c>
      <c r="E208" s="235">
        <f t="shared" si="49"/>
        <v>0.1428513056434432</v>
      </c>
      <c r="F208" s="235">
        <f t="shared" si="49"/>
        <v>0.14343576354502982</v>
      </c>
      <c r="G208" s="235">
        <f t="shared" si="49"/>
        <v>0.14697913987214317</v>
      </c>
      <c r="H208" s="235">
        <f t="shared" si="49"/>
        <v>0.13960914135258334</v>
      </c>
      <c r="I208" s="235">
        <f t="shared" si="49"/>
        <v>0.14411777473813364</v>
      </c>
      <c r="J208" s="235">
        <f t="shared" si="49"/>
        <v>0.11595145836036953</v>
      </c>
      <c r="K208" s="235">
        <f t="shared" si="49"/>
        <v>0.13838307700507529</v>
      </c>
      <c r="L208" s="235">
        <f t="shared" si="49"/>
        <v>0.14145176940890433</v>
      </c>
      <c r="M208" s="235">
        <f t="shared" si="49"/>
        <v>0.13428780255957978</v>
      </c>
      <c r="N208" s="235">
        <f t="shared" si="49"/>
        <v>0.15472691680046297</v>
      </c>
      <c r="O208" s="235">
        <f t="shared" si="49"/>
        <v>9.9987623487951899E-2</v>
      </c>
      <c r="P208" s="235">
        <f t="shared" si="49"/>
        <v>5.2447303464999123E-2</v>
      </c>
      <c r="Q208" s="235">
        <f t="shared" si="49"/>
        <v>0.13531003892563184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1.5384412380389911</v>
      </c>
      <c r="C214" s="230">
        <f>IF(C$5=0,0,(C$5-C$15-C$58)/(CHI_fec!C$5-CHI_fec!C$15))</f>
        <v>1.5825520105746664</v>
      </c>
      <c r="D214" s="230">
        <f>IF(D$5=0,0,(D$5-D$15-D$58)/(CHI_fec!D$5-CHI_fec!D$15))</f>
        <v>1.7472383309168127</v>
      </c>
      <c r="E214" s="230">
        <f>IF(E$5=0,0,(E$5-E$15-E$58)/(CHI_fec!E$5-CHI_fec!E$15))</f>
        <v>0.78858338564449038</v>
      </c>
      <c r="F214" s="230">
        <f>IF(F$5=0,0,(F$5-F$15-F$58)/(CHI_fec!F$5-CHI_fec!F$15))</f>
        <v>1.1182124522687531</v>
      </c>
      <c r="G214" s="230">
        <f>IF(G$5=0,0,(G$5-G$15-G$58)/(CHI_fec!G$5-CHI_fec!G$15))</f>
        <v>0.90149675002763852</v>
      </c>
      <c r="H214" s="230">
        <f>IF(H$5=0,0,(H$5-H$15-H$58)/(CHI_fec!H$5-CHI_fec!H$15))</f>
        <v>0.81537339699812672</v>
      </c>
      <c r="I214" s="230">
        <f>IF(I$5=0,0,(I$5-I$15-I$58)/(CHI_fec!I$5-CHI_fec!I$15))</f>
        <v>0.83417810574680329</v>
      </c>
      <c r="J214" s="230">
        <f>IF(J$5=0,0,(J$5-J$15-J$58)/(CHI_fec!J$5-CHI_fec!J$15))</f>
        <v>0.56581314868113664</v>
      </c>
      <c r="K214" s="230">
        <f>IF(K$5=0,0,(K$5-K$15-K$58)/(CHI_fec!K$5-CHI_fec!K$15))</f>
        <v>0.6433906642754692</v>
      </c>
      <c r="L214" s="230">
        <f>IF(L$5=0,0,(L$5-L$15-L$58)/(CHI_fec!L$5-CHI_fec!L$15))</f>
        <v>1.1184944397500698</v>
      </c>
      <c r="M214" s="230">
        <f>IF(M$5=0,0,(M$5-M$15-M$58)/(CHI_fec!M$5-CHI_fec!M$15))</f>
        <v>0.81167040104842469</v>
      </c>
      <c r="N214" s="230">
        <f>IF(N$5=0,0,(N$5-N$15-N$58)/(CHI_fec!N$5-CHI_fec!N$15))</f>
        <v>0.40224595349491793</v>
      </c>
      <c r="O214" s="230">
        <f>IF(O$5=0,0,(O$5-O$15-O$58)/(CHI_fec!O$5-CHI_fec!O$15))</f>
        <v>0.5654666875603851</v>
      </c>
      <c r="P214" s="230">
        <f>IF(P$5=0,0,(P$5-P$15-P$58)/(CHI_fec!P$5-CHI_fec!P$15))</f>
        <v>0.57898080110158834</v>
      </c>
      <c r="Q214" s="230">
        <f>IF(Q$5=0,0,(Q$5-Q$15-Q$58)/(CHI_fec!Q$5-CHI_fec!Q$15))</f>
        <v>0.36168393254917469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1.3251222000000002</v>
      </c>
      <c r="C219" s="227">
        <f>IF(C$10=0,0,C$10/CHI_fec!C$10)</f>
        <v>1.3251222000000002</v>
      </c>
      <c r="D219" s="227">
        <f>IF(D$10=0,0,D$10/CHI_fec!D$10)</f>
        <v>1.3251222000000002</v>
      </c>
      <c r="E219" s="227">
        <f>IF(E$10=0,0,E$10/CHI_fec!E$10)</f>
        <v>1.3251222</v>
      </c>
      <c r="F219" s="227">
        <f>IF(F$10=0,0,F$10/CHI_fec!F$10)</f>
        <v>1.3251221999999998</v>
      </c>
      <c r="G219" s="227">
        <f>IF(G$10=0,0,G$10/CHI_fec!G$10)</f>
        <v>1.3251222</v>
      </c>
      <c r="H219" s="227">
        <f>IF(H$10=0,0,H$10/CHI_fec!H$10)</f>
        <v>1.3251222000000002</v>
      </c>
      <c r="I219" s="227">
        <f>IF(I$10=0,0,I$10/CHI_fec!I$10)</f>
        <v>1.3251222</v>
      </c>
      <c r="J219" s="227">
        <f>IF(J$10=0,0,J$10/CHI_fec!J$10)</f>
        <v>1.3251222</v>
      </c>
      <c r="K219" s="227">
        <f>IF(K$10=0,0,K$10/CHI_fec!K$10)</f>
        <v>1.3251222000000002</v>
      </c>
      <c r="L219" s="227">
        <f>IF(L$10=0,0,L$10/CHI_fec!L$10)</f>
        <v>1.3251221999999998</v>
      </c>
      <c r="M219" s="227">
        <f>IF(M$10=0,0,M$10/CHI_fec!M$10)</f>
        <v>1.3251222000000002</v>
      </c>
      <c r="N219" s="227">
        <f>IF(N$10=0,0,N$10/CHI_fec!N$10)</f>
        <v>1.3251222</v>
      </c>
      <c r="O219" s="227">
        <f>IF(O$10=0,0,O$10/CHI_fec!O$10)</f>
        <v>1.3251222</v>
      </c>
      <c r="P219" s="227">
        <f>IF(P$10=0,0,P$10/CHI_fec!P$10)</f>
        <v>1.3251222000000002</v>
      </c>
      <c r="Q219" s="227">
        <f>IF(Q$10=0,0,Q$10/CHI_fec!Q$10)</f>
        <v>1.3251222000000002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1.8324092320768988</v>
      </c>
      <c r="C221" s="226">
        <f>IF(C$24=0,0,C$24/CHI_fec!C$24)</f>
        <v>1.9302476171944887</v>
      </c>
      <c r="D221" s="226">
        <f>IF(D$24=0,0,D$24/CHI_fec!D$24)</f>
        <v>2.1750648248050242</v>
      </c>
      <c r="E221" s="226">
        <f>IF(E$24=0,0,E$24/CHI_fec!E$24)</f>
        <v>0.85462765282312203</v>
      </c>
      <c r="F221" s="226">
        <f>IF(F$24=0,0,F$24/CHI_fec!F$24)</f>
        <v>1.3334295909439435</v>
      </c>
      <c r="G221" s="226">
        <f>IF(G$24=0,0,G$24/CHI_fec!G$24)</f>
        <v>1.0323855271669642</v>
      </c>
      <c r="H221" s="226">
        <f>IF(H$24=0,0,H$24/CHI_fec!H$24)</f>
        <v>0.88923593282658719</v>
      </c>
      <c r="I221" s="226">
        <f>IF(I$24=0,0,I$24/CHI_fec!I$24)</f>
        <v>0.92645943956668797</v>
      </c>
      <c r="J221" s="226">
        <f>IF(J$24=0,0,J$24/CHI_fec!J$24)</f>
        <v>0.44915079766159433</v>
      </c>
      <c r="K221" s="226">
        <f>IF(K$24=0,0,K$24/CHI_fec!K$24)</f>
        <v>0.55090487515568676</v>
      </c>
      <c r="L221" s="226">
        <f>IF(L$24=0,0,L$24/CHI_fec!L$24)</f>
        <v>1.2402839825809577</v>
      </c>
      <c r="M221" s="226">
        <f>IF(M$24=0,0,M$24/CHI_fec!M$24)</f>
        <v>0.84919635901688961</v>
      </c>
      <c r="N221" s="226">
        <f>IF(N$24=0,0,N$24/CHI_fec!N$24)</f>
        <v>0.26341103480269312</v>
      </c>
      <c r="O221" s="226">
        <f>IF(O$24=0,0,O$24/CHI_fec!O$24)</f>
        <v>0.48652950890826968</v>
      </c>
      <c r="P221" s="226">
        <f>IF(P$24=0,0,P$24/CHI_fec!P$24)</f>
        <v>0.52240003259549583</v>
      </c>
      <c r="Q221" s="226">
        <f>IF(Q$24=0,0,Q$24/CHI_fec!Q$24)</f>
        <v>0.22810862669268839</v>
      </c>
    </row>
    <row r="222" spans="1:17" x14ac:dyDescent="0.25">
      <c r="A222" s="127" t="s">
        <v>181</v>
      </c>
      <c r="B222" s="226">
        <f>IF(B$35=0,0,B$35/CHI_fec!B$35)</f>
        <v>2.235785979968119</v>
      </c>
      <c r="C222" s="226">
        <f>IF(C$35=0,0,C$35/CHI_fec!C$35)</f>
        <v>1.9953783395150526</v>
      </c>
      <c r="D222" s="226">
        <f>IF(D$35=0,0,D$35/CHI_fec!D$35)</f>
        <v>1.931010457505506</v>
      </c>
      <c r="E222" s="226">
        <f>IF(E$35=0,0,E$35/CHI_fec!E$35)</f>
        <v>1.6083475459921803</v>
      </c>
      <c r="F222" s="226">
        <f>IF(F$35=0,0,F$35/CHI_fec!F$35)</f>
        <v>1.5457169373372357</v>
      </c>
      <c r="G222" s="226">
        <f>IF(G$35=0,0,G$35/CHI_fec!G$35)</f>
        <v>1.490786596182109</v>
      </c>
      <c r="H222" s="226">
        <f>IF(H$35=0,0,H$35/CHI_fec!H$35)</f>
        <v>1.6286333883251531</v>
      </c>
      <c r="I222" s="226">
        <f>IF(I$35=0,0,I$35/CHI_fec!I$35)</f>
        <v>1.5589624162266678</v>
      </c>
      <c r="J222" s="226">
        <f>IF(J$35=0,0,J$35/CHI_fec!J$35)</f>
        <v>2.2043229439448742</v>
      </c>
      <c r="K222" s="226">
        <f>IF(K$35=0,0,K$35/CHI_fec!K$35)</f>
        <v>2.2653097826447359</v>
      </c>
      <c r="L222" s="226">
        <f>IF(L$35=0,0,L$35/CHI_fec!L$35)</f>
        <v>2.1900375537918615</v>
      </c>
      <c r="M222" s="226">
        <f>IF(M$35=0,0,M$35/CHI_fec!M$35)</f>
        <v>1.8704995061585423</v>
      </c>
      <c r="N222" s="226">
        <f>IF(N$35=0,0,N$35/CHI_fec!N$35)</f>
        <v>1.87942325121551</v>
      </c>
      <c r="O222" s="226">
        <f>IF(O$35=0,0,O$35/CHI_fec!O$35)</f>
        <v>1.9481865511953143</v>
      </c>
      <c r="P222" s="226">
        <f>IF(P$35=0,0,P$35/CHI_fec!P$35)</f>
        <v>1.8337270847197671</v>
      </c>
      <c r="Q222" s="226">
        <f>IF(Q$35=0,0,Q$35/CHI_fec!Q$35)</f>
        <v>1.7206706761805803</v>
      </c>
    </row>
    <row r="223" spans="1:17" x14ac:dyDescent="0.25">
      <c r="A223" s="127" t="s">
        <v>180</v>
      </c>
      <c r="B223" s="225">
        <f>IF(B$43=0,0,B$43/CHI_fec!B$43)</f>
        <v>1.9222699177461389</v>
      </c>
      <c r="C223" s="225">
        <f>IF(C$43=0,0,C$43/CHI_fec!C$43)</f>
        <v>1.9447812251244891</v>
      </c>
      <c r="D223" s="225">
        <f>IF(D$43=0,0,D$43/CHI_fec!D$43)</f>
        <v>2.1153004139999338</v>
      </c>
      <c r="E223" s="225">
        <f>IF(E$43=0,0,E$43/CHI_fec!E$43)</f>
        <v>1.0148137682105403</v>
      </c>
      <c r="F223" s="225">
        <f>IF(F$43=0,0,F$43/CHI_fec!F$43)</f>
        <v>1.3781449223311404</v>
      </c>
      <c r="G223" s="225">
        <f>IF(G$43=0,0,G$43/CHI_fec!G$43)</f>
        <v>1.1306726915418222</v>
      </c>
      <c r="H223" s="225">
        <f>IF(H$43=0,0,H$43/CHI_fec!H$43)</f>
        <v>1.0528537914529648</v>
      </c>
      <c r="I223" s="225">
        <f>IF(I$43=0,0,I$43/CHI_fec!I$43)</f>
        <v>1.0634669692726959</v>
      </c>
      <c r="J223" s="225">
        <f>IF(J$43=0,0,J$43/CHI_fec!J$43)</f>
        <v>0.84378406421439656</v>
      </c>
      <c r="K223" s="225">
        <f>IF(K$43=0,0,K$43/CHI_fec!K$43)</f>
        <v>0.93699225301153377</v>
      </c>
      <c r="L223" s="225">
        <f>IF(L$43=0,0,L$43/CHI_fec!L$43)</f>
        <v>1.4489663497614829</v>
      </c>
      <c r="M223" s="225">
        <f>IF(M$43=0,0,M$43/CHI_fec!M$43)</f>
        <v>1.0719025682894945</v>
      </c>
      <c r="N223" s="225">
        <f>IF(N$43=0,0,N$43/CHI_fec!N$43)</f>
        <v>0.6230103875985239</v>
      </c>
      <c r="O223" s="225">
        <f>IF(O$43=0,0,O$43/CHI_fec!O$43)</f>
        <v>0.80904833686579281</v>
      </c>
      <c r="P223" s="225">
        <f>IF(P$43=0,0,P$43/CHI_fec!P$43)</f>
        <v>0.8117435763996298</v>
      </c>
      <c r="Q223" s="225">
        <f>IF(Q$43=0,0,Q$43/CHI_fec!Q$43)</f>
        <v>0.56518185909757179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1.513515221244732</v>
      </c>
      <c r="C226" s="230">
        <f>IF(C$60=0,0,(C$60-C$106)/CHI_fec!C$60)</f>
        <v>1.3880180578344052</v>
      </c>
      <c r="D226" s="230">
        <f>IF(D$60=0,0,(D$60-D$106)/CHI_fec!D$60)</f>
        <v>1.3565444670362792</v>
      </c>
      <c r="E226" s="230">
        <f>IF(E$60=0,0,(E$60-E$106)/CHI_fec!E$60)</f>
        <v>1.1975669714331569</v>
      </c>
      <c r="F226" s="230">
        <f>IF(F$60=0,0,(F$60-F$106)/CHI_fec!F$60)</f>
        <v>1.1580463919187742</v>
      </c>
      <c r="G226" s="230">
        <f>IF(G$60=0,0,(G$60-G$106)/CHI_fec!G$60)</f>
        <v>1.1305542820481855</v>
      </c>
      <c r="H226" s="230">
        <f>IF(H$60=0,0,(H$60-H$106)/CHI_fec!H$60)</f>
        <v>1.2267673919329378</v>
      </c>
      <c r="I226" s="230">
        <f>IF(I$60=0,0,(I$60-I$106)/CHI_fec!I$60)</f>
        <v>1.1685514608042771</v>
      </c>
      <c r="J226" s="230">
        <f>IF(J$60=0,0,(J$60-J$106)/CHI_fec!J$60)</f>
        <v>1.3598983669630678</v>
      </c>
      <c r="K226" s="230">
        <f>IF(K$60=0,0,(K$60-K$106)/CHI_fec!K$60)</f>
        <v>1.259932242678991</v>
      </c>
      <c r="L226" s="230">
        <f>IF(L$60=0,0,(L$60-L$106)/CHI_fec!L$60)</f>
        <v>1.190572175773464</v>
      </c>
      <c r="M226" s="230">
        <f>IF(M$60=0,0,(M$60-M$106)/CHI_fec!M$60)</f>
        <v>1.0026160556586337</v>
      </c>
      <c r="N226" s="230">
        <f>IF(N$60=0,0,(N$60-N$106)/CHI_fec!N$60)</f>
        <v>1.0240190453782463</v>
      </c>
      <c r="O226" s="230">
        <f>IF(O$60=0,0,(O$60-O$106)/CHI_fec!O$60)</f>
        <v>1.039309073389362</v>
      </c>
      <c r="P226" s="230">
        <f>IF(P$60=0,0,(P$60-P$106)/CHI_fec!P$60)</f>
        <v>0.98021647386845423</v>
      </c>
      <c r="Q226" s="230">
        <f>IF(Q$60=0,0,(Q$60-Q$106)/CHI_fec!Q$60)</f>
        <v>1.2501519961686676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1.3251222000000002</v>
      </c>
      <c r="C231" s="227">
        <f>IF(C$65=0,0,C$65/CHI_fec!C$65)</f>
        <v>1.3251222000000005</v>
      </c>
      <c r="D231" s="227">
        <f>IF(D$65=0,0,D$65/CHI_fec!D$65)</f>
        <v>1.3251222</v>
      </c>
      <c r="E231" s="227">
        <f>IF(E$65=0,0,E$65/CHI_fec!E$65)</f>
        <v>1.3251222000000002</v>
      </c>
      <c r="F231" s="227">
        <f>IF(F$65=0,0,F$65/CHI_fec!F$65)</f>
        <v>1.3251222</v>
      </c>
      <c r="G231" s="227">
        <f>IF(G$65=0,0,G$65/CHI_fec!G$65)</f>
        <v>1.3251222</v>
      </c>
      <c r="H231" s="227">
        <f>IF(H$65=0,0,H$65/CHI_fec!H$65)</f>
        <v>1.3251222000000002</v>
      </c>
      <c r="I231" s="227">
        <f>IF(I$65=0,0,I$65/CHI_fec!I$65)</f>
        <v>1.3251222</v>
      </c>
      <c r="J231" s="227">
        <f>IF(J$65=0,0,J$65/CHI_fec!J$65)</f>
        <v>1.3251221999999998</v>
      </c>
      <c r="K231" s="227">
        <f>IF(K$65=0,0,K$65/CHI_fec!K$65)</f>
        <v>1.3251222000000002</v>
      </c>
      <c r="L231" s="227">
        <f>IF(L$65=0,0,L$65/CHI_fec!L$65)</f>
        <v>1.3251222</v>
      </c>
      <c r="M231" s="227">
        <f>IF(M$65=0,0,M$65/CHI_fec!M$65)</f>
        <v>1.3251221999999998</v>
      </c>
      <c r="N231" s="227">
        <f>IF(N$65=0,0,N$65/CHI_fec!N$65)</f>
        <v>1.3251221999999998</v>
      </c>
      <c r="O231" s="227">
        <f>IF(O$65=0,0,O$65/CHI_fec!O$65)</f>
        <v>1.3251221999999998</v>
      </c>
      <c r="P231" s="227">
        <f>IF(P$65=0,0,P$65/CHI_fec!P$65)</f>
        <v>1.3251222</v>
      </c>
      <c r="Q231" s="227">
        <f>IF(Q$65=0,0,Q$65/CHI_fec!Q$65)</f>
        <v>1.3251222000000005</v>
      </c>
    </row>
    <row r="232" spans="1:17" x14ac:dyDescent="0.25">
      <c r="A232" s="127" t="s">
        <v>183</v>
      </c>
      <c r="B232" s="226">
        <f>IF(B$70=0,0,B$70/CHI_fec!B$70)</f>
        <v>2.1341537438535734</v>
      </c>
      <c r="C232" s="226">
        <f>IF(C$70=0,0,C$70/CHI_fec!C$70)</f>
        <v>2.1252450523248902</v>
      </c>
      <c r="D232" s="226">
        <f>IF(D$70=0,0,D$70/CHI_fec!D$70)</f>
        <v>2.1381296342845468</v>
      </c>
      <c r="E232" s="226">
        <f>IF(E$70=0,0,E$70/CHI_fec!E$70)</f>
        <v>2.1932167276191072</v>
      </c>
      <c r="F232" s="226">
        <f>IF(F$70=0,0,F$70/CHI_fec!F$70)</f>
        <v>2.142972959063417</v>
      </c>
      <c r="G232" s="226">
        <f>IF(G$70=0,0,G$70/CHI_fec!G$70)</f>
        <v>2.1500587847609967</v>
      </c>
      <c r="H232" s="226">
        <f>IF(H$70=0,0,H$70/CHI_fec!H$70)</f>
        <v>2.3137640289955375</v>
      </c>
      <c r="I232" s="226">
        <f>IF(I$70=0,0,I$70/CHI_fec!I$70)</f>
        <v>2.168643692227159</v>
      </c>
      <c r="J232" s="226">
        <f>IF(J$70=0,0,J$70/CHI_fec!J$70)</f>
        <v>1.2344766617085621</v>
      </c>
      <c r="K232" s="226">
        <f>IF(K$70=0,0,K$70/CHI_fec!K$70)</f>
        <v>0.37043238221303698</v>
      </c>
      <c r="L232" s="226">
        <f>IF(L$70=0,0,L$70/CHI_fec!L$70)</f>
        <v>0.14304643042479259</v>
      </c>
      <c r="M232" s="226">
        <f>IF(M$70=0,0,M$70/CHI_fec!M$70)</f>
        <v>1.3480890841756521E-2</v>
      </c>
      <c r="N232" s="226">
        <f>IF(N$70=0,0,N$70/CHI_fec!N$70)</f>
        <v>9.1167408334569142E-2</v>
      </c>
      <c r="O232" s="226">
        <f>IF(O$70=0,0,O$70/CHI_fec!O$70)</f>
        <v>0</v>
      </c>
      <c r="P232" s="226">
        <f>IF(P$70=0,0,P$70/CHI_fec!P$70)</f>
        <v>0</v>
      </c>
      <c r="Q232" s="226">
        <f>IF(Q$70=0,0,Q$70/CHI_fec!Q$70)</f>
        <v>2.154945457108159</v>
      </c>
    </row>
    <row r="233" spans="1:17" x14ac:dyDescent="0.25">
      <c r="A233" s="127" t="s">
        <v>181</v>
      </c>
      <c r="B233" s="226">
        <f>IF(B$83=0,0,B$83/CHI_fec!B$83)</f>
        <v>2.2357859799681195</v>
      </c>
      <c r="C233" s="226">
        <f>IF(C$83=0,0,C$83/CHI_fec!C$83)</f>
        <v>1.9953783395150526</v>
      </c>
      <c r="D233" s="226">
        <f>IF(D$83=0,0,D$83/CHI_fec!D$83)</f>
        <v>1.931010457505506</v>
      </c>
      <c r="E233" s="226">
        <f>IF(E$83=0,0,E$83/CHI_fec!E$83)</f>
        <v>1.6083475459921805</v>
      </c>
      <c r="F233" s="226">
        <f>IF(F$83=0,0,F$83/CHI_fec!F$83)</f>
        <v>1.5457169373372357</v>
      </c>
      <c r="G233" s="226">
        <f>IF(G$83=0,0,G$83/CHI_fec!G$83)</f>
        <v>1.490786596182109</v>
      </c>
      <c r="H233" s="226">
        <f>IF(H$83=0,0,H$83/CHI_fec!H$83)</f>
        <v>1.6286333883251534</v>
      </c>
      <c r="I233" s="226">
        <f>IF(I$83=0,0,I$83/CHI_fec!I$83)</f>
        <v>1.558962416226668</v>
      </c>
      <c r="J233" s="226">
        <f>IF(J$83=0,0,J$83/CHI_fec!J$83)</f>
        <v>2.2043229439448742</v>
      </c>
      <c r="K233" s="226">
        <f>IF(K$83=0,0,K$83/CHI_fec!K$83)</f>
        <v>2.2653097826447359</v>
      </c>
      <c r="L233" s="226">
        <f>IF(L$83=0,0,L$83/CHI_fec!L$83)</f>
        <v>2.190037553791861</v>
      </c>
      <c r="M233" s="226">
        <f>IF(M$83=0,0,M$83/CHI_fec!M$83)</f>
        <v>1.8704995061585423</v>
      </c>
      <c r="N233" s="226">
        <f>IF(N$83=0,0,N$83/CHI_fec!N$83)</f>
        <v>1.87942325121551</v>
      </c>
      <c r="O233" s="226">
        <f>IF(O$83=0,0,O$83/CHI_fec!O$83)</f>
        <v>1.948186551195314</v>
      </c>
      <c r="P233" s="226">
        <f>IF(P$83=0,0,P$83/CHI_fec!P$83)</f>
        <v>1.8337270847197671</v>
      </c>
      <c r="Q233" s="226">
        <f>IF(Q$83=0,0,Q$83/CHI_fec!Q$83)</f>
        <v>1.7206706761805803</v>
      </c>
    </row>
    <row r="234" spans="1:17" x14ac:dyDescent="0.25">
      <c r="A234" s="127" t="s">
        <v>180</v>
      </c>
      <c r="B234" s="225">
        <f>IF(B$91=0,0,B$91/CHI_fec!B$91)</f>
        <v>2.3533447694985052</v>
      </c>
      <c r="C234" s="225">
        <f>IF(C$91=0,0,C$91/CHI_fec!C$91)</f>
        <v>2.3172045746823877</v>
      </c>
      <c r="D234" s="225">
        <f>IF(D$91=0,0,D$91/CHI_fec!D$91)</f>
        <v>2.3205459277695137</v>
      </c>
      <c r="E234" s="225">
        <f>IF(E$91=0,0,E$91/CHI_fec!E$91)</f>
        <v>2.3303306764566933</v>
      </c>
      <c r="F234" s="225">
        <f>IF(F$91=0,0,F$91/CHI_fec!F$91)</f>
        <v>2.2786148609855128</v>
      </c>
      <c r="G234" s="225">
        <f>IF(G$91=0,0,G$91/CHI_fec!G$91)</f>
        <v>2.2772752893901593</v>
      </c>
      <c r="H234" s="225">
        <f>IF(H$91=0,0,H$91/CHI_fec!H$91)</f>
        <v>2.4541366489983218</v>
      </c>
      <c r="I234" s="225">
        <f>IF(I$91=0,0,I$91/CHI_fec!I$91)</f>
        <v>2.3028706583727936</v>
      </c>
      <c r="J234" s="225">
        <f>IF(J$91=0,0,J$91/CHI_fec!J$91)</f>
        <v>1.4661512413307758</v>
      </c>
      <c r="K234" s="225">
        <f>IF(K$91=0,0,K$91/CHI_fec!K$91)</f>
        <v>0.62907457300091496</v>
      </c>
      <c r="L234" s="225">
        <f>IF(L$91=0,0,L$91/CHI_fec!L$91)</f>
        <v>0.34836835530128057</v>
      </c>
      <c r="M234" s="225">
        <f>IF(M$91=0,0,M$91/CHI_fec!M$91)</f>
        <v>0.13131246491161006</v>
      </c>
      <c r="N234" s="225">
        <f>IF(N$91=0,0,N$91/CHI_fec!N$91)</f>
        <v>0.23001130498744604</v>
      </c>
      <c r="O234" s="225">
        <f>IF(O$91=0,0,O$91/CHI_fec!O$91)</f>
        <v>0.13852042268288975</v>
      </c>
      <c r="P234" s="225">
        <f>IF(P$91=0,0,P$91/CHI_fec!P$91)</f>
        <v>0.13717683008916814</v>
      </c>
      <c r="Q234" s="225">
        <f>IF(Q$91=0,0,Q$91/CHI_fec!Q$91)</f>
        <v>2.3097088963371957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1.1026450644322277</v>
      </c>
      <c r="C237" s="230">
        <f>IF(C$108=0,0,C$108/CHI_fec!C$108)</f>
        <v>1.0236255730776036</v>
      </c>
      <c r="D237" s="230">
        <f>IF(D$108=0,0,D$108/CHI_fec!D$108)</f>
        <v>1.0032433116225918</v>
      </c>
      <c r="E237" s="230">
        <f>IF(E$108=0,0,E$108/CHI_fec!E$108)</f>
        <v>0.9015506005384829</v>
      </c>
      <c r="F237" s="230">
        <f>IF(F$108=0,0,F$108/CHI_fec!F$108)</f>
        <v>0.87730784504222403</v>
      </c>
      <c r="G237" s="230">
        <f>IF(G$108=0,0,G$108/CHI_fec!G$108)</f>
        <v>0.85898860787409204</v>
      </c>
      <c r="H237" s="230">
        <f>IF(H$108=0,0,H$108/CHI_fec!H$108)</f>
        <v>0.90443803553084501</v>
      </c>
      <c r="I237" s="230">
        <f>IF(I$108=0,0,I$108/CHI_fec!I$108)</f>
        <v>0.88361570695297575</v>
      </c>
      <c r="J237" s="230">
        <f>IF(J$108=0,0,J$108/CHI_fec!J$108)</f>
        <v>1.0929232747838635</v>
      </c>
      <c r="K237" s="230">
        <f>IF(K$108=0,0,K$108/CHI_fec!K$108)</f>
        <v>1.2291706359062688</v>
      </c>
      <c r="L237" s="230">
        <f>IF(L$108=0,0,L$108/CHI_fec!L$108)</f>
        <v>1.2050260448226964</v>
      </c>
      <c r="M237" s="230">
        <f>IF(M$108=0,0,M$108/CHI_fec!M$108)</f>
        <v>1.003958884033163</v>
      </c>
      <c r="N237" s="230">
        <f>IF(N$108=0,0,N$108/CHI_fec!N$108)</f>
        <v>1.1021408197496985</v>
      </c>
      <c r="O237" s="230">
        <f>IF(O$108=0,0,O$108/CHI_fec!O$108)</f>
        <v>0.91209219249076845</v>
      </c>
      <c r="P237" s="230">
        <f>IF(P$108=0,0,P$108/CHI_fec!P$108)</f>
        <v>0.73450024073482267</v>
      </c>
      <c r="Q237" s="230">
        <f>IF(Q$108=0,0,Q$108/CHI_fec!Q$108)</f>
        <v>0.93518823579823573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1.3251222000000002</v>
      </c>
      <c r="C242" s="227">
        <f>IF(C$113=0,0,C$113/CHI_fec!C$113)</f>
        <v>1.3251222000000002</v>
      </c>
      <c r="D242" s="227">
        <f>IF(D$113=0,0,D$113/CHI_fec!D$113)</f>
        <v>1.3251222</v>
      </c>
      <c r="E242" s="227">
        <f>IF(E$113=0,0,E$113/CHI_fec!E$113)</f>
        <v>1.3251222000000002</v>
      </c>
      <c r="F242" s="227">
        <f>IF(F$113=0,0,F$113/CHI_fec!F$113)</f>
        <v>1.3251222</v>
      </c>
      <c r="G242" s="227">
        <f>IF(G$113=0,0,G$113/CHI_fec!G$113)</f>
        <v>1.3251222000000002</v>
      </c>
      <c r="H242" s="227">
        <f>IF(H$113=0,0,H$113/CHI_fec!H$113)</f>
        <v>1.3251222000000002</v>
      </c>
      <c r="I242" s="227">
        <f>IF(I$113=0,0,I$113/CHI_fec!I$113)</f>
        <v>1.3251222000000005</v>
      </c>
      <c r="J242" s="227">
        <f>IF(J$113=0,0,J$113/CHI_fec!J$113)</f>
        <v>1.3251222000000002</v>
      </c>
      <c r="K242" s="227">
        <f>IF(K$113=0,0,K$113/CHI_fec!K$113)</f>
        <v>1.3251222000000002</v>
      </c>
      <c r="L242" s="227">
        <f>IF(L$113=0,0,L$113/CHI_fec!L$113)</f>
        <v>1.3251221999999998</v>
      </c>
      <c r="M242" s="227">
        <f>IF(M$113=0,0,M$113/CHI_fec!M$113)</f>
        <v>1.3251222000000002</v>
      </c>
      <c r="N242" s="227">
        <f>IF(N$113=0,0,N$113/CHI_fec!N$113)</f>
        <v>1.3251222000000002</v>
      </c>
      <c r="O242" s="227">
        <f>IF(O$113=0,0,O$113/CHI_fec!O$113)</f>
        <v>1.3251222</v>
      </c>
      <c r="P242" s="227">
        <f>IF(P$113=0,0,P$113/CHI_fec!P$113)</f>
        <v>1.3251222000000002</v>
      </c>
      <c r="Q242" s="227">
        <f>IF(Q$113=0,0,Q$113/CHI_fec!Q$113)</f>
        <v>1.3251222</v>
      </c>
    </row>
    <row r="243" spans="1:17" x14ac:dyDescent="0.25">
      <c r="A243" s="127" t="s">
        <v>182</v>
      </c>
      <c r="B243" s="226">
        <f>IF(B$118=0,0,B$118/CHI_fec!B$118)</f>
        <v>2.0155896469728192</v>
      </c>
      <c r="C243" s="226">
        <f>IF(C$118=0,0,C$118/CHI_fec!C$118)</f>
        <v>2.007175882751286</v>
      </c>
      <c r="D243" s="226">
        <f>IF(D$118=0,0,D$118/CHI_fec!D$118)</f>
        <v>2.0193446546020724</v>
      </c>
      <c r="E243" s="226">
        <f>IF(E$118=0,0,E$118/CHI_fec!E$118)</f>
        <v>2.0713713538624901</v>
      </c>
      <c r="F243" s="226">
        <f>IF(F$118=0,0,F$118/CHI_fec!F$118)</f>
        <v>2.0239189057821161</v>
      </c>
      <c r="G243" s="226">
        <f>IF(G$118=0,0,G$118/CHI_fec!G$118)</f>
        <v>2.0306110744964969</v>
      </c>
      <c r="H243" s="226">
        <f>IF(H$118=0,0,H$118/CHI_fec!H$118)</f>
        <v>2.0308428522712969</v>
      </c>
      <c r="I243" s="226">
        <f>IF(I$118=0,0,I$118/CHI_fec!I$118)</f>
        <v>2.048163487103428</v>
      </c>
      <c r="J243" s="226">
        <f>IF(J$118=0,0,J$118/CHI_fec!J$118)</f>
        <v>2.0382128474111023</v>
      </c>
      <c r="K243" s="226">
        <f>IF(K$118=0,0,K$118/CHI_fec!K$118)</f>
        <v>2.7357650969578526</v>
      </c>
      <c r="L243" s="226">
        <f>IF(L$118=0,0,L$118/CHI_fec!L$118)</f>
        <v>2.7415013414612814</v>
      </c>
      <c r="M243" s="226">
        <f>IF(M$118=0,0,M$118/CHI_fec!M$118)</f>
        <v>2.1683837255569789</v>
      </c>
      <c r="N243" s="226">
        <f>IF(N$118=0,0,N$118/CHI_fec!N$118)</f>
        <v>2.7427524004927455</v>
      </c>
      <c r="O243" s="226">
        <f>IF(O$118=0,0,O$118/CHI_fec!O$118)</f>
        <v>1.4667923257167652</v>
      </c>
      <c r="P243" s="226">
        <f>IF(P$118=0,0,P$118/CHI_fec!P$118)</f>
        <v>0.61958194175652526</v>
      </c>
      <c r="Q243" s="226">
        <f>IF(Q$118=0,0,Q$118/CHI_fec!Q$118)</f>
        <v>2.0352262650465951</v>
      </c>
    </row>
    <row r="244" spans="1:17" x14ac:dyDescent="0.25">
      <c r="A244" s="127" t="s">
        <v>181</v>
      </c>
      <c r="B244" s="226">
        <f>IF(B$131=0,0,B$131/CHI_fec!B$131)</f>
        <v>2.235785979968119</v>
      </c>
      <c r="C244" s="226">
        <f>IF(C$131=0,0,C$131/CHI_fec!C$131)</f>
        <v>1.9953783395150531</v>
      </c>
      <c r="D244" s="226">
        <f>IF(D$131=0,0,D$131/CHI_fec!D$131)</f>
        <v>1.9310104575055063</v>
      </c>
      <c r="E244" s="226">
        <f>IF(E$131=0,0,E$131/CHI_fec!E$131)</f>
        <v>1.6083475459921805</v>
      </c>
      <c r="F244" s="226">
        <f>IF(F$131=0,0,F$131/CHI_fec!F$131)</f>
        <v>1.5457169373372357</v>
      </c>
      <c r="G244" s="226">
        <f>IF(G$131=0,0,G$131/CHI_fec!G$131)</f>
        <v>1.4907865961821087</v>
      </c>
      <c r="H244" s="226">
        <f>IF(H$131=0,0,H$131/CHI_fec!H$131)</f>
        <v>1.6286333883251529</v>
      </c>
      <c r="I244" s="226">
        <f>IF(I$131=0,0,I$131/CHI_fec!I$131)</f>
        <v>1.5589624162266682</v>
      </c>
      <c r="J244" s="226">
        <f>IF(J$131=0,0,J$131/CHI_fec!J$131)</f>
        <v>2.2043229439448742</v>
      </c>
      <c r="K244" s="226">
        <f>IF(K$131=0,0,K$131/CHI_fec!K$131)</f>
        <v>2.2653097826447359</v>
      </c>
      <c r="L244" s="226">
        <f>IF(L$131=0,0,L$131/CHI_fec!L$131)</f>
        <v>2.1900375537918619</v>
      </c>
      <c r="M244" s="226">
        <f>IF(M$131=0,0,M$131/CHI_fec!M$131)</f>
        <v>1.8704995061585423</v>
      </c>
      <c r="N244" s="226">
        <f>IF(N$131=0,0,N$131/CHI_fec!N$131)</f>
        <v>1.87942325121551</v>
      </c>
      <c r="O244" s="226">
        <f>IF(O$131=0,0,O$131/CHI_fec!O$131)</f>
        <v>1.948186551195314</v>
      </c>
      <c r="P244" s="226">
        <f>IF(P$131=0,0,P$131/CHI_fec!P$131)</f>
        <v>1.8337270847197671</v>
      </c>
      <c r="Q244" s="226">
        <f>IF(Q$131=0,0,Q$131/CHI_fec!Q$131)</f>
        <v>1.7206706761805801</v>
      </c>
    </row>
    <row r="245" spans="1:17" x14ac:dyDescent="0.25">
      <c r="A245" s="127" t="s">
        <v>180</v>
      </c>
      <c r="B245" s="225">
        <f>IF(B$139=0,0,B$139/CHI_fec!B$139)</f>
        <v>2.2729264657758512</v>
      </c>
      <c r="C245" s="225">
        <f>IF(C$139=0,0,C$139/CHI_fec!C$139)</f>
        <v>2.1191362127418389</v>
      </c>
      <c r="D245" s="225">
        <f>IF(D$139=0,0,D$139/CHI_fec!D$139)</f>
        <v>2.0732736590742538</v>
      </c>
      <c r="E245" s="225">
        <f>IF(E$139=0,0,E$139/CHI_fec!E$139)</f>
        <v>1.852511362394202</v>
      </c>
      <c r="F245" s="225">
        <f>IF(F$139=0,0,F$139/CHI_fec!F$139)</f>
        <v>1.8192247101805752</v>
      </c>
      <c r="G245" s="225">
        <f>IF(G$139=0,0,G$139/CHI_fec!G$139)</f>
        <v>1.7765814831058888</v>
      </c>
      <c r="H245" s="225">
        <f>IF(H$139=0,0,H$139/CHI_fec!H$139)</f>
        <v>1.8687618927084773</v>
      </c>
      <c r="I245" s="225">
        <f>IF(I$139=0,0,I$139/CHI_fec!I$139)</f>
        <v>1.8243490506495992</v>
      </c>
      <c r="J245" s="225">
        <f>IF(J$139=0,0,J$139/CHI_fec!J$139)</f>
        <v>2.2408531461250778</v>
      </c>
      <c r="K245" s="225">
        <f>IF(K$139=0,0,K$139/CHI_fec!K$139)</f>
        <v>2.5641023510410048</v>
      </c>
      <c r="L245" s="225">
        <f>IF(L$139=0,0,L$139/CHI_fec!L$139)</f>
        <v>2.5141809781351943</v>
      </c>
      <c r="M245" s="225">
        <f>IF(M$139=0,0,M$139/CHI_fec!M$139)</f>
        <v>2.0662364118494438</v>
      </c>
      <c r="N245" s="225">
        <f>IF(N$139=0,0,N$139/CHI_fec!N$139)</f>
        <v>2.3022165774290979</v>
      </c>
      <c r="O245" s="225">
        <f>IF(O$139=0,0,O$139/CHI_fec!O$139)</f>
        <v>1.8299133079917418</v>
      </c>
      <c r="P245" s="225">
        <f>IF(P$139=0,0,P$139/CHI_fec!P$139)</f>
        <v>1.4180447292469247</v>
      </c>
      <c r="Q245" s="225">
        <f>IF(Q$139=0,0,Q$139/CHI_fec!Q$139)</f>
        <v>1.9300828933953471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272.10374423747237</v>
      </c>
      <c r="C3" s="46">
        <f t="shared" ref="C3:Q3" si="0">SUM(C4:C6)</f>
        <v>278.67199552958624</v>
      </c>
      <c r="D3" s="46">
        <f t="shared" si="0"/>
        <v>272.388235849502</v>
      </c>
      <c r="E3" s="46">
        <f t="shared" si="0"/>
        <v>296.51961973409107</v>
      </c>
      <c r="F3" s="46">
        <f t="shared" si="0"/>
        <v>304.59920856663899</v>
      </c>
      <c r="G3" s="46">
        <f t="shared" si="0"/>
        <v>308.70223868035691</v>
      </c>
      <c r="H3" s="46">
        <f t="shared" si="0"/>
        <v>346.32225131466032</v>
      </c>
      <c r="I3" s="46">
        <f t="shared" si="0"/>
        <v>360.86412155423045</v>
      </c>
      <c r="J3" s="46">
        <f t="shared" si="0"/>
        <v>338.56434139921032</v>
      </c>
      <c r="K3" s="46">
        <f t="shared" si="0"/>
        <v>246.7043685589864</v>
      </c>
      <c r="L3" s="46">
        <f t="shared" si="0"/>
        <v>256.00000000000011</v>
      </c>
      <c r="M3" s="46">
        <f t="shared" si="0"/>
        <v>234.99802605606001</v>
      </c>
      <c r="N3" s="46">
        <f t="shared" si="0"/>
        <v>240.59094594861855</v>
      </c>
      <c r="O3" s="46">
        <f t="shared" si="0"/>
        <v>252.00604265170386</v>
      </c>
      <c r="P3" s="46">
        <f t="shared" si="0"/>
        <v>270.01096491228066</v>
      </c>
      <c r="Q3" s="46">
        <f t="shared" si="0"/>
        <v>284.76750608001396</v>
      </c>
    </row>
    <row r="4" spans="1:17" x14ac:dyDescent="0.25">
      <c r="A4" s="257" t="s">
        <v>38</v>
      </c>
      <c r="B4" s="215">
        <v>141.95731027815876</v>
      </c>
      <c r="C4" s="215">
        <v>126.71721893015088</v>
      </c>
      <c r="D4" s="215">
        <v>147.96415220124626</v>
      </c>
      <c r="E4" s="215">
        <v>158.62848099869376</v>
      </c>
      <c r="F4" s="215">
        <v>130.03616192524967</v>
      </c>
      <c r="G4" s="215">
        <v>111.19074849566427</v>
      </c>
      <c r="H4" s="215">
        <v>121.24792615153937</v>
      </c>
      <c r="I4" s="215">
        <v>137.33177831082284</v>
      </c>
      <c r="J4" s="215">
        <v>146.01510292666791</v>
      </c>
      <c r="K4" s="215">
        <v>99.818550915266712</v>
      </c>
      <c r="L4" s="215">
        <v>85.286945643851951</v>
      </c>
      <c r="M4" s="215">
        <v>65.970859049285551</v>
      </c>
      <c r="N4" s="215">
        <v>101.18850052367695</v>
      </c>
      <c r="O4" s="215">
        <v>118.97086532475046</v>
      </c>
      <c r="P4" s="215">
        <v>110.99950932719351</v>
      </c>
      <c r="Q4" s="215">
        <v>110.77732148381207</v>
      </c>
    </row>
    <row r="5" spans="1:17" x14ac:dyDescent="0.25">
      <c r="A5" s="256" t="s">
        <v>37</v>
      </c>
      <c r="B5" s="214">
        <v>73.997335191097577</v>
      </c>
      <c r="C5" s="214">
        <v>98.157921055123836</v>
      </c>
      <c r="D5" s="214">
        <v>58.926690047779843</v>
      </c>
      <c r="E5" s="214">
        <v>82.545414430381868</v>
      </c>
      <c r="F5" s="214">
        <v>118.00379291963831</v>
      </c>
      <c r="G5" s="214">
        <v>144.45575826128515</v>
      </c>
      <c r="H5" s="214">
        <v>167.87140128901396</v>
      </c>
      <c r="I5" s="214">
        <v>154.83351914767962</v>
      </c>
      <c r="J5" s="214">
        <v>130.35278131684277</v>
      </c>
      <c r="K5" s="214">
        <v>100.16414765243674</v>
      </c>
      <c r="L5" s="214">
        <v>125.8941436623833</v>
      </c>
      <c r="M5" s="214">
        <v>119.37479946219773</v>
      </c>
      <c r="N5" s="214">
        <v>86.507591826687673</v>
      </c>
      <c r="O5" s="214">
        <v>87.537208344684672</v>
      </c>
      <c r="P5" s="214">
        <v>110.31581546508352</v>
      </c>
      <c r="Q5" s="214">
        <v>113.51182478821231</v>
      </c>
    </row>
    <row r="6" spans="1:17" x14ac:dyDescent="0.25">
      <c r="A6" s="223" t="s">
        <v>57</v>
      </c>
      <c r="B6" s="213">
        <v>56.149098768216035</v>
      </c>
      <c r="C6" s="213">
        <v>53.796855544311541</v>
      </c>
      <c r="D6" s="213">
        <v>65.497393600475888</v>
      </c>
      <c r="E6" s="213">
        <v>55.345724305015445</v>
      </c>
      <c r="F6" s="213">
        <v>56.559253721751006</v>
      </c>
      <c r="G6" s="213">
        <v>53.055731923407514</v>
      </c>
      <c r="H6" s="213">
        <v>57.202923874107022</v>
      </c>
      <c r="I6" s="213">
        <v>68.698824095728042</v>
      </c>
      <c r="J6" s="213">
        <v>62.196457155699662</v>
      </c>
      <c r="K6" s="213">
        <v>46.721669991282951</v>
      </c>
      <c r="L6" s="213">
        <v>44.818910693764828</v>
      </c>
      <c r="M6" s="213">
        <v>49.65236754457672</v>
      </c>
      <c r="N6" s="213">
        <v>52.894853598253945</v>
      </c>
      <c r="O6" s="213">
        <v>45.497968982268731</v>
      </c>
      <c r="P6" s="213">
        <v>48.695640120003645</v>
      </c>
      <c r="Q6" s="213">
        <v>60.478359807989577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1300</v>
      </c>
      <c r="C9" s="215">
        <v>1237</v>
      </c>
      <c r="D9" s="215">
        <v>1178</v>
      </c>
      <c r="E9" s="215">
        <v>1370</v>
      </c>
      <c r="F9" s="215">
        <v>1186</v>
      </c>
      <c r="G9" s="215">
        <v>1114</v>
      </c>
      <c r="H9" s="215">
        <v>1269</v>
      </c>
      <c r="I9" s="215">
        <v>1300</v>
      </c>
      <c r="J9" s="215">
        <v>1525</v>
      </c>
      <c r="K9" s="215">
        <v>1082</v>
      </c>
      <c r="L9" s="215">
        <v>799</v>
      </c>
      <c r="M9" s="215">
        <v>620</v>
      </c>
      <c r="N9" s="215">
        <v>953</v>
      </c>
      <c r="O9" s="215">
        <v>1139</v>
      </c>
      <c r="P9" s="215">
        <v>1326</v>
      </c>
      <c r="Q9" s="215">
        <v>1320.3698292410581</v>
      </c>
    </row>
    <row r="10" spans="1:17" x14ac:dyDescent="0.25">
      <c r="A10" s="256" t="s">
        <v>201</v>
      </c>
      <c r="B10" s="214">
        <v>442</v>
      </c>
      <c r="C10" s="214">
        <v>625</v>
      </c>
      <c r="D10" s="214">
        <v>306</v>
      </c>
      <c r="E10" s="214">
        <v>465</v>
      </c>
      <c r="F10" s="214">
        <v>702</v>
      </c>
      <c r="G10" s="214">
        <v>944</v>
      </c>
      <c r="H10" s="214">
        <v>1146</v>
      </c>
      <c r="I10" s="214">
        <v>956</v>
      </c>
      <c r="J10" s="214">
        <v>888</v>
      </c>
      <c r="K10" s="214">
        <v>629</v>
      </c>
      <c r="L10" s="214">
        <v>765</v>
      </c>
      <c r="M10" s="214">
        <v>815</v>
      </c>
      <c r="N10" s="214">
        <v>579</v>
      </c>
      <c r="O10" s="214">
        <v>590</v>
      </c>
      <c r="P10" s="214">
        <v>700</v>
      </c>
      <c r="Q10" s="214">
        <v>736.64899207049598</v>
      </c>
    </row>
    <row r="11" spans="1:17" x14ac:dyDescent="0.25">
      <c r="A11" s="223" t="s">
        <v>200</v>
      </c>
      <c r="B11" s="213">
        <v>67.165378000000004</v>
      </c>
      <c r="C11" s="213">
        <v>68.597460999999996</v>
      </c>
      <c r="D11" s="213">
        <v>68.112979999999993</v>
      </c>
      <c r="E11" s="213">
        <v>62.436788999999997</v>
      </c>
      <c r="F11" s="213">
        <v>67.381596999999999</v>
      </c>
      <c r="G11" s="213">
        <v>69.433000000000007</v>
      </c>
      <c r="H11" s="213">
        <v>78.202855999999997</v>
      </c>
      <c r="I11" s="213">
        <v>84.945171000000002</v>
      </c>
      <c r="J11" s="213">
        <v>84.850576000000004</v>
      </c>
      <c r="K11" s="213">
        <v>68.64749916000001</v>
      </c>
      <c r="L11" s="213">
        <v>72.183520000000001</v>
      </c>
      <c r="M11" s="213">
        <v>77.747996000000001</v>
      </c>
      <c r="N11" s="213">
        <v>75.970017000000013</v>
      </c>
      <c r="O11" s="213">
        <v>69.713170000000005</v>
      </c>
      <c r="P11" s="213">
        <v>66.888669000000007</v>
      </c>
      <c r="Q11" s="213">
        <v>79.477402999999995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1444.4444444444443</v>
      </c>
      <c r="C14" s="120">
        <v>1319.9469264097359</v>
      </c>
      <c r="D14" s="120">
        <v>1319.9469264097359</v>
      </c>
      <c r="E14" s="120">
        <v>1444.4444444444443</v>
      </c>
      <c r="F14" s="120">
        <v>1319.9469264097359</v>
      </c>
      <c r="G14" s="120">
        <v>1319.9469264097359</v>
      </c>
      <c r="H14" s="120">
        <v>1444.4444444444443</v>
      </c>
      <c r="I14" s="120">
        <v>1444.4444444444443</v>
      </c>
      <c r="J14" s="120">
        <v>1693.4394805138616</v>
      </c>
      <c r="K14" s="120">
        <v>1568.9419624791531</v>
      </c>
      <c r="L14" s="120">
        <v>1568.9419624791531</v>
      </c>
      <c r="M14" s="120">
        <v>1444.4444444444446</v>
      </c>
      <c r="N14" s="120">
        <v>1444.4444444444446</v>
      </c>
      <c r="O14" s="120">
        <v>1319.9469264097361</v>
      </c>
      <c r="P14" s="120">
        <v>1444.4444444444446</v>
      </c>
      <c r="Q14" s="120">
        <v>1444.4444444444446</v>
      </c>
    </row>
    <row r="15" spans="1:17" x14ac:dyDescent="0.25">
      <c r="A15" s="180" t="s">
        <v>201</v>
      </c>
      <c r="B15" s="189">
        <v>491.11111111111109</v>
      </c>
      <c r="C15" s="189">
        <v>664.04892419644523</v>
      </c>
      <c r="D15" s="189">
        <v>620.81447092511166</v>
      </c>
      <c r="E15" s="189">
        <v>577.5800176537781</v>
      </c>
      <c r="F15" s="189">
        <v>750.51783073911224</v>
      </c>
      <c r="G15" s="189">
        <v>1009.9245503671135</v>
      </c>
      <c r="H15" s="189">
        <v>1226.0968167237811</v>
      </c>
      <c r="I15" s="189">
        <v>1182.8623634524477</v>
      </c>
      <c r="J15" s="189">
        <v>1182.8623634524477</v>
      </c>
      <c r="K15" s="189">
        <v>1139.6279101811142</v>
      </c>
      <c r="L15" s="189">
        <v>1096.3934569097808</v>
      </c>
      <c r="M15" s="189">
        <v>1096.3934569097808</v>
      </c>
      <c r="N15" s="189">
        <v>1053.1590036384473</v>
      </c>
      <c r="O15" s="189">
        <v>1053.1590036384473</v>
      </c>
      <c r="P15" s="189">
        <v>1009.9245503671139</v>
      </c>
      <c r="Q15" s="189">
        <v>1009.9245503671137</v>
      </c>
    </row>
    <row r="16" spans="1:17" x14ac:dyDescent="0.25">
      <c r="A16" s="108" t="s">
        <v>200</v>
      </c>
      <c r="B16" s="118">
        <v>80.763798199999997</v>
      </c>
      <c r="C16" s="118">
        <v>80.763798199999997</v>
      </c>
      <c r="D16" s="118">
        <v>78.305888001029061</v>
      </c>
      <c r="E16" s="118">
        <v>70.714601311352283</v>
      </c>
      <c r="F16" s="118">
        <v>75.630421709294183</v>
      </c>
      <c r="G16" s="118">
        <v>78.088331908265118</v>
      </c>
      <c r="H16" s="118">
        <v>85.679618597941896</v>
      </c>
      <c r="I16" s="118">
        <v>93.270905287618675</v>
      </c>
      <c r="J16" s="118">
        <v>93.270905287618675</v>
      </c>
      <c r="K16" s="118">
        <v>85.679618597941896</v>
      </c>
      <c r="L16" s="118">
        <v>83.221708398970947</v>
      </c>
      <c r="M16" s="118">
        <v>85.679618597941896</v>
      </c>
      <c r="N16" s="118">
        <v>88.137528796912846</v>
      </c>
      <c r="O16" s="118">
        <v>83.004152306207018</v>
      </c>
      <c r="P16" s="118">
        <v>87.919972704148904</v>
      </c>
      <c r="Q16" s="118">
        <v>99.991967606239712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124.49751803470856</v>
      </c>
      <c r="E18" s="120">
        <v>124.49751803470856</v>
      </c>
      <c r="F18" s="120">
        <v>0</v>
      </c>
      <c r="G18" s="120">
        <v>0</v>
      </c>
      <c r="H18" s="120">
        <v>248.99503606941713</v>
      </c>
      <c r="I18" s="120">
        <v>0</v>
      </c>
      <c r="J18" s="120">
        <v>373.4925541041257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124.49751803470856</v>
      </c>
      <c r="Q18" s="120">
        <v>124.49751803470856</v>
      </c>
    </row>
    <row r="19" spans="1:17" x14ac:dyDescent="0.25">
      <c r="A19" s="179" t="s">
        <v>201</v>
      </c>
      <c r="B19" s="189"/>
      <c r="C19" s="189">
        <v>172.93781308533417</v>
      </c>
      <c r="D19" s="189">
        <v>0</v>
      </c>
      <c r="E19" s="189">
        <v>0</v>
      </c>
      <c r="F19" s="189">
        <v>172.93781308533417</v>
      </c>
      <c r="G19" s="189">
        <v>302.64117289933483</v>
      </c>
      <c r="H19" s="189">
        <v>216.17226635666771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0</v>
      </c>
      <c r="Q19" s="189">
        <v>0</v>
      </c>
    </row>
    <row r="20" spans="1:17" x14ac:dyDescent="0.25">
      <c r="A20" s="119" t="s">
        <v>200</v>
      </c>
      <c r="B20" s="118"/>
      <c r="C20" s="118">
        <v>5.1333764907058272</v>
      </c>
      <c r="D20" s="118">
        <v>0</v>
      </c>
      <c r="E20" s="118">
        <v>0</v>
      </c>
      <c r="F20" s="118">
        <v>4.9158203979419</v>
      </c>
      <c r="G20" s="118">
        <v>10.049196888647719</v>
      </c>
      <c r="H20" s="118">
        <v>7.5912866896767781</v>
      </c>
      <c r="I20" s="118">
        <v>15.182573379353546</v>
      </c>
      <c r="J20" s="118">
        <v>0</v>
      </c>
      <c r="K20" s="118">
        <v>0</v>
      </c>
      <c r="L20" s="118">
        <v>0</v>
      </c>
      <c r="M20" s="118">
        <v>7.5912866896767728</v>
      </c>
      <c r="N20" s="118">
        <v>4.9158203979418928</v>
      </c>
      <c r="O20" s="118">
        <v>0</v>
      </c>
      <c r="P20" s="118">
        <v>7.3737305969128393</v>
      </c>
      <c r="Q20" s="118">
        <v>17.205371392796625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124.49751803470849</v>
      </c>
      <c r="D22" s="120">
        <f t="shared" ref="D22:Q22" si="1">C14+D18-D14</f>
        <v>124.49751803470849</v>
      </c>
      <c r="E22" s="120">
        <f t="shared" si="1"/>
        <v>0</v>
      </c>
      <c r="F22" s="120">
        <f t="shared" si="1"/>
        <v>124.49751803470849</v>
      </c>
      <c r="G22" s="120">
        <f t="shared" si="1"/>
        <v>0</v>
      </c>
      <c r="H22" s="120">
        <f t="shared" si="1"/>
        <v>124.49751803470872</v>
      </c>
      <c r="I22" s="120">
        <f t="shared" si="1"/>
        <v>0</v>
      </c>
      <c r="J22" s="120">
        <f t="shared" si="1"/>
        <v>124.49751803470849</v>
      </c>
      <c r="K22" s="120">
        <f t="shared" si="1"/>
        <v>124.49751803470849</v>
      </c>
      <c r="L22" s="120">
        <f t="shared" si="1"/>
        <v>0</v>
      </c>
      <c r="M22" s="120">
        <f t="shared" si="1"/>
        <v>124.49751803470849</v>
      </c>
      <c r="N22" s="120">
        <f t="shared" si="1"/>
        <v>0</v>
      </c>
      <c r="O22" s="120">
        <f t="shared" si="1"/>
        <v>124.49751803470849</v>
      </c>
      <c r="P22" s="120">
        <f t="shared" si="1"/>
        <v>0</v>
      </c>
      <c r="Q22" s="120">
        <f t="shared" si="1"/>
        <v>124.49751803470849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43.234453271333564</v>
      </c>
      <c r="E23" s="189">
        <f t="shared" si="2"/>
        <v>43.234453271333564</v>
      </c>
      <c r="F23" s="189">
        <f t="shared" si="2"/>
        <v>0</v>
      </c>
      <c r="G23" s="189">
        <f t="shared" si="2"/>
        <v>43.234453271333564</v>
      </c>
      <c r="H23" s="189">
        <f t="shared" si="2"/>
        <v>0</v>
      </c>
      <c r="I23" s="189">
        <f t="shared" si="2"/>
        <v>43.23445327133345</v>
      </c>
      <c r="J23" s="189">
        <f t="shared" si="2"/>
        <v>0</v>
      </c>
      <c r="K23" s="189">
        <f t="shared" si="2"/>
        <v>43.23445327133345</v>
      </c>
      <c r="L23" s="189">
        <f t="shared" si="2"/>
        <v>43.23445327133345</v>
      </c>
      <c r="M23" s="189">
        <f t="shared" si="2"/>
        <v>0</v>
      </c>
      <c r="N23" s="189">
        <f t="shared" si="2"/>
        <v>43.23445327133345</v>
      </c>
      <c r="O23" s="189">
        <f t="shared" si="2"/>
        <v>0</v>
      </c>
      <c r="P23" s="189">
        <f t="shared" si="2"/>
        <v>43.23445327133345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5.1333764907058281</v>
      </c>
      <c r="D24" s="118">
        <f t="shared" si="2"/>
        <v>2.4579101989709358</v>
      </c>
      <c r="E24" s="118">
        <f t="shared" si="2"/>
        <v>7.5912866896767781</v>
      </c>
      <c r="F24" s="118">
        <f t="shared" si="2"/>
        <v>0</v>
      </c>
      <c r="G24" s="118">
        <f t="shared" si="2"/>
        <v>7.5912866896767781</v>
      </c>
      <c r="H24" s="118">
        <f t="shared" si="2"/>
        <v>0</v>
      </c>
      <c r="I24" s="118">
        <f t="shared" si="2"/>
        <v>7.5912866896767639</v>
      </c>
      <c r="J24" s="118">
        <f t="shared" si="2"/>
        <v>0</v>
      </c>
      <c r="K24" s="118">
        <f t="shared" si="2"/>
        <v>7.5912866896767781</v>
      </c>
      <c r="L24" s="118">
        <f t="shared" si="2"/>
        <v>2.45791019897095</v>
      </c>
      <c r="M24" s="118">
        <f t="shared" si="2"/>
        <v>5.1333764907058281</v>
      </c>
      <c r="N24" s="118">
        <f t="shared" si="2"/>
        <v>2.45791019897095</v>
      </c>
      <c r="O24" s="118">
        <f t="shared" si="2"/>
        <v>5.1333764907058281</v>
      </c>
      <c r="P24" s="118">
        <f t="shared" si="2"/>
        <v>2.45791019897095</v>
      </c>
      <c r="Q24" s="118">
        <f t="shared" si="2"/>
        <v>5.1333764907058139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144.44444444444434</v>
      </c>
      <c r="C26" s="120">
        <f t="shared" ref="C26:Q26" si="3">C14-C9</f>
        <v>82.946926409735852</v>
      </c>
      <c r="D26" s="120">
        <f t="shared" si="3"/>
        <v>141.94692640973585</v>
      </c>
      <c r="E26" s="120">
        <f t="shared" si="3"/>
        <v>74.444444444444343</v>
      </c>
      <c r="F26" s="120">
        <f t="shared" si="3"/>
        <v>133.94692640973585</v>
      </c>
      <c r="G26" s="120">
        <f t="shared" si="3"/>
        <v>205.94692640973585</v>
      </c>
      <c r="H26" s="120">
        <f t="shared" si="3"/>
        <v>175.44444444444434</v>
      </c>
      <c r="I26" s="120">
        <f t="shared" si="3"/>
        <v>144.44444444444434</v>
      </c>
      <c r="J26" s="120">
        <f t="shared" si="3"/>
        <v>168.43948051386155</v>
      </c>
      <c r="K26" s="120">
        <f t="shared" si="3"/>
        <v>486.94196247915306</v>
      </c>
      <c r="L26" s="120">
        <f t="shared" si="3"/>
        <v>769.94196247915306</v>
      </c>
      <c r="M26" s="120">
        <f t="shared" si="3"/>
        <v>824.44444444444457</v>
      </c>
      <c r="N26" s="120">
        <f t="shared" si="3"/>
        <v>491.44444444444457</v>
      </c>
      <c r="O26" s="120">
        <f t="shared" si="3"/>
        <v>180.94692640973608</v>
      </c>
      <c r="P26" s="120">
        <f t="shared" si="3"/>
        <v>118.44444444444457</v>
      </c>
      <c r="Q26" s="120">
        <f t="shared" si="3"/>
        <v>124.07461520338643</v>
      </c>
    </row>
    <row r="27" spans="1:17" x14ac:dyDescent="0.25">
      <c r="A27" s="180" t="s">
        <v>201</v>
      </c>
      <c r="B27" s="189">
        <f t="shared" ref="B27:Q27" si="4">B15-B10</f>
        <v>49.111111111111086</v>
      </c>
      <c r="C27" s="189">
        <f t="shared" si="4"/>
        <v>39.048924196445228</v>
      </c>
      <c r="D27" s="189">
        <f t="shared" si="4"/>
        <v>314.81447092511166</v>
      </c>
      <c r="E27" s="189">
        <f t="shared" si="4"/>
        <v>112.5800176537781</v>
      </c>
      <c r="F27" s="189">
        <f t="shared" si="4"/>
        <v>48.517830739112242</v>
      </c>
      <c r="G27" s="189">
        <f t="shared" si="4"/>
        <v>65.924550367113511</v>
      </c>
      <c r="H27" s="189">
        <f t="shared" si="4"/>
        <v>80.096816723781103</v>
      </c>
      <c r="I27" s="189">
        <f t="shared" si="4"/>
        <v>226.86236345244765</v>
      </c>
      <c r="J27" s="189">
        <f t="shared" si="4"/>
        <v>294.86236345244765</v>
      </c>
      <c r="K27" s="189">
        <f t="shared" si="4"/>
        <v>510.6279101811142</v>
      </c>
      <c r="L27" s="189">
        <f t="shared" si="4"/>
        <v>331.39345690978075</v>
      </c>
      <c r="M27" s="189">
        <f t="shared" si="4"/>
        <v>281.39345690978075</v>
      </c>
      <c r="N27" s="189">
        <f t="shared" si="4"/>
        <v>474.1590036384473</v>
      </c>
      <c r="O27" s="189">
        <f t="shared" si="4"/>
        <v>463.1590036384473</v>
      </c>
      <c r="P27" s="189">
        <f t="shared" si="4"/>
        <v>309.92455036711385</v>
      </c>
      <c r="Q27" s="189">
        <f t="shared" si="4"/>
        <v>273.27555829661776</v>
      </c>
    </row>
    <row r="28" spans="1:17" x14ac:dyDescent="0.25">
      <c r="A28" s="108" t="s">
        <v>200</v>
      </c>
      <c r="B28" s="118">
        <f t="shared" ref="B28:Q28" si="5">B16-B11</f>
        <v>13.598420199999993</v>
      </c>
      <c r="C28" s="118">
        <f t="shared" si="5"/>
        <v>12.166337200000001</v>
      </c>
      <c r="D28" s="118">
        <f t="shared" si="5"/>
        <v>10.192908001029068</v>
      </c>
      <c r="E28" s="118">
        <f t="shared" si="5"/>
        <v>8.2778123113522852</v>
      </c>
      <c r="F28" s="118">
        <f t="shared" si="5"/>
        <v>8.2488247092941833</v>
      </c>
      <c r="G28" s="118">
        <f t="shared" si="5"/>
        <v>8.6553319082651115</v>
      </c>
      <c r="H28" s="118">
        <f t="shared" si="5"/>
        <v>7.4767625979418995</v>
      </c>
      <c r="I28" s="118">
        <f t="shared" si="5"/>
        <v>8.3257342876186726</v>
      </c>
      <c r="J28" s="118">
        <f t="shared" si="5"/>
        <v>8.4203292876186708</v>
      </c>
      <c r="K28" s="118">
        <f t="shared" si="5"/>
        <v>17.032119437941887</v>
      </c>
      <c r="L28" s="118">
        <f t="shared" si="5"/>
        <v>11.038188398970945</v>
      </c>
      <c r="M28" s="118">
        <f t="shared" si="5"/>
        <v>7.9316225979418959</v>
      </c>
      <c r="N28" s="118">
        <f t="shared" si="5"/>
        <v>12.167511796912834</v>
      </c>
      <c r="O28" s="118">
        <f t="shared" si="5"/>
        <v>13.290982306207013</v>
      </c>
      <c r="P28" s="118">
        <f t="shared" si="5"/>
        <v>21.031303704148897</v>
      </c>
      <c r="Q28" s="118">
        <f t="shared" si="5"/>
        <v>20.514564606239716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220.22510416533274</v>
      </c>
      <c r="C31" s="38">
        <v>224.89975000000001</v>
      </c>
      <c r="D31" s="38">
        <v>186.15688</v>
      </c>
      <c r="E31" s="38">
        <v>219.39371999999997</v>
      </c>
      <c r="F31" s="38">
        <v>226.02969999999999</v>
      </c>
      <c r="G31" s="38">
        <v>240.78673179243532</v>
      </c>
      <c r="H31" s="38">
        <v>271.46854999999999</v>
      </c>
      <c r="I31" s="38">
        <v>274.33566999999994</v>
      </c>
      <c r="J31" s="38">
        <v>268.56529</v>
      </c>
      <c r="K31" s="38">
        <v>188.85953000000001</v>
      </c>
      <c r="L31" s="38">
        <v>197.93629501151923</v>
      </c>
      <c r="M31" s="38">
        <v>186.79514625009955</v>
      </c>
      <c r="N31" s="38">
        <v>171.60300809324255</v>
      </c>
      <c r="O31" s="38">
        <v>178.9733309916611</v>
      </c>
      <c r="P31" s="38">
        <v>182.15144881242855</v>
      </c>
      <c r="Q31" s="38">
        <v>180.00022715243247</v>
      </c>
    </row>
    <row r="32" spans="1:17" x14ac:dyDescent="0.25">
      <c r="A32" s="55" t="s">
        <v>33</v>
      </c>
      <c r="B32" s="54">
        <v>21.784173833380525</v>
      </c>
      <c r="C32" s="54">
        <v>37.43047</v>
      </c>
      <c r="D32" s="54">
        <v>46.243659999999998</v>
      </c>
      <c r="E32" s="54">
        <v>42.790419999999997</v>
      </c>
      <c r="F32" s="54">
        <v>42.840739999999997</v>
      </c>
      <c r="G32" s="54">
        <v>37.802063674526586</v>
      </c>
      <c r="H32" s="54">
        <v>37.338930000000005</v>
      </c>
      <c r="I32" s="54">
        <v>48.599810000000005</v>
      </c>
      <c r="J32" s="54">
        <v>50.298030000000004</v>
      </c>
      <c r="K32" s="54">
        <v>28.809560000000005</v>
      </c>
      <c r="L32" s="54">
        <v>20.096434367011287</v>
      </c>
      <c r="M32" s="54">
        <v>20.873918853041197</v>
      </c>
      <c r="N32" s="54">
        <v>20.978420364786825</v>
      </c>
      <c r="O32" s="54">
        <v>16.219893406309527</v>
      </c>
      <c r="P32" s="54">
        <v>13.550396867945164</v>
      </c>
      <c r="Q32" s="54">
        <v>10.799066775878138</v>
      </c>
    </row>
    <row r="33" spans="1:17" x14ac:dyDescent="0.25">
      <c r="A33" s="52" t="s">
        <v>32</v>
      </c>
      <c r="B33" s="51">
        <v>55.9910758946953</v>
      </c>
      <c r="C33" s="51">
        <v>53.254010000000001</v>
      </c>
      <c r="D33" s="51">
        <v>21.971789999999999</v>
      </c>
      <c r="E33" s="51">
        <v>43.396929999999998</v>
      </c>
      <c r="F33" s="51">
        <v>43.914769999999997</v>
      </c>
      <c r="G33" s="51">
        <v>47.409017016899703</v>
      </c>
      <c r="H33" s="51">
        <v>63.603069999999995</v>
      </c>
      <c r="I33" s="51">
        <v>50.803060000000002</v>
      </c>
      <c r="J33" s="51">
        <v>49.491970000000002</v>
      </c>
      <c r="K33" s="51">
        <v>37.585070000000002</v>
      </c>
      <c r="L33" s="51">
        <v>29.431192633391813</v>
      </c>
      <c r="M33" s="51">
        <v>29.123010242910834</v>
      </c>
      <c r="N33" s="51">
        <v>24.180015090468189</v>
      </c>
      <c r="O33" s="51">
        <v>40.41881054509642</v>
      </c>
      <c r="P33" s="51">
        <v>40.814642619379271</v>
      </c>
      <c r="Q33" s="51">
        <v>28.685739501436771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3.2966765744021975</v>
      </c>
      <c r="C35" s="51">
        <v>5.4987399999999997</v>
      </c>
      <c r="D35" s="51">
        <v>4.3958599999999999</v>
      </c>
      <c r="E35" s="51">
        <v>5.50265</v>
      </c>
      <c r="F35" s="51">
        <v>4.40442</v>
      </c>
      <c r="G35" s="51">
        <v>4.395197671074687</v>
      </c>
      <c r="H35" s="51">
        <v>6.60534</v>
      </c>
      <c r="I35" s="51">
        <v>5.5088900000000001</v>
      </c>
      <c r="J35" s="51">
        <v>4.3966700000000003</v>
      </c>
      <c r="K35" s="51">
        <v>1.09809</v>
      </c>
      <c r="L35" s="51">
        <v>1.1005173414842593</v>
      </c>
      <c r="M35" s="51">
        <v>2.2014162135524717</v>
      </c>
      <c r="N35" s="51">
        <v>1.0985590962068603</v>
      </c>
      <c r="O35" s="51">
        <v>2.1995302728952066</v>
      </c>
      <c r="P35" s="51">
        <v>2.1991052883859497</v>
      </c>
      <c r="Q35" s="51">
        <v>1.0999008359570572</v>
      </c>
    </row>
    <row r="36" spans="1:17" x14ac:dyDescent="0.25">
      <c r="A36" s="53" t="s">
        <v>76</v>
      </c>
      <c r="B36" s="51">
        <v>16.386814284327958</v>
      </c>
      <c r="C36" s="51">
        <v>14.33267</v>
      </c>
      <c r="D36" s="51">
        <v>6.1105999999999998</v>
      </c>
      <c r="E36" s="51">
        <v>14.326420000000001</v>
      </c>
      <c r="F36" s="51">
        <v>7.2048100000000002</v>
      </c>
      <c r="G36" s="51">
        <v>6.1376704692779915</v>
      </c>
      <c r="H36" s="51">
        <v>7.09917</v>
      </c>
      <c r="I36" s="51">
        <v>6.10304</v>
      </c>
      <c r="J36" s="51">
        <v>5.0947500000000003</v>
      </c>
      <c r="K36" s="51">
        <v>3.0959300000000001</v>
      </c>
      <c r="L36" s="51">
        <v>4.0627968221333681</v>
      </c>
      <c r="M36" s="51">
        <v>4.0609022676921693</v>
      </c>
      <c r="N36" s="51">
        <v>3.0528732667274276</v>
      </c>
      <c r="O36" s="51">
        <v>4.0612881997645047</v>
      </c>
      <c r="P36" s="51">
        <v>3.0540179855724729</v>
      </c>
      <c r="Q36" s="51">
        <v>3.053877925996487</v>
      </c>
    </row>
    <row r="37" spans="1:17" x14ac:dyDescent="0.25">
      <c r="A37" s="53" t="s">
        <v>29</v>
      </c>
      <c r="B37" s="51">
        <v>36.30758503596514</v>
      </c>
      <c r="C37" s="51">
        <v>33.422600000000003</v>
      </c>
      <c r="D37" s="51">
        <v>11.46533</v>
      </c>
      <c r="E37" s="51">
        <v>2.8908399999999999</v>
      </c>
      <c r="F37" s="51">
        <v>0.99336999999999998</v>
      </c>
      <c r="G37" s="51">
        <v>0.95548824120293308</v>
      </c>
      <c r="H37" s="51">
        <v>0.99760000000000004</v>
      </c>
      <c r="I37" s="51">
        <v>0.98956</v>
      </c>
      <c r="J37" s="51">
        <v>0.99475000000000002</v>
      </c>
      <c r="K37" s="51">
        <v>0</v>
      </c>
      <c r="L37" s="51">
        <v>0</v>
      </c>
      <c r="M37" s="51">
        <v>0.95595481741471999</v>
      </c>
      <c r="N37" s="51">
        <v>1.9093886889396969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28</v>
      </c>
      <c r="B38" s="51">
        <v>0</v>
      </c>
      <c r="C38" s="51">
        <v>0</v>
      </c>
      <c r="D38" s="51">
        <v>0</v>
      </c>
      <c r="E38" s="51">
        <v>20.677019999999999</v>
      </c>
      <c r="F38" s="51">
        <v>31.312169999999998</v>
      </c>
      <c r="G38" s="51">
        <v>35.920660635344092</v>
      </c>
      <c r="H38" s="51">
        <v>48.900959999999998</v>
      </c>
      <c r="I38" s="51">
        <v>38.201569999999997</v>
      </c>
      <c r="J38" s="51">
        <v>39.005800000000001</v>
      </c>
      <c r="K38" s="51">
        <v>33.39105</v>
      </c>
      <c r="L38" s="51">
        <v>24.267878469774185</v>
      </c>
      <c r="M38" s="51">
        <v>21.904736944251471</v>
      </c>
      <c r="N38" s="51">
        <v>18.119194038594202</v>
      </c>
      <c r="O38" s="51">
        <v>34.157992072436706</v>
      </c>
      <c r="P38" s="51">
        <v>35.561519345420848</v>
      </c>
      <c r="Q38" s="51">
        <v>24.531960739483225</v>
      </c>
    </row>
    <row r="39" spans="1:17" x14ac:dyDescent="0.25">
      <c r="A39" s="52" t="s">
        <v>27</v>
      </c>
      <c r="B39" s="51">
        <v>104.18332677833581</v>
      </c>
      <c r="C39" s="51">
        <v>94.928020000000004</v>
      </c>
      <c r="D39" s="51">
        <v>82.541560000000004</v>
      </c>
      <c r="E39" s="51">
        <v>84.596500000000006</v>
      </c>
      <c r="F39" s="51">
        <v>90.764409999999998</v>
      </c>
      <c r="G39" s="51">
        <v>101.59261462610812</v>
      </c>
      <c r="H39" s="51">
        <v>113.71822</v>
      </c>
      <c r="I39" s="51">
        <v>120.55976</v>
      </c>
      <c r="J39" s="51">
        <v>111.57594</v>
      </c>
      <c r="K39" s="51">
        <v>73.045339999999996</v>
      </c>
      <c r="L39" s="51">
        <v>92.715295553666024</v>
      </c>
      <c r="M39" s="51">
        <v>81.438366594108686</v>
      </c>
      <c r="N39" s="51">
        <v>69.551444315051285</v>
      </c>
      <c r="O39" s="51">
        <v>62.814401492716406</v>
      </c>
      <c r="P39" s="51">
        <v>58.572659793216957</v>
      </c>
      <c r="Q39" s="51">
        <v>67.979829929291768</v>
      </c>
    </row>
    <row r="40" spans="1:17" x14ac:dyDescent="0.25">
      <c r="A40" s="53" t="s">
        <v>66</v>
      </c>
      <c r="B40" s="51">
        <v>104.18332677833581</v>
      </c>
      <c r="C40" s="51">
        <v>94.928020000000004</v>
      </c>
      <c r="D40" s="51">
        <v>82.541560000000004</v>
      </c>
      <c r="E40" s="51">
        <v>84.596500000000006</v>
      </c>
      <c r="F40" s="51">
        <v>90.764409999999998</v>
      </c>
      <c r="G40" s="51">
        <v>101.59261462610812</v>
      </c>
      <c r="H40" s="51">
        <v>113.71822</v>
      </c>
      <c r="I40" s="51">
        <v>120.55976</v>
      </c>
      <c r="J40" s="51">
        <v>111.57594</v>
      </c>
      <c r="K40" s="51">
        <v>73.045339999999996</v>
      </c>
      <c r="L40" s="51">
        <v>92.715295553666024</v>
      </c>
      <c r="M40" s="51">
        <v>81.438366594108686</v>
      </c>
      <c r="N40" s="51">
        <v>69.551444315051285</v>
      </c>
      <c r="O40" s="51">
        <v>62.814401492716406</v>
      </c>
      <c r="P40" s="51">
        <v>58.572659793216957</v>
      </c>
      <c r="Q40" s="51">
        <v>67.979829929291768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0</v>
      </c>
      <c r="D42" s="51">
        <v>0</v>
      </c>
      <c r="E42" s="51">
        <v>8.1996299999999991</v>
      </c>
      <c r="F42" s="51">
        <v>10.402240000000001</v>
      </c>
      <c r="G42" s="51">
        <v>14.331230982526591</v>
      </c>
      <c r="H42" s="51">
        <v>14.4954</v>
      </c>
      <c r="I42" s="51">
        <v>9.2994500000000002</v>
      </c>
      <c r="J42" s="51">
        <v>12.500399999999999</v>
      </c>
      <c r="K42" s="51">
        <v>20.00508</v>
      </c>
      <c r="L42" s="51">
        <v>19.751911728485339</v>
      </c>
      <c r="M42" s="51">
        <v>21.878065189421342</v>
      </c>
      <c r="N42" s="51">
        <v>24.577477235232628</v>
      </c>
      <c r="O42" s="51">
        <v>28.064323782171805</v>
      </c>
      <c r="P42" s="51">
        <v>36.925785237322152</v>
      </c>
      <c r="Q42" s="51">
        <v>35.134053445403545</v>
      </c>
    </row>
    <row r="43" spans="1:17" x14ac:dyDescent="0.25">
      <c r="A43" s="53" t="s">
        <v>23</v>
      </c>
      <c r="B43" s="51">
        <v>0</v>
      </c>
      <c r="C43" s="51">
        <v>0</v>
      </c>
      <c r="D43" s="51">
        <v>0</v>
      </c>
      <c r="E43" s="51">
        <v>8.1996299999999991</v>
      </c>
      <c r="F43" s="51">
        <v>10.402240000000001</v>
      </c>
      <c r="G43" s="51">
        <v>14.331230982526591</v>
      </c>
      <c r="H43" s="51">
        <v>14.4954</v>
      </c>
      <c r="I43" s="51">
        <v>9.2994500000000002</v>
      </c>
      <c r="J43" s="51">
        <v>12.500399999999999</v>
      </c>
      <c r="K43" s="51">
        <v>20.00508</v>
      </c>
      <c r="L43" s="51">
        <v>19.751911728485339</v>
      </c>
      <c r="M43" s="51">
        <v>21.878065189421342</v>
      </c>
      <c r="N43" s="51">
        <v>24.577477235232628</v>
      </c>
      <c r="O43" s="51">
        <v>28.064323782171805</v>
      </c>
      <c r="P43" s="51">
        <v>36.925785237322152</v>
      </c>
      <c r="Q43" s="51">
        <v>35.134053445403545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9.9989999999999996E-2</v>
      </c>
      <c r="J48" s="51">
        <v>0.50021000000000004</v>
      </c>
      <c r="K48" s="51">
        <v>1.10233</v>
      </c>
      <c r="L48" s="51">
        <v>0.78812100174044197</v>
      </c>
      <c r="M48" s="51">
        <v>0.28658564195933844</v>
      </c>
      <c r="N48" s="51">
        <v>1.6957798813100822</v>
      </c>
      <c r="O48" s="51">
        <v>1.0270618277166279</v>
      </c>
      <c r="P48" s="51">
        <v>0.57316689781749353</v>
      </c>
      <c r="Q48" s="51">
        <v>0.59709568062032325</v>
      </c>
    </row>
    <row r="49" spans="1:17" x14ac:dyDescent="0.25">
      <c r="A49" s="63" t="s">
        <v>21</v>
      </c>
      <c r="B49" s="62">
        <v>38.266527658921092</v>
      </c>
      <c r="C49" s="62">
        <v>39.28725</v>
      </c>
      <c r="D49" s="62">
        <v>35.39987</v>
      </c>
      <c r="E49" s="62">
        <v>40.410240000000002</v>
      </c>
      <c r="F49" s="62">
        <v>38.10754</v>
      </c>
      <c r="G49" s="62">
        <v>39.651805492374336</v>
      </c>
      <c r="H49" s="62">
        <v>42.312930000000001</v>
      </c>
      <c r="I49" s="62">
        <v>44.973599999999998</v>
      </c>
      <c r="J49" s="62">
        <v>44.198740000000001</v>
      </c>
      <c r="K49" s="62">
        <v>28.312149999999999</v>
      </c>
      <c r="L49" s="62">
        <v>35.153339727224299</v>
      </c>
      <c r="M49" s="62">
        <v>33.195199728658153</v>
      </c>
      <c r="N49" s="62">
        <v>30.619871206393526</v>
      </c>
      <c r="O49" s="62">
        <v>30.428839937650313</v>
      </c>
      <c r="P49" s="62">
        <v>31.714797396747517</v>
      </c>
      <c r="Q49" s="62">
        <v>36.804441819801937</v>
      </c>
    </row>
    <row r="50" spans="1:17" x14ac:dyDescent="0.25">
      <c r="A50" s="191" t="s">
        <v>105</v>
      </c>
      <c r="B50" s="190">
        <f t="shared" ref="B50:Q50" si="6">SUM(B51:B53)</f>
        <v>220.22510416533274</v>
      </c>
      <c r="C50" s="190">
        <f t="shared" si="6"/>
        <v>224.89975000000004</v>
      </c>
      <c r="D50" s="190">
        <f t="shared" si="6"/>
        <v>186.15688</v>
      </c>
      <c r="E50" s="190">
        <f t="shared" si="6"/>
        <v>219.39371999999997</v>
      </c>
      <c r="F50" s="190">
        <f t="shared" si="6"/>
        <v>226.02969999999996</v>
      </c>
      <c r="G50" s="190">
        <f t="shared" si="6"/>
        <v>240.78673179243532</v>
      </c>
      <c r="H50" s="190">
        <f t="shared" si="6"/>
        <v>271.46854999999999</v>
      </c>
      <c r="I50" s="190">
        <f t="shared" si="6"/>
        <v>274.33566999999999</v>
      </c>
      <c r="J50" s="190">
        <f t="shared" si="6"/>
        <v>268.56529</v>
      </c>
      <c r="K50" s="190">
        <f t="shared" si="6"/>
        <v>188.85953000000001</v>
      </c>
      <c r="L50" s="190">
        <f t="shared" si="6"/>
        <v>197.93629501151921</v>
      </c>
      <c r="M50" s="190">
        <f t="shared" si="6"/>
        <v>186.79514625009958</v>
      </c>
      <c r="N50" s="190">
        <f t="shared" si="6"/>
        <v>171.60300809324255</v>
      </c>
      <c r="O50" s="190">
        <f t="shared" si="6"/>
        <v>178.9733309916611</v>
      </c>
      <c r="P50" s="190">
        <f t="shared" si="6"/>
        <v>182.15144881242855</v>
      </c>
      <c r="Q50" s="190">
        <f t="shared" si="6"/>
        <v>180.00022715243247</v>
      </c>
    </row>
    <row r="51" spans="1:17" x14ac:dyDescent="0.25">
      <c r="A51" s="216" t="s">
        <v>38</v>
      </c>
      <c r="B51" s="215">
        <v>160.38749999999999</v>
      </c>
      <c r="C51" s="215">
        <v>153.41840513029371</v>
      </c>
      <c r="D51" s="215">
        <v>139.53790423409453</v>
      </c>
      <c r="E51" s="215">
        <v>162.48419870989639</v>
      </c>
      <c r="F51" s="215">
        <v>148.87750458446718</v>
      </c>
      <c r="G51" s="215">
        <v>146.87550851853226</v>
      </c>
      <c r="H51" s="215">
        <v>161.05720384819358</v>
      </c>
      <c r="I51" s="215">
        <v>172.25986006014156</v>
      </c>
      <c r="J51" s="215">
        <v>176.07851041966848</v>
      </c>
      <c r="K51" s="215">
        <v>122.21926106682528</v>
      </c>
      <c r="L51" s="215">
        <v>106.53440864777845</v>
      </c>
      <c r="M51" s="215">
        <v>86.321060352389608</v>
      </c>
      <c r="N51" s="215">
        <v>107.55209368205563</v>
      </c>
      <c r="O51" s="215">
        <v>120.2831776298904</v>
      </c>
      <c r="P51" s="215">
        <v>124.5299911753942</v>
      </c>
      <c r="Q51" s="215">
        <v>119.8419444966873</v>
      </c>
    </row>
    <row r="52" spans="1:17" x14ac:dyDescent="0.25">
      <c r="A52" s="179" t="s">
        <v>37</v>
      </c>
      <c r="B52" s="214">
        <v>34.219435341724676</v>
      </c>
      <c r="C52" s="214">
        <v>45.880133512809628</v>
      </c>
      <c r="D52" s="214">
        <v>21.973860121026959</v>
      </c>
      <c r="E52" s="214">
        <v>34.068053150600193</v>
      </c>
      <c r="F52" s="214">
        <v>51.629839437168712</v>
      </c>
      <c r="G52" s="214">
        <v>67.618224344778383</v>
      </c>
      <c r="H52" s="214">
        <v>80.776791399831893</v>
      </c>
      <c r="I52" s="214">
        <v>70.352911938107198</v>
      </c>
      <c r="J52" s="214">
        <v>62.247075181745629</v>
      </c>
      <c r="K52" s="214">
        <v>43.135268992517403</v>
      </c>
      <c r="L52" s="214">
        <v>61.92614248362419</v>
      </c>
      <c r="M52" s="214">
        <v>68.889361268466928</v>
      </c>
      <c r="N52" s="214">
        <v>39.67107823452308</v>
      </c>
      <c r="O52" s="214">
        <v>37.827065600602161</v>
      </c>
      <c r="P52" s="214">
        <v>40.992407112307866</v>
      </c>
      <c r="Q52" s="214">
        <v>42.544482336066423</v>
      </c>
    </row>
    <row r="53" spans="1:17" x14ac:dyDescent="0.25">
      <c r="A53" s="119" t="s">
        <v>36</v>
      </c>
      <c r="B53" s="213">
        <v>25.618168823608062</v>
      </c>
      <c r="C53" s="213">
        <v>25.601211356896698</v>
      </c>
      <c r="D53" s="213">
        <v>24.645115644878498</v>
      </c>
      <c r="E53" s="213">
        <v>22.841468139503377</v>
      </c>
      <c r="F53" s="213">
        <v>25.522355978364065</v>
      </c>
      <c r="G53" s="213">
        <v>26.292998929124689</v>
      </c>
      <c r="H53" s="213">
        <v>29.634554751974544</v>
      </c>
      <c r="I53" s="213">
        <v>31.722898001751211</v>
      </c>
      <c r="J53" s="213">
        <v>30.239704398585928</v>
      </c>
      <c r="K53" s="213">
        <v>23.504999940657314</v>
      </c>
      <c r="L53" s="213">
        <v>29.475743880116571</v>
      </c>
      <c r="M53" s="213">
        <v>31.584724629243031</v>
      </c>
      <c r="N53" s="213">
        <v>24.379836176663854</v>
      </c>
      <c r="O53" s="213">
        <v>20.863087761168529</v>
      </c>
      <c r="P53" s="213">
        <v>16.62905052472648</v>
      </c>
      <c r="Q53" s="213">
        <v>17.613800319678734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1118.0213481065302</v>
      </c>
      <c r="C55" s="70">
        <f t="shared" si="7"/>
        <v>1180.8526055373241</v>
      </c>
      <c r="D55" s="70">
        <f t="shared" si="7"/>
        <v>1016.252036138256</v>
      </c>
      <c r="E55" s="70">
        <f t="shared" si="7"/>
        <v>1126.9896687173241</v>
      </c>
      <c r="F55" s="70">
        <f t="shared" si="7"/>
        <v>1191.7945538769081</v>
      </c>
      <c r="G55" s="70">
        <f t="shared" si="7"/>
        <v>1273.2163904038416</v>
      </c>
      <c r="H55" s="70">
        <f t="shared" si="7"/>
        <v>1411.5842274842839</v>
      </c>
      <c r="I55" s="70">
        <f t="shared" si="7"/>
        <v>1436.1366726143601</v>
      </c>
      <c r="J55" s="70">
        <f t="shared" si="7"/>
        <v>1478.4936150289841</v>
      </c>
      <c r="K55" s="70">
        <f t="shared" si="7"/>
        <v>1059.777842074436</v>
      </c>
      <c r="L55" s="70">
        <f t="shared" si="7"/>
        <v>1009.9404796096953</v>
      </c>
      <c r="M55" s="70">
        <f t="shared" si="7"/>
        <v>942.17842800685116</v>
      </c>
      <c r="N55" s="70">
        <f t="shared" si="7"/>
        <v>904.93005564150894</v>
      </c>
      <c r="O55" s="70">
        <f t="shared" si="7"/>
        <v>1009.0955524694209</v>
      </c>
      <c r="P55" s="70">
        <f t="shared" si="7"/>
        <v>1061.7152076226973</v>
      </c>
      <c r="Q55" s="70">
        <f t="shared" si="7"/>
        <v>972.07550488276706</v>
      </c>
    </row>
    <row r="56" spans="1:17" x14ac:dyDescent="0.25">
      <c r="A56" s="55" t="s">
        <v>343</v>
      </c>
      <c r="B56" s="54">
        <v>519.50155810653018</v>
      </c>
      <c r="C56" s="54">
        <v>557.95192553732409</v>
      </c>
      <c r="D56" s="54">
        <v>461.385146138256</v>
      </c>
      <c r="E56" s="54">
        <v>561.02440871732404</v>
      </c>
      <c r="F56" s="54">
        <v>604.11271387690806</v>
      </c>
      <c r="G56" s="54">
        <v>637.14257040384166</v>
      </c>
      <c r="H56" s="54">
        <v>737.74367748428404</v>
      </c>
      <c r="I56" s="54">
        <v>731.03549261436001</v>
      </c>
      <c r="J56" s="54">
        <v>728.61534502898417</v>
      </c>
      <c r="K56" s="54">
        <v>542.902692074436</v>
      </c>
      <c r="L56" s="54">
        <v>530.54880960969535</v>
      </c>
      <c r="M56" s="54">
        <v>518.36798800685108</v>
      </c>
      <c r="N56" s="54">
        <v>488.11105564150898</v>
      </c>
      <c r="O56" s="54">
        <v>532.40937246942099</v>
      </c>
      <c r="P56" s="54">
        <v>560.32981762269742</v>
      </c>
      <c r="Q56" s="54">
        <v>519.17440488276702</v>
      </c>
    </row>
    <row r="57" spans="1:17" x14ac:dyDescent="0.25">
      <c r="A57" s="52" t="s">
        <v>106</v>
      </c>
      <c r="B57" s="51">
        <v>598.51978999999994</v>
      </c>
      <c r="C57" s="51">
        <v>622.90067999999997</v>
      </c>
      <c r="D57" s="51">
        <v>554.86689000000001</v>
      </c>
      <c r="E57" s="51">
        <v>565.96525999999994</v>
      </c>
      <c r="F57" s="51">
        <v>587.68183999999997</v>
      </c>
      <c r="G57" s="51">
        <v>636.07381999999996</v>
      </c>
      <c r="H57" s="51">
        <v>673.84055000000001</v>
      </c>
      <c r="I57" s="51">
        <v>705.10118</v>
      </c>
      <c r="J57" s="51">
        <v>749.87827000000004</v>
      </c>
      <c r="K57" s="51">
        <v>516.87514999999996</v>
      </c>
      <c r="L57" s="51">
        <v>479.39166999999998</v>
      </c>
      <c r="M57" s="51">
        <v>423.81044000000003</v>
      </c>
      <c r="N57" s="51">
        <v>416.81900000000002</v>
      </c>
      <c r="O57" s="51">
        <v>476.68617999999998</v>
      </c>
      <c r="P57" s="51">
        <v>501.38538999999997</v>
      </c>
      <c r="Q57" s="51">
        <v>452.90109999999999</v>
      </c>
    </row>
    <row r="58" spans="1:17" x14ac:dyDescent="0.25">
      <c r="A58" s="50" t="s">
        <v>105</v>
      </c>
      <c r="B58" s="38">
        <f t="shared" ref="B58:Q58" si="8">SUM(B59:B61)</f>
        <v>1118.0213481065302</v>
      </c>
      <c r="C58" s="38">
        <f t="shared" si="8"/>
        <v>1180.8526055373241</v>
      </c>
      <c r="D58" s="38">
        <f t="shared" si="8"/>
        <v>1016.2520361382561</v>
      </c>
      <c r="E58" s="38">
        <f t="shared" si="8"/>
        <v>1126.9896687173239</v>
      </c>
      <c r="F58" s="38">
        <f t="shared" si="8"/>
        <v>1191.7945538769079</v>
      </c>
      <c r="G58" s="38">
        <f t="shared" si="8"/>
        <v>1273.2163904038414</v>
      </c>
      <c r="H58" s="38">
        <f t="shared" si="8"/>
        <v>1411.5842274842842</v>
      </c>
      <c r="I58" s="38">
        <f t="shared" si="8"/>
        <v>1436.1366726143601</v>
      </c>
      <c r="J58" s="38">
        <f t="shared" si="8"/>
        <v>1478.4936150289841</v>
      </c>
      <c r="K58" s="38">
        <f t="shared" si="8"/>
        <v>1059.777842074436</v>
      </c>
      <c r="L58" s="38">
        <f t="shared" si="8"/>
        <v>1009.9404796096953</v>
      </c>
      <c r="M58" s="38">
        <f t="shared" si="8"/>
        <v>942.17842800685116</v>
      </c>
      <c r="N58" s="38">
        <f t="shared" si="8"/>
        <v>904.93005564150894</v>
      </c>
      <c r="O58" s="38">
        <f t="shared" si="8"/>
        <v>1009.095552469421</v>
      </c>
      <c r="P58" s="38">
        <f t="shared" si="8"/>
        <v>1061.7152076226973</v>
      </c>
      <c r="Q58" s="38">
        <f t="shared" si="8"/>
        <v>972.07550488276684</v>
      </c>
    </row>
    <row r="59" spans="1:17" x14ac:dyDescent="0.25">
      <c r="A59" s="121" t="s">
        <v>38</v>
      </c>
      <c r="B59" s="120">
        <f>NMM_emi!B$5</f>
        <v>1009.9680531860531</v>
      </c>
      <c r="C59" s="120">
        <f>NMM_emi!C$5</f>
        <v>1043.2140926810384</v>
      </c>
      <c r="D59" s="120">
        <f>NMM_emi!D$5</f>
        <v>934.40227039186698</v>
      </c>
      <c r="E59" s="120">
        <f>NMM_emi!E$5</f>
        <v>1029.7760489163752</v>
      </c>
      <c r="F59" s="120">
        <f>NMM_emi!F$5</f>
        <v>1037.4312325962483</v>
      </c>
      <c r="G59" s="120">
        <f>NMM_emi!G$5</f>
        <v>1084.5525908345539</v>
      </c>
      <c r="H59" s="120">
        <f>NMM_emi!H$5</f>
        <v>1186.3594642856051</v>
      </c>
      <c r="I59" s="120">
        <f>NMM_emi!I$5</f>
        <v>1225.7969576169585</v>
      </c>
      <c r="J59" s="120">
        <f>NMM_emi!J$5</f>
        <v>1283.1440449510935</v>
      </c>
      <c r="K59" s="120">
        <f>NMM_emi!K$5</f>
        <v>924.06015497144801</v>
      </c>
      <c r="L59" s="120">
        <f>NMM_emi!L$5</f>
        <v>826.52571708087441</v>
      </c>
      <c r="M59" s="120">
        <f>NMM_emi!M$5</f>
        <v>737.2107197765813</v>
      </c>
      <c r="N59" s="120">
        <f>NMM_emi!N$5</f>
        <v>780.01781926600711</v>
      </c>
      <c r="O59" s="120">
        <f>NMM_emi!O$5</f>
        <v>893.34101405320735</v>
      </c>
      <c r="P59" s="120">
        <f>NMM_emi!P$5</f>
        <v>950.75904719101243</v>
      </c>
      <c r="Q59" s="120">
        <f>NMM_emi!Q$5</f>
        <v>869.43148220981084</v>
      </c>
    </row>
    <row r="60" spans="1:17" x14ac:dyDescent="0.25">
      <c r="A60" s="179" t="s">
        <v>37</v>
      </c>
      <c r="B60" s="189">
        <f>NMM_emi!B$47</f>
        <v>78.765922447523906</v>
      </c>
      <c r="C60" s="189">
        <f>NMM_emi!C$47</f>
        <v>105.54468374884917</v>
      </c>
      <c r="D60" s="189">
        <f>NMM_emi!D$47</f>
        <v>58.110842898977651</v>
      </c>
      <c r="E60" s="189">
        <f>NMM_emi!E$47</f>
        <v>77.314362524939725</v>
      </c>
      <c r="F60" s="189">
        <f>NMM_emi!F$47</f>
        <v>118.64822624666621</v>
      </c>
      <c r="G60" s="189">
        <f>NMM_emi!G$47</f>
        <v>151.33624127245898</v>
      </c>
      <c r="H60" s="189">
        <f>NMM_emi!H$47</f>
        <v>179.72073754721583</v>
      </c>
      <c r="I60" s="189">
        <f>NMM_emi!I$47</f>
        <v>165.77534253973673</v>
      </c>
      <c r="J60" s="189">
        <f>NMM_emi!J$47</f>
        <v>154.85281625262195</v>
      </c>
      <c r="K60" s="189">
        <f>NMM_emi!K$47</f>
        <v>98.448948299576628</v>
      </c>
      <c r="L60" s="189">
        <f>NMM_emi!L$47</f>
        <v>140.03574629574027</v>
      </c>
      <c r="M60" s="189">
        <f>NMM_emi!M$47</f>
        <v>154.14693824964388</v>
      </c>
      <c r="N60" s="189">
        <f>NMM_emi!N$47</f>
        <v>90.455806428480059</v>
      </c>
      <c r="O60" s="189">
        <f>NMM_emi!O$47</f>
        <v>87.586943744989043</v>
      </c>
      <c r="P60" s="189">
        <f>NMM_emi!P$47</f>
        <v>90.568927921645866</v>
      </c>
      <c r="Q60" s="189">
        <f>NMM_emi!Q$47</f>
        <v>85.219384585780318</v>
      </c>
    </row>
    <row r="61" spans="1:17" x14ac:dyDescent="0.25">
      <c r="A61" s="119" t="s">
        <v>36</v>
      </c>
      <c r="B61" s="118">
        <f>NMM_emi!B$97</f>
        <v>29.287372472953187</v>
      </c>
      <c r="C61" s="118">
        <f>NMM_emi!C$97</f>
        <v>32.093829107436392</v>
      </c>
      <c r="D61" s="118">
        <f>NMM_emi!D$97</f>
        <v>23.738922847411459</v>
      </c>
      <c r="E61" s="118">
        <f>NMM_emi!E$97</f>
        <v>19.899257276009003</v>
      </c>
      <c r="F61" s="118">
        <f>NMM_emi!F$97</f>
        <v>35.715095033993535</v>
      </c>
      <c r="G61" s="118">
        <f>NMM_emi!G$97</f>
        <v>37.327558296828663</v>
      </c>
      <c r="H61" s="118">
        <f>NMM_emi!H$97</f>
        <v>45.504025651463195</v>
      </c>
      <c r="I61" s="118">
        <f>NMM_emi!I$97</f>
        <v>44.56437245766481</v>
      </c>
      <c r="J61" s="118">
        <f>NMM_emi!J$97</f>
        <v>40.49675382526857</v>
      </c>
      <c r="K61" s="118">
        <f>NMM_emi!K$97</f>
        <v>37.268738803411324</v>
      </c>
      <c r="L61" s="118">
        <f>NMM_emi!L$97</f>
        <v>43.379016233080627</v>
      </c>
      <c r="M61" s="118">
        <f>NMM_emi!M$97</f>
        <v>50.820769980625954</v>
      </c>
      <c r="N61" s="118">
        <f>NMM_emi!N$97</f>
        <v>34.45642994702181</v>
      </c>
      <c r="O61" s="118">
        <f>NMM_emi!O$97</f>
        <v>28.167594671224649</v>
      </c>
      <c r="P61" s="118">
        <f>NMM_emi!P$97</f>
        <v>20.387232510038928</v>
      </c>
      <c r="Q61" s="118">
        <f>NMM_emi!Q$97</f>
        <v>17.424638087175744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109.19793098319904</v>
      </c>
      <c r="C64" s="187">
        <f t="shared" si="9"/>
        <v>102.43914222324243</v>
      </c>
      <c r="D64" s="187">
        <f t="shared" si="9"/>
        <v>125.60624125742467</v>
      </c>
      <c r="E64" s="187">
        <f t="shared" si="9"/>
        <v>115.78721240780567</v>
      </c>
      <c r="F64" s="187">
        <f t="shared" si="9"/>
        <v>109.64263231471305</v>
      </c>
      <c r="G64" s="187">
        <f t="shared" si="9"/>
        <v>99.81216202483327</v>
      </c>
      <c r="H64" s="187">
        <f t="shared" si="9"/>
        <v>95.546041096563727</v>
      </c>
      <c r="I64" s="187">
        <f t="shared" si="9"/>
        <v>105.63982946986373</v>
      </c>
      <c r="J64" s="187">
        <f t="shared" si="9"/>
        <v>95.747608476503544</v>
      </c>
      <c r="K64" s="187">
        <f t="shared" si="9"/>
        <v>92.25374391429456</v>
      </c>
      <c r="L64" s="187">
        <f t="shared" si="9"/>
        <v>106.74210969192985</v>
      </c>
      <c r="M64" s="187">
        <f t="shared" si="9"/>
        <v>106.40461136981541</v>
      </c>
      <c r="N64" s="187">
        <f t="shared" si="9"/>
        <v>106.17890925884255</v>
      </c>
      <c r="O64" s="187">
        <f t="shared" si="9"/>
        <v>104.45203276975458</v>
      </c>
      <c r="P64" s="187">
        <f t="shared" si="9"/>
        <v>83.710037199995099</v>
      </c>
      <c r="Q64" s="187">
        <f t="shared" si="9"/>
        <v>83.898707036865801</v>
      </c>
    </row>
    <row r="65" spans="1:17" x14ac:dyDescent="0.25">
      <c r="A65" s="180" t="s">
        <v>37</v>
      </c>
      <c r="B65" s="186">
        <f t="shared" ref="B65:Q65" si="10">IF(B$10=0,"",B$5/B$10*1000)</f>
        <v>167.41478550022077</v>
      </c>
      <c r="C65" s="186">
        <f t="shared" si="10"/>
        <v>157.05267368819815</v>
      </c>
      <c r="D65" s="186">
        <f t="shared" si="10"/>
        <v>192.57088250908447</v>
      </c>
      <c r="E65" s="186">
        <f t="shared" si="10"/>
        <v>177.51702028039114</v>
      </c>
      <c r="F65" s="186">
        <f t="shared" si="10"/>
        <v>168.0965711105959</v>
      </c>
      <c r="G65" s="186">
        <f t="shared" si="10"/>
        <v>153.02516764966649</v>
      </c>
      <c r="H65" s="186">
        <f t="shared" si="10"/>
        <v>146.48464335865091</v>
      </c>
      <c r="I65" s="186">
        <f t="shared" si="10"/>
        <v>161.95974806242637</v>
      </c>
      <c r="J65" s="186">
        <f t="shared" si="10"/>
        <v>146.79367265410221</v>
      </c>
      <c r="K65" s="186">
        <f t="shared" si="10"/>
        <v>159.2434779847961</v>
      </c>
      <c r="L65" s="186">
        <f t="shared" si="10"/>
        <v>164.56750805540301</v>
      </c>
      <c r="M65" s="186">
        <f t="shared" si="10"/>
        <v>146.47214657938372</v>
      </c>
      <c r="N65" s="186">
        <f t="shared" si="10"/>
        <v>149.40862146232757</v>
      </c>
      <c r="O65" s="186">
        <f t="shared" si="10"/>
        <v>148.36814973675368</v>
      </c>
      <c r="P65" s="186">
        <f t="shared" si="10"/>
        <v>157.59402209297647</v>
      </c>
      <c r="Q65" s="186">
        <f t="shared" si="10"/>
        <v>154.09214701993298</v>
      </c>
    </row>
    <row r="66" spans="1:17" x14ac:dyDescent="0.25">
      <c r="A66" s="108" t="s">
        <v>57</v>
      </c>
      <c r="B66" s="185">
        <f t="shared" ref="B66:Q66" si="11">IF(B$11=0,"",B$6/B$11*1000)</f>
        <v>835.98277029299288</v>
      </c>
      <c r="C66" s="185">
        <f t="shared" si="11"/>
        <v>784.23974823662263</v>
      </c>
      <c r="D66" s="185">
        <f t="shared" si="11"/>
        <v>961.59929576529896</v>
      </c>
      <c r="E66" s="185">
        <f t="shared" si="11"/>
        <v>886.42810098731127</v>
      </c>
      <c r="F66" s="185">
        <f t="shared" si="11"/>
        <v>839.38725467950849</v>
      </c>
      <c r="G66" s="185">
        <f t="shared" si="11"/>
        <v>764.1284680686058</v>
      </c>
      <c r="H66" s="185">
        <f t="shared" si="11"/>
        <v>731.46847570512034</v>
      </c>
      <c r="I66" s="185">
        <f t="shared" si="11"/>
        <v>808.74313733182123</v>
      </c>
      <c r="J66" s="185">
        <f t="shared" si="11"/>
        <v>733.01160802608649</v>
      </c>
      <c r="K66" s="185">
        <f t="shared" si="11"/>
        <v>680.60265214303763</v>
      </c>
      <c r="L66" s="185">
        <f t="shared" si="11"/>
        <v>620.90225987545114</v>
      </c>
      <c r="M66" s="185">
        <f t="shared" si="11"/>
        <v>638.63212042888813</v>
      </c>
      <c r="N66" s="185">
        <f t="shared" si="11"/>
        <v>696.25959933974923</v>
      </c>
      <c r="O66" s="185">
        <f t="shared" si="11"/>
        <v>652.64524597387731</v>
      </c>
      <c r="P66" s="185">
        <f t="shared" si="11"/>
        <v>728.01030201398737</v>
      </c>
      <c r="Q66" s="185">
        <f t="shared" si="11"/>
        <v>760.95037740462635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0.12337499999999998</v>
      </c>
      <c r="C68" s="113">
        <f t="shared" si="12"/>
        <v>0.12402457973346298</v>
      </c>
      <c r="D68" s="113">
        <f t="shared" si="12"/>
        <v>0.11845322940075936</v>
      </c>
      <c r="E68" s="113">
        <f t="shared" si="12"/>
        <v>0.11860160489773459</v>
      </c>
      <c r="F68" s="113">
        <f t="shared" si="12"/>
        <v>0.12552909324154063</v>
      </c>
      <c r="G68" s="113">
        <f t="shared" si="12"/>
        <v>0.13184516025002896</v>
      </c>
      <c r="H68" s="113">
        <f t="shared" si="12"/>
        <v>0.12691663029802489</v>
      </c>
      <c r="I68" s="113">
        <f t="shared" si="12"/>
        <v>0.13250758466164736</v>
      </c>
      <c r="J68" s="113">
        <f t="shared" si="12"/>
        <v>0.11546131830797933</v>
      </c>
      <c r="K68" s="113">
        <f t="shared" si="12"/>
        <v>0.11295680320408991</v>
      </c>
      <c r="L68" s="113">
        <f t="shared" si="12"/>
        <v>0.13333467915867139</v>
      </c>
      <c r="M68" s="113">
        <f t="shared" si="12"/>
        <v>0.1392275166974026</v>
      </c>
      <c r="N68" s="113">
        <f t="shared" si="12"/>
        <v>0.1128563417440248</v>
      </c>
      <c r="O68" s="113">
        <f t="shared" si="12"/>
        <v>0.10560419458287129</v>
      </c>
      <c r="P68" s="113">
        <f t="shared" si="12"/>
        <v>9.3914020494264103E-2</v>
      </c>
      <c r="Q68" s="113">
        <f t="shared" si="12"/>
        <v>9.0763922230464658E-2</v>
      </c>
    </row>
    <row r="69" spans="1:17" x14ac:dyDescent="0.25">
      <c r="A69" s="180" t="s">
        <v>37</v>
      </c>
      <c r="B69" s="182">
        <f t="shared" ref="B69:Q69" si="13">IF(B$52=0,"",B$52/B$10)</f>
        <v>7.7419536972227768E-2</v>
      </c>
      <c r="C69" s="182">
        <f t="shared" si="13"/>
        <v>7.3408213620495405E-2</v>
      </c>
      <c r="D69" s="182">
        <f t="shared" si="13"/>
        <v>7.1810000395512941E-2</v>
      </c>
      <c r="E69" s="182">
        <f t="shared" si="13"/>
        <v>7.3264630431398262E-2</v>
      </c>
      <c r="F69" s="182">
        <f t="shared" si="13"/>
        <v>7.3546779825026651E-2</v>
      </c>
      <c r="G69" s="182">
        <f t="shared" si="13"/>
        <v>7.1629474941502527E-2</v>
      </c>
      <c r="H69" s="182">
        <f t="shared" si="13"/>
        <v>7.0485856369835856E-2</v>
      </c>
      <c r="I69" s="182">
        <f t="shared" si="13"/>
        <v>7.3590912069149791E-2</v>
      </c>
      <c r="J69" s="182">
        <f t="shared" si="13"/>
        <v>7.0098057637100933E-2</v>
      </c>
      <c r="K69" s="182">
        <f t="shared" si="13"/>
        <v>6.8577534169344048E-2</v>
      </c>
      <c r="L69" s="182">
        <f t="shared" si="13"/>
        <v>8.0949205860946657E-2</v>
      </c>
      <c r="M69" s="182">
        <f t="shared" si="13"/>
        <v>8.4526823642290708E-2</v>
      </c>
      <c r="N69" s="182">
        <f t="shared" si="13"/>
        <v>6.8516542719383552E-2</v>
      </c>
      <c r="O69" s="182">
        <f t="shared" si="13"/>
        <v>6.4113670509495194E-2</v>
      </c>
      <c r="P69" s="182">
        <f t="shared" si="13"/>
        <v>5.8560581589011236E-2</v>
      </c>
      <c r="Q69" s="182">
        <f t="shared" si="13"/>
        <v>5.7754076628119509E-2</v>
      </c>
    </row>
    <row r="70" spans="1:17" x14ac:dyDescent="0.25">
      <c r="A70" s="108" t="s">
        <v>36</v>
      </c>
      <c r="B70" s="112">
        <f t="shared" ref="B70:Q70" si="14">IF(B$53=0,"",B$53/B$11)</f>
        <v>0.38141926073293386</v>
      </c>
      <c r="C70" s="112">
        <f t="shared" si="14"/>
        <v>0.37320931392630846</v>
      </c>
      <c r="D70" s="112">
        <f t="shared" si="14"/>
        <v>0.36182700631918469</v>
      </c>
      <c r="E70" s="112">
        <f t="shared" si="14"/>
        <v>0.36583348543922362</v>
      </c>
      <c r="F70" s="112">
        <f t="shared" si="14"/>
        <v>0.37877339087650391</v>
      </c>
      <c r="G70" s="112">
        <f t="shared" si="14"/>
        <v>0.37868159130564266</v>
      </c>
      <c r="H70" s="112">
        <f t="shared" si="14"/>
        <v>0.37894466094658419</v>
      </c>
      <c r="I70" s="112">
        <f t="shared" si="14"/>
        <v>0.37345145849139805</v>
      </c>
      <c r="J70" s="112">
        <f t="shared" si="14"/>
        <v>0.35638773269595631</v>
      </c>
      <c r="K70" s="112">
        <f t="shared" si="14"/>
        <v>0.34240140177391004</v>
      </c>
      <c r="L70" s="112">
        <f t="shared" si="14"/>
        <v>0.40834450689183033</v>
      </c>
      <c r="M70" s="112">
        <f t="shared" si="14"/>
        <v>0.40624487130501769</v>
      </c>
      <c r="N70" s="112">
        <f t="shared" si="14"/>
        <v>0.32091392287912546</v>
      </c>
      <c r="O70" s="112">
        <f t="shared" si="14"/>
        <v>0.29927039268431671</v>
      </c>
      <c r="P70" s="112">
        <f t="shared" si="14"/>
        <v>0.24860788491286137</v>
      </c>
      <c r="Q70" s="112">
        <f t="shared" si="14"/>
        <v>0.22162022983663338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6.1817695943166551E-2</v>
      </c>
      <c r="C72" s="113">
        <f>IF(NMM_ued!C$5=0,"",NMM_ued!C$5/C$9)</f>
        <v>6.1553163683189707E-2</v>
      </c>
      <c r="D72" s="113">
        <f>IF(NMM_ued!D$5=0,"",NMM_ued!D$5/D$9)</f>
        <v>5.8821130814903005E-2</v>
      </c>
      <c r="E72" s="113">
        <f>IF(NMM_ued!E$5=0,"",NMM_ued!E$5/E$9)</f>
        <v>6.0334732909055833E-2</v>
      </c>
      <c r="F72" s="113">
        <f>IF(NMM_ued!F$5=0,"",NMM_ued!F$5/F$9)</f>
        <v>6.4698625639575361E-2</v>
      </c>
      <c r="G72" s="113">
        <f>IF(NMM_ued!G$5=0,"",NMM_ued!G$5/G$9)</f>
        <v>6.8223752723696587E-2</v>
      </c>
      <c r="H72" s="113">
        <f>IF(NMM_ued!H$5=0,"",NMM_ued!H$5/H$9)</f>
        <v>6.605612357963915E-2</v>
      </c>
      <c r="I72" s="113">
        <f>IF(NMM_ued!I$5=0,"",NMM_ued!I$5/I$9)</f>
        <v>6.8798166511371078E-2</v>
      </c>
      <c r="J72" s="113">
        <f>IF(NMM_ued!J$5=0,"",NMM_ued!J$5/J$9)</f>
        <v>6.2025310692947998E-2</v>
      </c>
      <c r="K72" s="113">
        <f>IF(NMM_ued!K$5=0,"",NMM_ued!K$5/K$9)</f>
        <v>6.1145020113354133E-2</v>
      </c>
      <c r="L72" s="113">
        <f>IF(NMM_ued!L$5=0,"",NMM_ued!L$5/L$9)</f>
        <v>7.1548262029205154E-2</v>
      </c>
      <c r="M72" s="113">
        <f>IF(NMM_ued!M$5=0,"",NMM_ued!M$5/M$9)</f>
        <v>7.521493523525688E-2</v>
      </c>
      <c r="N72" s="113">
        <f>IF(NMM_ued!N$5=0,"",NMM_ued!N$5/N$9)</f>
        <v>6.0341993380674003E-2</v>
      </c>
      <c r="O72" s="113">
        <f>IF(NMM_ued!O$5=0,"",NMM_ued!O$5/O$9)</f>
        <v>5.701968180034616E-2</v>
      </c>
      <c r="P72" s="113">
        <f>IF(NMM_ued!P$5=0,"",NMM_ued!P$5/P$9)</f>
        <v>5.0671606937230558E-2</v>
      </c>
      <c r="Q72" s="113">
        <f>IF(NMM_ued!Q$5=0,"",NMM_ued!Q$5/Q$9)</f>
        <v>4.863161237262513E-2</v>
      </c>
    </row>
    <row r="73" spans="1:17" x14ac:dyDescent="0.25">
      <c r="A73" s="180" t="s">
        <v>37</v>
      </c>
      <c r="B73" s="182">
        <f>IF(NMM_ued!B$47=0,"",NMM_ued!B$47/B$10)</f>
        <v>3.4057868362871613E-2</v>
      </c>
      <c r="C73" s="182">
        <f>IF(NMM_ued!C$47=0,"",NMM_ued!C$47/C$10)</f>
        <v>3.2361433468842467E-2</v>
      </c>
      <c r="D73" s="182">
        <f>IF(NMM_ued!D$47=0,"",NMM_ued!D$47/D$10)</f>
        <v>3.2064965541475178E-2</v>
      </c>
      <c r="E73" s="182">
        <f>IF(NMM_ued!E$47=0,"",NMM_ued!E$47/E$10)</f>
        <v>3.2841583320302729E-2</v>
      </c>
      <c r="F73" s="182">
        <f>IF(NMM_ued!F$47=0,"",NMM_ued!F$47/F$10)</f>
        <v>3.2741257880040911E-2</v>
      </c>
      <c r="G73" s="182">
        <f>IF(NMM_ued!G$47=0,"",NMM_ued!G$47/G$10)</f>
        <v>3.2604427298876359E-2</v>
      </c>
      <c r="H73" s="182">
        <f>IF(NMM_ued!H$47=0,"",NMM_ued!H$47/H$10)</f>
        <v>3.2508047747452175E-2</v>
      </c>
      <c r="I73" s="182">
        <f>IF(NMM_ued!I$47=0,"",NMM_ued!I$47/I$10)</f>
        <v>3.4153045762409941E-2</v>
      </c>
      <c r="J73" s="182">
        <f>IF(NMM_ued!J$47=0,"",NMM_ued!J$47/J$10)</f>
        <v>3.2695460811113373E-2</v>
      </c>
      <c r="K73" s="182">
        <f>IF(NMM_ued!K$47=0,"",NMM_ued!K$47/K$10)</f>
        <v>3.1868314542966285E-2</v>
      </c>
      <c r="L73" s="182">
        <f>IF(NMM_ued!L$47=0,"",NMM_ued!L$47/L$10)</f>
        <v>3.7683986854602017E-2</v>
      </c>
      <c r="M73" s="182">
        <f>IF(NMM_ued!M$47=0,"",NMM_ued!M$47/M$10)</f>
        <v>3.9047711300933041E-2</v>
      </c>
      <c r="N73" s="182">
        <f>IF(NMM_ued!N$47=0,"",NMM_ued!N$47/N$10)</f>
        <v>3.2087609306021649E-2</v>
      </c>
      <c r="O73" s="182">
        <f>IF(NMM_ued!O$47=0,"",NMM_ued!O$47/O$10)</f>
        <v>3.0113204955314325E-2</v>
      </c>
      <c r="P73" s="182">
        <f>IF(NMM_ued!P$47=0,"",NMM_ued!P$47/P$10)</f>
        <v>2.7752978024143841E-2</v>
      </c>
      <c r="Q73" s="182">
        <f>IF(NMM_ued!Q$47=0,"",NMM_ued!Q$47/Q$10)</f>
        <v>2.7670930943953575E-2</v>
      </c>
    </row>
    <row r="74" spans="1:17" x14ac:dyDescent="0.25">
      <c r="A74" s="108" t="s">
        <v>36</v>
      </c>
      <c r="B74" s="112">
        <f>IF(NMM_ued!B$97=0,"",NMM_ued!B$97/B$11)</f>
        <v>0.19548494440563871</v>
      </c>
      <c r="C74" s="112">
        <f>IF(NMM_ued!C$97=0,"",NMM_ued!C$97/C$11)</f>
        <v>0.189045649984181</v>
      </c>
      <c r="D74" s="112">
        <f>IF(NMM_ued!D$97=0,"",NMM_ued!D$97/D$11)</f>
        <v>0.18851077660839943</v>
      </c>
      <c r="E74" s="112">
        <f>IF(NMM_ued!E$97=0,"",NMM_ued!E$97/E$11)</f>
        <v>0.19231265191272301</v>
      </c>
      <c r="F74" s="112">
        <f>IF(NMM_ued!F$97=0,"",NMM_ued!F$97/F$11)</f>
        <v>0.19130266437147836</v>
      </c>
      <c r="G74" s="112">
        <f>IF(NMM_ued!G$97=0,"",NMM_ued!G$97/G$11)</f>
        <v>0.1930931595700548</v>
      </c>
      <c r="H74" s="112">
        <f>IF(NMM_ued!H$97=0,"",NMM_ued!H$97/H$11)</f>
        <v>0.19598111620718109</v>
      </c>
      <c r="I74" s="112">
        <f>IF(NMM_ued!I$97=0,"",NMM_ued!I$97/I$11)</f>
        <v>0.19884689010488418</v>
      </c>
      <c r="J74" s="112">
        <f>IF(NMM_ued!J$97=0,"",NMM_ued!J$97/J$11)</f>
        <v>0.19205094470139869</v>
      </c>
      <c r="K74" s="112">
        <f>IF(NMM_ued!K$97=0,"",NMM_ued!K$97/K$11)</f>
        <v>0.18091451040662457</v>
      </c>
      <c r="L74" s="112">
        <f>IF(NMM_ued!L$97=0,"",NMM_ued!L$97/L$11)</f>
        <v>0.21719140282708843</v>
      </c>
      <c r="M74" s="112">
        <f>IF(NMM_ued!M$97=0,"",NMM_ued!M$97/M$11)</f>
        <v>0.2135583090216007</v>
      </c>
      <c r="N74" s="112">
        <f>IF(NMM_ued!N$97=0,"",NMM_ued!N$97/N$11)</f>
        <v>0.17306275499058951</v>
      </c>
      <c r="O74" s="112">
        <f>IF(NMM_ued!O$97=0,"",NMM_ued!O$97/O$11)</f>
        <v>0.16200910203806212</v>
      </c>
      <c r="P74" s="112">
        <f>IF(NMM_ued!P$97=0,"",NMM_ued!P$97/P$11)</f>
        <v>0.13716114113083813</v>
      </c>
      <c r="Q74" s="112">
        <f>IF(NMM_ued!Q$97=0,"",NMM_ued!Q$97/Q$11)</f>
        <v>0.13226647147699575</v>
      </c>
    </row>
    <row r="75" spans="1:17" x14ac:dyDescent="0.25">
      <c r="A75" s="39" t="s">
        <v>60</v>
      </c>
      <c r="B75" s="111">
        <f t="shared" ref="B75:Q75" si="15">IF(B$50=0,"",B$58/B$50)</f>
        <v>5.0767207142160418</v>
      </c>
      <c r="C75" s="111">
        <f t="shared" si="15"/>
        <v>5.2505732244581145</v>
      </c>
      <c r="D75" s="111">
        <f t="shared" si="15"/>
        <v>5.4591161827500336</v>
      </c>
      <c r="E75" s="111">
        <f t="shared" si="15"/>
        <v>5.1368364997745788</v>
      </c>
      <c r="F75" s="111">
        <f t="shared" si="15"/>
        <v>5.2727343082652771</v>
      </c>
      <c r="G75" s="111">
        <f t="shared" si="15"/>
        <v>5.2877348387343384</v>
      </c>
      <c r="H75" s="111">
        <f t="shared" si="15"/>
        <v>5.199807592755346</v>
      </c>
      <c r="I75" s="111">
        <f t="shared" si="15"/>
        <v>5.2349615076098566</v>
      </c>
      <c r="J75" s="111">
        <f t="shared" si="15"/>
        <v>5.5051552455977619</v>
      </c>
      <c r="K75" s="111">
        <f t="shared" si="15"/>
        <v>5.611460761733527</v>
      </c>
      <c r="L75" s="111">
        <f t="shared" si="15"/>
        <v>5.1023511355050895</v>
      </c>
      <c r="M75" s="111">
        <f t="shared" si="15"/>
        <v>5.0439127938868964</v>
      </c>
      <c r="N75" s="111">
        <f t="shared" si="15"/>
        <v>5.2733927318442131</v>
      </c>
      <c r="O75" s="111">
        <f t="shared" si="15"/>
        <v>5.6382453568819022</v>
      </c>
      <c r="P75" s="111">
        <f t="shared" si="15"/>
        <v>5.828749727464448</v>
      </c>
      <c r="Q75" s="111">
        <f t="shared" si="15"/>
        <v>5.4004126564771973</v>
      </c>
    </row>
    <row r="76" spans="1:17" x14ac:dyDescent="0.25">
      <c r="A76" s="110" t="s">
        <v>199</v>
      </c>
      <c r="B76" s="109">
        <f t="shared" ref="B76:Q76" si="16">IF(B$51=0,"",B$59/B$51)</f>
        <v>6.2970496652547938</v>
      </c>
      <c r="C76" s="109">
        <f t="shared" si="16"/>
        <v>6.7997975327345346</v>
      </c>
      <c r="D76" s="109">
        <f t="shared" si="16"/>
        <v>6.6964046473299135</v>
      </c>
      <c r="E76" s="109">
        <f t="shared" si="16"/>
        <v>6.3376996476744472</v>
      </c>
      <c r="F76" s="109">
        <f t="shared" si="16"/>
        <v>6.9683545240218008</v>
      </c>
      <c r="G76" s="109">
        <f t="shared" si="16"/>
        <v>7.3841622866463723</v>
      </c>
      <c r="H76" s="109">
        <f t="shared" si="16"/>
        <v>7.3660751331795291</v>
      </c>
      <c r="I76" s="109">
        <f t="shared" si="16"/>
        <v>7.1159755800857649</v>
      </c>
      <c r="J76" s="109">
        <f t="shared" si="16"/>
        <v>7.2873404136190523</v>
      </c>
      <c r="K76" s="109">
        <f t="shared" si="16"/>
        <v>7.5606753543224565</v>
      </c>
      <c r="L76" s="109">
        <f t="shared" si="16"/>
        <v>7.7582982584858033</v>
      </c>
      <c r="M76" s="109">
        <f t="shared" si="16"/>
        <v>8.5403343838346775</v>
      </c>
      <c r="N76" s="109">
        <f t="shared" si="16"/>
        <v>7.2524652246369801</v>
      </c>
      <c r="O76" s="109">
        <f t="shared" si="16"/>
        <v>7.426982157072743</v>
      </c>
      <c r="P76" s="109">
        <f t="shared" si="16"/>
        <v>7.6347796881469003</v>
      </c>
      <c r="Q76" s="109">
        <f t="shared" si="16"/>
        <v>7.2548178841828106</v>
      </c>
    </row>
    <row r="77" spans="1:17" x14ac:dyDescent="0.25">
      <c r="A77" s="180" t="s">
        <v>198</v>
      </c>
      <c r="B77" s="178">
        <f t="shared" ref="B77:Q77" si="17">IF(B$52=0,"",B$60/B$52)</f>
        <v>2.3017890757385615</v>
      </c>
      <c r="C77" s="178">
        <f t="shared" si="17"/>
        <v>2.3004441283803443</v>
      </c>
      <c r="D77" s="178">
        <f t="shared" si="17"/>
        <v>2.6445441346634828</v>
      </c>
      <c r="E77" s="178">
        <f t="shared" si="17"/>
        <v>2.2694094723630442</v>
      </c>
      <c r="F77" s="178">
        <f t="shared" si="17"/>
        <v>2.2980553017418539</v>
      </c>
      <c r="G77" s="178">
        <f t="shared" si="17"/>
        <v>2.2380984230051801</v>
      </c>
      <c r="H77" s="178">
        <f t="shared" si="17"/>
        <v>2.2249056249044061</v>
      </c>
      <c r="I77" s="178">
        <f t="shared" si="17"/>
        <v>2.3563394601999867</v>
      </c>
      <c r="J77" s="178">
        <f t="shared" si="17"/>
        <v>2.4877123270529755</v>
      </c>
      <c r="K77" s="178">
        <f t="shared" si="17"/>
        <v>2.282330691310964</v>
      </c>
      <c r="L77" s="178">
        <f t="shared" si="17"/>
        <v>2.2613348850652444</v>
      </c>
      <c r="M77" s="178">
        <f t="shared" si="17"/>
        <v>2.23760150205083</v>
      </c>
      <c r="N77" s="178">
        <f t="shared" si="17"/>
        <v>2.2801448928041093</v>
      </c>
      <c r="O77" s="178">
        <f t="shared" si="17"/>
        <v>2.3154569976370243</v>
      </c>
      <c r="P77" s="178">
        <f t="shared" si="17"/>
        <v>2.2094074074135737</v>
      </c>
      <c r="Q77" s="178">
        <f t="shared" si="17"/>
        <v>2.0030654953706395</v>
      </c>
    </row>
    <row r="78" spans="1:17" x14ac:dyDescent="0.25">
      <c r="A78" s="108" t="s">
        <v>197</v>
      </c>
      <c r="B78" s="107">
        <f t="shared" ref="B78:Q78" si="18">IF(B$53=0,"",B$61/B$53)</f>
        <v>1.1432266168050162</v>
      </c>
      <c r="C78" s="107">
        <f t="shared" si="18"/>
        <v>1.2536058805979371</v>
      </c>
      <c r="D78" s="107">
        <f t="shared" si="18"/>
        <v>0.96323032886009785</v>
      </c>
      <c r="E78" s="107">
        <f t="shared" si="18"/>
        <v>0.87118994078992928</v>
      </c>
      <c r="F78" s="107">
        <f t="shared" si="18"/>
        <v>1.3993651316622222</v>
      </c>
      <c r="G78" s="107">
        <f t="shared" si="18"/>
        <v>1.4196767130842964</v>
      </c>
      <c r="H78" s="107">
        <f t="shared" si="18"/>
        <v>1.5355056295701985</v>
      </c>
      <c r="I78" s="107">
        <f t="shared" si="18"/>
        <v>1.4048014294029727</v>
      </c>
      <c r="J78" s="107">
        <f t="shared" si="18"/>
        <v>1.3391914580739845</v>
      </c>
      <c r="K78" s="107">
        <f t="shared" si="18"/>
        <v>1.5855664283132564</v>
      </c>
      <c r="L78" s="107">
        <f t="shared" si="18"/>
        <v>1.4716852069793827</v>
      </c>
      <c r="M78" s="107">
        <f t="shared" si="18"/>
        <v>1.6090300161608198</v>
      </c>
      <c r="N78" s="107">
        <f t="shared" si="18"/>
        <v>1.4133167137522924</v>
      </c>
      <c r="O78" s="107">
        <f t="shared" si="18"/>
        <v>1.3501162912065034</v>
      </c>
      <c r="P78" s="107">
        <f t="shared" si="18"/>
        <v>1.2260009962519651</v>
      </c>
      <c r="Q78" s="107">
        <f t="shared" si="18"/>
        <v>0.98926056676754459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160.38749999999999</v>
      </c>
      <c r="C5" s="96">
        <v>153.41840513029371</v>
      </c>
      <c r="D5" s="96">
        <v>139.53790423409453</v>
      </c>
      <c r="E5" s="96">
        <v>162.48419870989642</v>
      </c>
      <c r="F5" s="96">
        <v>148.87750458446718</v>
      </c>
      <c r="G5" s="96">
        <v>146.87550851853226</v>
      </c>
      <c r="H5" s="96">
        <v>161.05720384819358</v>
      </c>
      <c r="I5" s="96">
        <v>172.25986006014156</v>
      </c>
      <c r="J5" s="96">
        <v>176.07851041966848</v>
      </c>
      <c r="K5" s="96">
        <v>122.21926106682528</v>
      </c>
      <c r="L5" s="96">
        <v>106.53440864777845</v>
      </c>
      <c r="M5" s="96">
        <v>86.321060352389594</v>
      </c>
      <c r="N5" s="96">
        <v>107.55209368205564</v>
      </c>
      <c r="O5" s="96">
        <v>120.28317762989042</v>
      </c>
      <c r="P5" s="96">
        <v>124.52999117539422</v>
      </c>
      <c r="Q5" s="96">
        <v>119.84194449668732</v>
      </c>
    </row>
    <row r="6" spans="1:17" x14ac:dyDescent="0.25">
      <c r="A6" s="132" t="s">
        <v>83</v>
      </c>
      <c r="B6" s="160">
        <v>0.53072650514678232</v>
      </c>
      <c r="C6" s="160">
        <v>0.50766558478680679</v>
      </c>
      <c r="D6" s="160">
        <v>0.46173463798405362</v>
      </c>
      <c r="E6" s="160">
        <v>0.53766453696752325</v>
      </c>
      <c r="F6" s="160">
        <v>0.49263962405479439</v>
      </c>
      <c r="G6" s="160">
        <v>0.48601496580280318</v>
      </c>
      <c r="H6" s="160">
        <v>0.53294257300016956</v>
      </c>
      <c r="I6" s="160">
        <v>0.57001246048970611</v>
      </c>
      <c r="J6" s="160">
        <v>0.58264847613736703</v>
      </c>
      <c r="K6" s="160">
        <v>0.40442678692303569</v>
      </c>
      <c r="L6" s="160">
        <v>0.35252519292036227</v>
      </c>
      <c r="M6" s="160">
        <v>0.28563868556706862</v>
      </c>
      <c r="N6" s="160">
        <v>0.35589273977770536</v>
      </c>
      <c r="O6" s="160">
        <v>0.39802023531423192</v>
      </c>
      <c r="P6" s="160">
        <v>0.41207305433700642</v>
      </c>
      <c r="Q6" s="160">
        <v>0.39656018313597707</v>
      </c>
    </row>
    <row r="7" spans="1:17" x14ac:dyDescent="0.25">
      <c r="A7" s="76" t="s">
        <v>82</v>
      </c>
      <c r="B7" s="159">
        <v>0.21229060205871295</v>
      </c>
      <c r="C7" s="159">
        <v>0.2030662339147227</v>
      </c>
      <c r="D7" s="159">
        <v>0.18469385519362144</v>
      </c>
      <c r="E7" s="159">
        <v>0.21506581478700931</v>
      </c>
      <c r="F7" s="159">
        <v>0.19705584962191777</v>
      </c>
      <c r="G7" s="159">
        <v>0.19440598632112127</v>
      </c>
      <c r="H7" s="159">
        <v>0.21317702920006781</v>
      </c>
      <c r="I7" s="159">
        <v>0.22800498419588244</v>
      </c>
      <c r="J7" s="159">
        <v>0.23305939045494684</v>
      </c>
      <c r="K7" s="159">
        <v>0.16177071476921429</v>
      </c>
      <c r="L7" s="159">
        <v>0.14101007716814493</v>
      </c>
      <c r="M7" s="159">
        <v>0.11425547422682744</v>
      </c>
      <c r="N7" s="159">
        <v>0.14235709591108214</v>
      </c>
      <c r="O7" s="159">
        <v>0.15920809412569276</v>
      </c>
      <c r="P7" s="159">
        <v>0.16482922173480258</v>
      </c>
      <c r="Q7" s="159">
        <v>0.15862407325439085</v>
      </c>
    </row>
    <row r="8" spans="1:17" x14ac:dyDescent="0.25">
      <c r="A8" s="76" t="s">
        <v>81</v>
      </c>
      <c r="B8" s="159">
        <v>0.90223505874953014</v>
      </c>
      <c r="C8" s="159">
        <v>0.86303149413757163</v>
      </c>
      <c r="D8" s="159">
        <v>0.78494888457289125</v>
      </c>
      <c r="E8" s="159">
        <v>0.91402971284478973</v>
      </c>
      <c r="F8" s="159">
        <v>0.83748736089315068</v>
      </c>
      <c r="G8" s="159">
        <v>0.82622544186476554</v>
      </c>
      <c r="H8" s="159">
        <v>0.90600237410028839</v>
      </c>
      <c r="I8" s="159">
        <v>0.96902118283250049</v>
      </c>
      <c r="J8" s="159">
        <v>0.99050240943352419</v>
      </c>
      <c r="K8" s="159">
        <v>0.68752553776916081</v>
      </c>
      <c r="L8" s="159">
        <v>0.59929282796461603</v>
      </c>
      <c r="M8" s="159">
        <v>0.48558576546401672</v>
      </c>
      <c r="N8" s="159">
        <v>0.60501765762209925</v>
      </c>
      <c r="O8" s="159">
        <v>0.67663440003419439</v>
      </c>
      <c r="P8" s="159">
        <v>0.70052419237291108</v>
      </c>
      <c r="Q8" s="159">
        <v>0.67415231133116116</v>
      </c>
    </row>
    <row r="9" spans="1:17" x14ac:dyDescent="0.25">
      <c r="A9" s="76" t="s">
        <v>80</v>
      </c>
      <c r="B9" s="159">
        <v>0.10614530102935647</v>
      </c>
      <c r="C9" s="159">
        <v>0.10153311695736135</v>
      </c>
      <c r="D9" s="159">
        <v>9.2346927596810721E-2</v>
      </c>
      <c r="E9" s="159">
        <v>0.10753290739350466</v>
      </c>
      <c r="F9" s="159">
        <v>9.8527924810958886E-2</v>
      </c>
      <c r="G9" s="159">
        <v>9.7202993160560636E-2</v>
      </c>
      <c r="H9" s="159">
        <v>0.10658851460003391</v>
      </c>
      <c r="I9" s="159">
        <v>0.11400249209794122</v>
      </c>
      <c r="J9" s="159">
        <v>0.11652969522747342</v>
      </c>
      <c r="K9" s="159">
        <v>8.0885357384607143E-2</v>
      </c>
      <c r="L9" s="159">
        <v>7.0505038584072463E-2</v>
      </c>
      <c r="M9" s="159">
        <v>5.7127737113413721E-2</v>
      </c>
      <c r="N9" s="159">
        <v>7.1178547955541072E-2</v>
      </c>
      <c r="O9" s="159">
        <v>7.9604047062846378E-2</v>
      </c>
      <c r="P9" s="159">
        <v>8.2414610867401289E-2</v>
      </c>
      <c r="Q9" s="159">
        <v>7.9312036627195423E-2</v>
      </c>
    </row>
    <row r="10" spans="1:17" x14ac:dyDescent="0.25">
      <c r="A10" s="129" t="s">
        <v>79</v>
      </c>
      <c r="B10" s="158">
        <v>0.31843590308806941</v>
      </c>
      <c r="C10" s="158">
        <v>0.30459935087208406</v>
      </c>
      <c r="D10" s="158">
        <v>0.27704078279043215</v>
      </c>
      <c r="E10" s="158">
        <v>0.322598722180514</v>
      </c>
      <c r="F10" s="158">
        <v>0.29558377443287664</v>
      </c>
      <c r="G10" s="158">
        <v>0.29160897948168191</v>
      </c>
      <c r="H10" s="158">
        <v>0.31976554380010169</v>
      </c>
      <c r="I10" s="158">
        <v>0.34200747629382366</v>
      </c>
      <c r="J10" s="158">
        <v>0.34958908568242031</v>
      </c>
      <c r="K10" s="158">
        <v>0.24265607215382146</v>
      </c>
      <c r="L10" s="158">
        <v>0.21151511575221738</v>
      </c>
      <c r="M10" s="158">
        <v>0.1713832113402412</v>
      </c>
      <c r="N10" s="158">
        <v>0.21353564386662321</v>
      </c>
      <c r="O10" s="158">
        <v>0.23881214118853911</v>
      </c>
      <c r="P10" s="158">
        <v>0.24724383260220387</v>
      </c>
      <c r="Q10" s="158">
        <v>0.23793610988158626</v>
      </c>
    </row>
    <row r="11" spans="1:17" x14ac:dyDescent="0.25">
      <c r="A11" s="92" t="s">
        <v>125</v>
      </c>
      <c r="B11" s="91">
        <v>6.3687180617613887E-2</v>
      </c>
      <c r="C11" s="91">
        <v>6.0919870174416822E-2</v>
      </c>
      <c r="D11" s="91">
        <v>5.5408156558086431E-2</v>
      </c>
      <c r="E11" s="91">
        <v>6.4519744436102811E-2</v>
      </c>
      <c r="F11" s="91">
        <v>5.9116754886575328E-2</v>
      </c>
      <c r="G11" s="91">
        <v>5.832179589633639E-2</v>
      </c>
      <c r="H11" s="91">
        <v>6.3953108760020361E-2</v>
      </c>
      <c r="I11" s="91">
        <v>6.8401495258764738E-2</v>
      </c>
      <c r="J11" s="91">
        <v>6.9917817136484053E-2</v>
      </c>
      <c r="K11" s="91">
        <v>4.8531214430764288E-2</v>
      </c>
      <c r="L11" s="91">
        <v>4.2303023150443479E-2</v>
      </c>
      <c r="M11" s="91">
        <v>3.4276642268048239E-2</v>
      </c>
      <c r="N11" s="91">
        <v>4.2707128773324651E-2</v>
      </c>
      <c r="O11" s="91">
        <v>4.7762428237707828E-2</v>
      </c>
      <c r="P11" s="91">
        <v>4.9448766520440779E-2</v>
      </c>
      <c r="Q11" s="91">
        <v>4.7587221976317255E-2</v>
      </c>
    </row>
    <row r="12" spans="1:17" x14ac:dyDescent="0.25">
      <c r="A12" s="92" t="s">
        <v>26</v>
      </c>
      <c r="B12" s="91">
        <v>9.5530770926420816E-2</v>
      </c>
      <c r="C12" s="91">
        <v>9.1379805261625216E-2</v>
      </c>
      <c r="D12" s="91">
        <v>8.311223483712965E-2</v>
      </c>
      <c r="E12" s="91">
        <v>9.6779616654154202E-2</v>
      </c>
      <c r="F12" s="91">
        <v>8.8675132329862988E-2</v>
      </c>
      <c r="G12" s="91">
        <v>8.7482693844504564E-2</v>
      </c>
      <c r="H12" s="91">
        <v>9.5929663140030513E-2</v>
      </c>
      <c r="I12" s="91">
        <v>0.10260224288814709</v>
      </c>
      <c r="J12" s="91">
        <v>0.10487672570472607</v>
      </c>
      <c r="K12" s="91">
        <v>7.2796821646146426E-2</v>
      </c>
      <c r="L12" s="91">
        <v>6.3454534725665215E-2</v>
      </c>
      <c r="M12" s="91">
        <v>5.1414963402072356E-2</v>
      </c>
      <c r="N12" s="91">
        <v>6.406069315998697E-2</v>
      </c>
      <c r="O12" s="91">
        <v>7.1643642356561732E-2</v>
      </c>
      <c r="P12" s="91">
        <v>7.4173149780661154E-2</v>
      </c>
      <c r="Q12" s="91">
        <v>7.1380832964475865E-2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0.1592179515440347</v>
      </c>
      <c r="C14" s="157">
        <v>0.15229967543604203</v>
      </c>
      <c r="D14" s="157">
        <v>0.13852039139521607</v>
      </c>
      <c r="E14" s="157">
        <v>0.16129936109025703</v>
      </c>
      <c r="F14" s="157">
        <v>0.14779188721643832</v>
      </c>
      <c r="G14" s="157">
        <v>0.14580448974084095</v>
      </c>
      <c r="H14" s="157">
        <v>0.15988277190005085</v>
      </c>
      <c r="I14" s="157">
        <v>0.17100373814691183</v>
      </c>
      <c r="J14" s="157">
        <v>0.17479454284121015</v>
      </c>
      <c r="K14" s="157">
        <v>0.12132803607691074</v>
      </c>
      <c r="L14" s="157">
        <v>0.10575755787610869</v>
      </c>
      <c r="M14" s="157">
        <v>8.5691605670120588E-2</v>
      </c>
      <c r="N14" s="157">
        <v>0.10676782193331159</v>
      </c>
      <c r="O14" s="157">
        <v>0.11940607059426954</v>
      </c>
      <c r="P14" s="157">
        <v>0.12362191630110193</v>
      </c>
      <c r="Q14" s="157">
        <v>0.11896805494079314</v>
      </c>
    </row>
    <row r="15" spans="1:17" x14ac:dyDescent="0.25">
      <c r="A15" s="156" t="s">
        <v>214</v>
      </c>
      <c r="B15" s="155">
        <v>5.0054540188962298</v>
      </c>
      <c r="C15" s="155">
        <v>4.7879589901462314</v>
      </c>
      <c r="D15" s="155">
        <v>4.3547693151704818</v>
      </c>
      <c r="E15" s="155">
        <v>5.0708888500636551</v>
      </c>
      <c r="F15" s="155">
        <v>4.6462442749314201</v>
      </c>
      <c r="G15" s="155">
        <v>4.5837649716562376</v>
      </c>
      <c r="H15" s="155">
        <v>5.0263544744704536</v>
      </c>
      <c r="I15" s="155">
        <v>5.3759726215106403</v>
      </c>
      <c r="J15" s="155">
        <v>5.4951469885208715</v>
      </c>
      <c r="K15" s="155">
        <v>3.814280361583466</v>
      </c>
      <c r="L15" s="155">
        <v>3.3247795739490664</v>
      </c>
      <c r="M15" s="155">
        <v>2.6939512022835483</v>
      </c>
      <c r="N15" s="155">
        <v>3.356540001942478</v>
      </c>
      <c r="O15" s="155">
        <v>3.7538580928884362</v>
      </c>
      <c r="P15" s="155">
        <v>3.8863947926240447</v>
      </c>
      <c r="Q15" s="155">
        <v>3.7400878666559576</v>
      </c>
    </row>
    <row r="16" spans="1:17" x14ac:dyDescent="0.25">
      <c r="A16" s="156" t="s">
        <v>213</v>
      </c>
      <c r="B16" s="204">
        <v>56.593923665262238</v>
      </c>
      <c r="C16" s="204">
        <v>54.13482664665338</v>
      </c>
      <c r="D16" s="204">
        <v>49.236988547330796</v>
      </c>
      <c r="E16" s="204">
        <v>57.333759417655223</v>
      </c>
      <c r="F16" s="204">
        <v>52.532536076240753</v>
      </c>
      <c r="G16" s="204">
        <v>51.826116856951998</v>
      </c>
      <c r="H16" s="204">
        <v>56.830233654899835</v>
      </c>
      <c r="I16" s="204">
        <v>60.783174317402583</v>
      </c>
      <c r="J16" s="204">
        <v>62.130613531502142</v>
      </c>
      <c r="K16" s="204">
        <v>43.1259763462905</v>
      </c>
      <c r="L16" s="204">
        <v>37.59145937642414</v>
      </c>
      <c r="M16" s="204">
        <v>30.45902891614142</v>
      </c>
      <c r="N16" s="204">
        <v>37.950557118736739</v>
      </c>
      <c r="O16" s="204">
        <v>42.442814888948305</v>
      </c>
      <c r="P16" s="204">
        <v>43.941334671442846</v>
      </c>
      <c r="Q16" s="204">
        <v>42.287122492352054</v>
      </c>
    </row>
    <row r="17" spans="1:17" x14ac:dyDescent="0.25">
      <c r="A17" s="152" t="s">
        <v>227</v>
      </c>
      <c r="B17" s="151">
        <v>53.041665974432654</v>
      </c>
      <c r="C17" s="151">
        <v>50.736920266549603</v>
      </c>
      <c r="D17" s="151">
        <v>46.146507097854972</v>
      </c>
      <c r="E17" s="151">
        <v>53.735064104706822</v>
      </c>
      <c r="F17" s="151">
        <v>49.235201429515229</v>
      </c>
      <c r="G17" s="151">
        <v>48.573122360937894</v>
      </c>
      <c r="H17" s="151">
        <v>53.263143382694999</v>
      </c>
      <c r="I17" s="151">
        <v>56.967967940846648</v>
      </c>
      <c r="J17" s="151">
        <v>58.230831797713137</v>
      </c>
      <c r="K17" s="151">
        <v>40.419067702586105</v>
      </c>
      <c r="L17" s="151">
        <v>35.231938388460286</v>
      </c>
      <c r="M17" s="151">
        <v>28.547192579036967</v>
      </c>
      <c r="N17" s="151">
        <v>35.568496472196919</v>
      </c>
      <c r="O17" s="151">
        <v>39.778786564962964</v>
      </c>
      <c r="P17" s="151">
        <v>41.183248044419329</v>
      </c>
      <c r="Q17" s="151">
        <v>39.632866586983312</v>
      </c>
    </row>
    <row r="18" spans="1:17" x14ac:dyDescent="0.25">
      <c r="A18" s="154" t="s">
        <v>33</v>
      </c>
      <c r="B18" s="83">
        <v>20.21892003684912</v>
      </c>
      <c r="C18" s="83">
        <v>35.173536350683854</v>
      </c>
      <c r="D18" s="83">
        <v>43.425782932788678</v>
      </c>
      <c r="E18" s="83">
        <v>24.858414104706824</v>
      </c>
      <c r="F18" s="83">
        <v>7.5207914295152296</v>
      </c>
      <c r="G18" s="83">
        <v>0</v>
      </c>
      <c r="H18" s="83">
        <v>0</v>
      </c>
      <c r="I18" s="83">
        <v>9.4669479408466515</v>
      </c>
      <c r="J18" s="83">
        <v>6.7246317977131369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32.822745937583534</v>
      </c>
      <c r="C21" s="208">
        <v>15.563383915865749</v>
      </c>
      <c r="D21" s="208">
        <v>2.7207241650662937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20.677019999999999</v>
      </c>
      <c r="F22" s="208">
        <v>31.312169999999998</v>
      </c>
      <c r="G22" s="208">
        <v>35.920660635344092</v>
      </c>
      <c r="H22" s="208">
        <v>48.900959999999998</v>
      </c>
      <c r="I22" s="208">
        <v>38.201569999999997</v>
      </c>
      <c r="J22" s="208">
        <v>39.005800000000001</v>
      </c>
      <c r="K22" s="208">
        <v>33.39105</v>
      </c>
      <c r="L22" s="208">
        <v>24.267878469774185</v>
      </c>
      <c r="M22" s="208">
        <v>21.904736944251471</v>
      </c>
      <c r="N22" s="208">
        <v>18.119194038594202</v>
      </c>
      <c r="O22" s="208">
        <v>34.157992072436706</v>
      </c>
      <c r="P22" s="208">
        <v>35.561519345420848</v>
      </c>
      <c r="Q22" s="208">
        <v>24.531960739483225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8.1996299999999991</v>
      </c>
      <c r="F24" s="208">
        <v>10.402240000000001</v>
      </c>
      <c r="G24" s="208">
        <v>12.652461725593803</v>
      </c>
      <c r="H24" s="208">
        <v>4.3621833826950009</v>
      </c>
      <c r="I24" s="208">
        <v>9.2994500000000002</v>
      </c>
      <c r="J24" s="208">
        <v>12.500399999999999</v>
      </c>
      <c r="K24" s="208">
        <v>7.028017702586105</v>
      </c>
      <c r="L24" s="208">
        <v>10.9640599186861</v>
      </c>
      <c r="M24" s="208">
        <v>6.6424556347854953</v>
      </c>
      <c r="N24" s="208">
        <v>17.449302433602718</v>
      </c>
      <c r="O24" s="208">
        <v>5.6207944925262581</v>
      </c>
      <c r="P24" s="208">
        <v>5.6217286989984814</v>
      </c>
      <c r="Q24" s="208">
        <v>15.100905847500087</v>
      </c>
    </row>
    <row r="25" spans="1:17" x14ac:dyDescent="0.25">
      <c r="A25" s="152" t="s">
        <v>226</v>
      </c>
      <c r="B25" s="264">
        <v>3.552257690829582</v>
      </c>
      <c r="C25" s="264">
        <v>3.3979063801037768</v>
      </c>
      <c r="D25" s="264">
        <v>3.0904814494758259</v>
      </c>
      <c r="E25" s="264">
        <v>3.5986953129484003</v>
      </c>
      <c r="F25" s="264">
        <v>3.2973346467255236</v>
      </c>
      <c r="G25" s="264">
        <v>3.2529944960141037</v>
      </c>
      <c r="H25" s="264">
        <v>3.5670902722048381</v>
      </c>
      <c r="I25" s="264">
        <v>3.8152063765559379</v>
      </c>
      <c r="J25" s="264">
        <v>3.8997817337890055</v>
      </c>
      <c r="K25" s="264">
        <v>2.706908643704395</v>
      </c>
      <c r="L25" s="264">
        <v>2.3595209879638537</v>
      </c>
      <c r="M25" s="264">
        <v>1.9118363371044536</v>
      </c>
      <c r="N25" s="264">
        <v>2.3820606465398231</v>
      </c>
      <c r="O25" s="264">
        <v>2.6640283239853417</v>
      </c>
      <c r="P25" s="264">
        <v>2.7580866270235154</v>
      </c>
      <c r="Q25" s="264">
        <v>2.654255905368744</v>
      </c>
    </row>
    <row r="26" spans="1:17" x14ac:dyDescent="0.25">
      <c r="A26" s="150" t="s">
        <v>33</v>
      </c>
      <c r="B26" s="87">
        <v>1.5652537965314037</v>
      </c>
      <c r="C26" s="87">
        <v>2.2569336493161472</v>
      </c>
      <c r="D26" s="87">
        <v>2.8178770672113185</v>
      </c>
      <c r="E26" s="87">
        <v>3.5986953129484003</v>
      </c>
      <c r="F26" s="87">
        <v>3.2973346467255236</v>
      </c>
      <c r="G26" s="87">
        <v>3.2529944960141037</v>
      </c>
      <c r="H26" s="87">
        <v>3.5670902722048381</v>
      </c>
      <c r="I26" s="87">
        <v>3.8152063765559379</v>
      </c>
      <c r="J26" s="87">
        <v>3.8997817337890055</v>
      </c>
      <c r="K26" s="87">
        <v>2.4784813654348357</v>
      </c>
      <c r="L26" s="87">
        <v>2.3595209879638537</v>
      </c>
      <c r="M26" s="87">
        <v>1.9118363371044536</v>
      </c>
      <c r="N26" s="87">
        <v>1.3625845708972222</v>
      </c>
      <c r="O26" s="87">
        <v>2.4033272111903368</v>
      </c>
      <c r="P26" s="87">
        <v>2.7580866270235154</v>
      </c>
      <c r="Q26" s="87">
        <v>2.654255905368744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1.9870038942981783</v>
      </c>
      <c r="C30" s="87">
        <v>1.1409727307876296</v>
      </c>
      <c r="D30" s="87">
        <v>0.27260438226450745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0.22842727826955933</v>
      </c>
      <c r="L35" s="87">
        <v>0</v>
      </c>
      <c r="M35" s="87">
        <v>0</v>
      </c>
      <c r="N35" s="87">
        <v>1.0194760756426009</v>
      </c>
      <c r="O35" s="87">
        <v>0.26070111279500496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92.035767444220994</v>
      </c>
      <c r="C36" s="204">
        <v>88.03666530268876</v>
      </c>
      <c r="D36" s="204">
        <v>80.071564827328217</v>
      </c>
      <c r="E36" s="204">
        <v>93.238924017299468</v>
      </c>
      <c r="F36" s="204">
        <v>85.430943119706754</v>
      </c>
      <c r="G36" s="204">
        <v>84.282130124001782</v>
      </c>
      <c r="H36" s="204">
        <v>92.420066143488995</v>
      </c>
      <c r="I36" s="204">
        <v>98.848528847131121</v>
      </c>
      <c r="J36" s="204">
        <v>101.03979946635151</v>
      </c>
      <c r="K36" s="204">
        <v>70.133542132341148</v>
      </c>
      <c r="L36" s="204">
        <v>61.13304377906347</v>
      </c>
      <c r="M36" s="204">
        <v>49.53394146134265</v>
      </c>
      <c r="N36" s="204">
        <v>61.717025842168141</v>
      </c>
      <c r="O36" s="204">
        <v>69.022552030529312</v>
      </c>
      <c r="P36" s="204">
        <v>71.45951715470018</v>
      </c>
      <c r="Q36" s="204">
        <v>68.769357548190186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0</v>
      </c>
      <c r="E37" s="83">
        <v>13.921473057924388</v>
      </c>
      <c r="F37" s="83">
        <v>31.077677417208442</v>
      </c>
      <c r="G37" s="83">
        <v>33.296163733694002</v>
      </c>
      <c r="H37" s="83">
        <v>32.274354905365875</v>
      </c>
      <c r="I37" s="83">
        <v>34.097657432896227</v>
      </c>
      <c r="J37" s="83">
        <v>39.005540548016384</v>
      </c>
      <c r="K37" s="83">
        <v>26.33107863456517</v>
      </c>
      <c r="L37" s="83">
        <v>17.270436328505092</v>
      </c>
      <c r="M37" s="83">
        <v>17.988749201117148</v>
      </c>
      <c r="N37" s="83">
        <v>19.615835793889602</v>
      </c>
      <c r="O37" s="83">
        <v>13.81656619511919</v>
      </c>
      <c r="P37" s="83">
        <v>10.534987913044448</v>
      </c>
      <c r="Q37" s="83">
        <v>7.8799729228834074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10.872936906369389</v>
      </c>
      <c r="C39" s="208">
        <v>7.7405323095293426</v>
      </c>
      <c r="D39" s="208">
        <v>3.7990007910707817</v>
      </c>
      <c r="E39" s="208">
        <v>13.438087890489953</v>
      </c>
      <c r="F39" s="208">
        <v>5.3290705182007514E-15</v>
      </c>
      <c r="G39" s="208">
        <v>0</v>
      </c>
      <c r="H39" s="208">
        <v>3.5527136788005009E-15</v>
      </c>
      <c r="I39" s="208">
        <v>7.1054273576010019E-15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0.80456358715206022</v>
      </c>
      <c r="C40" s="208">
        <v>15.788730810903559</v>
      </c>
      <c r="D40" s="208">
        <v>8.0268201285415905</v>
      </c>
      <c r="E40" s="208">
        <v>2.6124728481140576</v>
      </c>
      <c r="F40" s="208">
        <v>0.89230729846717916</v>
      </c>
      <c r="G40" s="208">
        <v>0.83847640780223842</v>
      </c>
      <c r="H40" s="208">
        <v>0.85858041418715358</v>
      </c>
      <c r="I40" s="208">
        <v>0.88422733110348872</v>
      </c>
      <c r="J40" s="208">
        <v>0.90193590437811244</v>
      </c>
      <c r="K40" s="208">
        <v>0</v>
      </c>
      <c r="L40" s="208">
        <v>0</v>
      </c>
      <c r="M40" s="208">
        <v>0.82020378726884591</v>
      </c>
      <c r="N40" s="208">
        <v>1.781972845863482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80.358266950699544</v>
      </c>
      <c r="C42" s="208">
        <v>64.507402182255859</v>
      </c>
      <c r="D42" s="208">
        <v>68.245743907715848</v>
      </c>
      <c r="E42" s="208">
        <v>63.266890220771074</v>
      </c>
      <c r="F42" s="208">
        <v>53.460958404031125</v>
      </c>
      <c r="G42" s="208">
        <v>48.468720725572759</v>
      </c>
      <c r="H42" s="208">
        <v>49.153914206630958</v>
      </c>
      <c r="I42" s="208">
        <v>63.866644083131398</v>
      </c>
      <c r="J42" s="208">
        <v>61.132323013957013</v>
      </c>
      <c r="K42" s="208">
        <v>30.825401200362084</v>
      </c>
      <c r="L42" s="208">
        <v>35.074755640759143</v>
      </c>
      <c r="M42" s="208">
        <v>15.489378918320813</v>
      </c>
      <c r="N42" s="208">
        <v>33.19104240078515</v>
      </c>
      <c r="O42" s="208">
        <v>32.762456545764564</v>
      </c>
      <c r="P42" s="208">
        <v>29.620472703332062</v>
      </c>
      <c r="Q42" s="208">
        <v>40.856237027403324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1.6787692569327888</v>
      </c>
      <c r="H43" s="208">
        <v>10.133216617304999</v>
      </c>
      <c r="I43" s="208">
        <v>0</v>
      </c>
      <c r="J43" s="208">
        <v>0</v>
      </c>
      <c r="K43" s="208">
        <v>12.977062297413894</v>
      </c>
      <c r="L43" s="208">
        <v>8.7878518097992391</v>
      </c>
      <c r="M43" s="208">
        <v>15.235609554635847</v>
      </c>
      <c r="N43" s="208">
        <v>7.1281748016299105</v>
      </c>
      <c r="O43" s="208">
        <v>22.443529289645546</v>
      </c>
      <c r="P43" s="208">
        <v>31.304056538323671</v>
      </c>
      <c r="Q43" s="208">
        <v>20.033147597903458</v>
      </c>
    </row>
    <row r="44" spans="1:17" x14ac:dyDescent="0.25">
      <c r="A44" s="243" t="s">
        <v>211</v>
      </c>
      <c r="B44" s="242">
        <v>4.6825215015480861</v>
      </c>
      <c r="C44" s="242">
        <v>4.4790584101367967</v>
      </c>
      <c r="D44" s="242">
        <v>4.0738164561272256</v>
      </c>
      <c r="E44" s="242">
        <v>4.74373473070471</v>
      </c>
      <c r="F44" s="242">
        <v>4.3464865797745542</v>
      </c>
      <c r="G44" s="242">
        <v>4.2880381992913188</v>
      </c>
      <c r="H44" s="242">
        <v>4.7020735406336502</v>
      </c>
      <c r="I44" s="242">
        <v>5.0291356781873731</v>
      </c>
      <c r="J44" s="242">
        <v>5.1406213763582347</v>
      </c>
      <c r="K44" s="242">
        <v>3.5681977576103394</v>
      </c>
      <c r="L44" s="242">
        <v>3.1102776659523528</v>
      </c>
      <c r="M44" s="242">
        <v>2.520147898910416</v>
      </c>
      <c r="N44" s="242">
        <v>3.1399890340752212</v>
      </c>
      <c r="O44" s="242">
        <v>3.5116736997988598</v>
      </c>
      <c r="P44" s="242">
        <v>3.635659644712816</v>
      </c>
      <c r="Q44" s="242">
        <v>3.4987918752587994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34.21943534172469</v>
      </c>
      <c r="C47" s="96">
        <v>45.880133512809614</v>
      </c>
      <c r="D47" s="96">
        <v>21.973860121026959</v>
      </c>
      <c r="E47" s="96">
        <v>34.068053150600207</v>
      </c>
      <c r="F47" s="96">
        <v>51.629839437168755</v>
      </c>
      <c r="G47" s="96">
        <v>67.618224344778369</v>
      </c>
      <c r="H47" s="96">
        <v>80.776791399831879</v>
      </c>
      <c r="I47" s="96">
        <v>70.352911938107155</v>
      </c>
      <c r="J47" s="96">
        <v>62.247075181745601</v>
      </c>
      <c r="K47" s="96">
        <v>43.13526899251741</v>
      </c>
      <c r="L47" s="96">
        <v>61.926142483624204</v>
      </c>
      <c r="M47" s="96">
        <v>68.889361268466914</v>
      </c>
      <c r="N47" s="96">
        <v>39.671078234523065</v>
      </c>
      <c r="O47" s="96">
        <v>37.827065600602161</v>
      </c>
      <c r="P47" s="96">
        <v>40.992407112307873</v>
      </c>
      <c r="Q47" s="96">
        <v>42.54448233606643</v>
      </c>
    </row>
    <row r="48" spans="1:17" x14ac:dyDescent="0.25">
      <c r="A48" s="132" t="s">
        <v>83</v>
      </c>
      <c r="B48" s="160">
        <v>0.15705394183230609</v>
      </c>
      <c r="C48" s="160">
        <v>0.21057202575149409</v>
      </c>
      <c r="D48" s="160">
        <v>0.10085149900387176</v>
      </c>
      <c r="E48" s="160">
        <v>0.15635915626375751</v>
      </c>
      <c r="F48" s="160">
        <v>0.23696094686545816</v>
      </c>
      <c r="G48" s="160">
        <v>0.31034143512297369</v>
      </c>
      <c r="H48" s="160">
        <v>0.37073415651721026</v>
      </c>
      <c r="I48" s="160">
        <v>0.32289259097704165</v>
      </c>
      <c r="J48" s="160">
        <v>0.28568994278244952</v>
      </c>
      <c r="K48" s="160">
        <v>0.19797416174811325</v>
      </c>
      <c r="L48" s="160">
        <v>0.28421698611909452</v>
      </c>
      <c r="M48" s="160">
        <v>0.31617546080107872</v>
      </c>
      <c r="N48" s="160">
        <v>0.18207486918618535</v>
      </c>
      <c r="O48" s="160">
        <v>0.17361156609384232</v>
      </c>
      <c r="P48" s="160">
        <v>0.18813925647488869</v>
      </c>
      <c r="Q48" s="160">
        <v>0.19526268003454977</v>
      </c>
    </row>
    <row r="49" spans="1:17" x14ac:dyDescent="0.25">
      <c r="A49" s="76" t="s">
        <v>82</v>
      </c>
      <c r="B49" s="159">
        <v>0.16139860598072631</v>
      </c>
      <c r="C49" s="159">
        <v>0.21639718824196871</v>
      </c>
      <c r="D49" s="159">
        <v>0.10364140600604307</v>
      </c>
      <c r="E49" s="159">
        <v>0.16068460020085865</v>
      </c>
      <c r="F49" s="159">
        <v>0.2435161196832237</v>
      </c>
      <c r="G49" s="159">
        <v>0.3189265702123415</v>
      </c>
      <c r="H49" s="159">
        <v>0.38098996658872675</v>
      </c>
      <c r="I49" s="159">
        <v>0.33182493516045836</v>
      </c>
      <c r="J49" s="159">
        <v>0.29359313093226652</v>
      </c>
      <c r="K49" s="159">
        <v>0.20345082303292819</v>
      </c>
      <c r="L49" s="159">
        <v>0.29207942710947826</v>
      </c>
      <c r="M49" s="159">
        <v>0.32492198555000501</v>
      </c>
      <c r="N49" s="159">
        <v>0.18711170014536091</v>
      </c>
      <c r="O49" s="159">
        <v>0.1784142723370539</v>
      </c>
      <c r="P49" s="159">
        <v>0.19334384970559959</v>
      </c>
      <c r="Q49" s="159">
        <v>0.20066433220305363</v>
      </c>
    </row>
    <row r="50" spans="1:17" x14ac:dyDescent="0.25">
      <c r="A50" s="76" t="s">
        <v>81</v>
      </c>
      <c r="B50" s="159">
        <v>0.22369792717825812</v>
      </c>
      <c r="C50" s="159">
        <v>0.29992577793833242</v>
      </c>
      <c r="D50" s="159">
        <v>0.1436466415091634</v>
      </c>
      <c r="E50" s="159">
        <v>0.22270831755939458</v>
      </c>
      <c r="F50" s="159">
        <v>0.3375125260631735</v>
      </c>
      <c r="G50" s="159">
        <v>0.44203115785951436</v>
      </c>
      <c r="H50" s="159">
        <v>0.52805081731492443</v>
      </c>
      <c r="I50" s="159">
        <v>0.45990824846602807</v>
      </c>
      <c r="J50" s="159">
        <v>0.40691909588838576</v>
      </c>
      <c r="K50" s="159">
        <v>0.28198215913098706</v>
      </c>
      <c r="L50" s="159">
        <v>0.40482110746115002</v>
      </c>
      <c r="M50" s="159">
        <v>0.45034078343191997</v>
      </c>
      <c r="N50" s="159">
        <v>0.25933618954748205</v>
      </c>
      <c r="O50" s="159">
        <v>0.24728158374293654</v>
      </c>
      <c r="P50" s="159">
        <v>0.26797392795927955</v>
      </c>
      <c r="Q50" s="159">
        <v>0.27812009217596889</v>
      </c>
    </row>
    <row r="51" spans="1:17" x14ac:dyDescent="0.25">
      <c r="A51" s="76" t="s">
        <v>80</v>
      </c>
      <c r="B51" s="159">
        <v>0.11495857951395863</v>
      </c>
      <c r="C51" s="159">
        <v>0.15413214519388183</v>
      </c>
      <c r="D51" s="159">
        <v>7.3820146964013802E-2</v>
      </c>
      <c r="E51" s="159">
        <v>0.11445001818085675</v>
      </c>
      <c r="F51" s="159">
        <v>0.17344801113633856</v>
      </c>
      <c r="G51" s="159">
        <v>0.22716023634831015</v>
      </c>
      <c r="H51" s="159">
        <v>0.27136582191633557</v>
      </c>
      <c r="I51" s="159">
        <v>0.23634729037196892</v>
      </c>
      <c r="J51" s="159">
        <v>0.2091161139958016</v>
      </c>
      <c r="K51" s="159">
        <v>0.14491090226395245</v>
      </c>
      <c r="L51" s="159">
        <v>0.20803795572909783</v>
      </c>
      <c r="M51" s="159">
        <v>0.23143056090672856</v>
      </c>
      <c r="N51" s="159">
        <v>0.13327311675617026</v>
      </c>
      <c r="O51" s="159">
        <v>0.12707824326149103</v>
      </c>
      <c r="P51" s="159">
        <v>0.1377120588177215</v>
      </c>
      <c r="Q51" s="159">
        <v>0.14292618234840807</v>
      </c>
    </row>
    <row r="52" spans="1:17" x14ac:dyDescent="0.25">
      <c r="A52" s="129" t="s">
        <v>79</v>
      </c>
      <c r="B52" s="158">
        <v>0.11930202852919652</v>
      </c>
      <c r="C52" s="158">
        <v>0.15995567847942996</v>
      </c>
      <c r="D52" s="158">
        <v>7.6609273673748646E-2</v>
      </c>
      <c r="E52" s="158">
        <v>0.11877425236036172</v>
      </c>
      <c r="F52" s="158">
        <v>0.18000135057694655</v>
      </c>
      <c r="G52" s="158">
        <v>0.23574297031248953</v>
      </c>
      <c r="H52" s="158">
        <v>0.28161876360155014</v>
      </c>
      <c r="I52" s="158">
        <v>0.24527713632135822</v>
      </c>
      <c r="J52" s="158">
        <v>0.21701709175009917</v>
      </c>
      <c r="K52" s="158">
        <v>0.1503860318140629</v>
      </c>
      <c r="L52" s="158">
        <v>0.21589819772029201</v>
      </c>
      <c r="M52" s="158">
        <v>0.24017463939235584</v>
      </c>
      <c r="N52" s="158">
        <v>0.13830853899415974</v>
      </c>
      <c r="O52" s="158">
        <v>0.13187960626446082</v>
      </c>
      <c r="P52" s="158">
        <v>0.14291519640681796</v>
      </c>
      <c r="Q52" s="158">
        <v>0.14832632376105942</v>
      </c>
    </row>
    <row r="53" spans="1:17" x14ac:dyDescent="0.25">
      <c r="A53" s="92" t="s">
        <v>125</v>
      </c>
      <c r="B53" s="91">
        <v>2.3860405705839305E-2</v>
      </c>
      <c r="C53" s="91">
        <v>3.1991135695885999E-2</v>
      </c>
      <c r="D53" s="91">
        <v>1.5321854734749734E-2</v>
      </c>
      <c r="E53" s="91">
        <v>2.3754850472072344E-2</v>
      </c>
      <c r="F53" s="91">
        <v>3.6000270115389317E-2</v>
      </c>
      <c r="G53" s="91">
        <v>4.7148594062497912E-2</v>
      </c>
      <c r="H53" s="91">
        <v>5.6323752720310039E-2</v>
      </c>
      <c r="I53" s="91">
        <v>4.9055427264271652E-2</v>
      </c>
      <c r="J53" s="91">
        <v>4.3403418350019832E-2</v>
      </c>
      <c r="K53" s="91">
        <v>3.0077206362812584E-2</v>
      </c>
      <c r="L53" s="91">
        <v>4.3179639544058401E-2</v>
      </c>
      <c r="M53" s="91">
        <v>4.8034927878471169E-2</v>
      </c>
      <c r="N53" s="91">
        <v>2.7661707798831949E-2</v>
      </c>
      <c r="O53" s="91">
        <v>2.6375921252892166E-2</v>
      </c>
      <c r="P53" s="91">
        <v>2.8583039281363597E-2</v>
      </c>
      <c r="Q53" s="91">
        <v>2.9665264752211887E-2</v>
      </c>
    </row>
    <row r="54" spans="1:17" x14ac:dyDescent="0.25">
      <c r="A54" s="92" t="s">
        <v>26</v>
      </c>
      <c r="B54" s="91">
        <v>3.579060855875895E-2</v>
      </c>
      <c r="C54" s="91">
        <v>4.798670354382898E-2</v>
      </c>
      <c r="D54" s="91">
        <v>2.2982782102124597E-2</v>
      </c>
      <c r="E54" s="91">
        <v>3.5632275708108514E-2</v>
      </c>
      <c r="F54" s="91">
        <v>5.4000405173083965E-2</v>
      </c>
      <c r="G54" s="91">
        <v>7.0722891093746854E-2</v>
      </c>
      <c r="H54" s="91">
        <v>8.448562908046503E-2</v>
      </c>
      <c r="I54" s="91">
        <v>7.3583140896407453E-2</v>
      </c>
      <c r="J54" s="91">
        <v>6.5105127525029741E-2</v>
      </c>
      <c r="K54" s="91">
        <v>4.5115809544218871E-2</v>
      </c>
      <c r="L54" s="91">
        <v>6.4769459316087602E-2</v>
      </c>
      <c r="M54" s="91">
        <v>7.2052391817706757E-2</v>
      </c>
      <c r="N54" s="91">
        <v>4.1492561698247922E-2</v>
      </c>
      <c r="O54" s="91">
        <v>3.956388187933825E-2</v>
      </c>
      <c r="P54" s="91">
        <v>4.2874558922045385E-2</v>
      </c>
      <c r="Q54" s="91">
        <v>4.4497897128317823E-2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5.9651014264598262E-2</v>
      </c>
      <c r="C56" s="157">
        <v>7.9977839239714979E-2</v>
      </c>
      <c r="D56" s="157">
        <v>3.8304636836874323E-2</v>
      </c>
      <c r="E56" s="157">
        <v>5.9387126180180869E-2</v>
      </c>
      <c r="F56" s="157">
        <v>9.0000675288473289E-2</v>
      </c>
      <c r="G56" s="157">
        <v>0.11787148515624478</v>
      </c>
      <c r="H56" s="157">
        <v>0.14080938180077504</v>
      </c>
      <c r="I56" s="157">
        <v>0.12263856816067911</v>
      </c>
      <c r="J56" s="157">
        <v>0.1085085458750496</v>
      </c>
      <c r="K56" s="157">
        <v>7.5193015907031466E-2</v>
      </c>
      <c r="L56" s="157">
        <v>0.10794909886014599</v>
      </c>
      <c r="M56" s="157">
        <v>0.1200873196961779</v>
      </c>
      <c r="N56" s="157">
        <v>6.9154269497079854E-2</v>
      </c>
      <c r="O56" s="157">
        <v>6.5939803132230398E-2</v>
      </c>
      <c r="P56" s="157">
        <v>7.1457598203408981E-2</v>
      </c>
      <c r="Q56" s="157">
        <v>7.4163161880529724E-2</v>
      </c>
    </row>
    <row r="57" spans="1:17" x14ac:dyDescent="0.25">
      <c r="A57" s="156" t="s">
        <v>210</v>
      </c>
      <c r="B57" s="204">
        <v>2.7453220287066644</v>
      </c>
      <c r="C57" s="204">
        <v>3.4942417002793036</v>
      </c>
      <c r="D57" s="204">
        <v>1.9539426186568889</v>
      </c>
      <c r="E57" s="204">
        <v>3.1724404905737469</v>
      </c>
      <c r="F57" s="204">
        <v>3.6327362172935205</v>
      </c>
      <c r="G57" s="204">
        <v>4.3777257572603832</v>
      </c>
      <c r="H57" s="204">
        <v>4.747183112494846</v>
      </c>
      <c r="I57" s="204">
        <v>4.5391750838668923</v>
      </c>
      <c r="J57" s="204">
        <v>4.219635136486497</v>
      </c>
      <c r="K57" s="204">
        <v>2.4400354567892304</v>
      </c>
      <c r="L57" s="204">
        <v>3.7158394970808803</v>
      </c>
      <c r="M57" s="204">
        <v>3.7161591561572687</v>
      </c>
      <c r="N57" s="204">
        <v>2.6675994570585497</v>
      </c>
      <c r="O57" s="204">
        <v>2.7105406610142282</v>
      </c>
      <c r="P57" s="204">
        <v>3.3672195268027454</v>
      </c>
      <c r="Q57" s="204">
        <v>3.8026816222142155</v>
      </c>
    </row>
    <row r="58" spans="1:17" x14ac:dyDescent="0.25">
      <c r="A58" s="156" t="s">
        <v>209</v>
      </c>
      <c r="B58" s="204">
        <v>2.9640651393340147</v>
      </c>
      <c r="C58" s="204">
        <v>4.3415051096605053</v>
      </c>
      <c r="D58" s="204">
        <v>1.5271751107491505</v>
      </c>
      <c r="E58" s="204">
        <v>2.0860050320628591</v>
      </c>
      <c r="F58" s="204">
        <v>5.4751363718738943</v>
      </c>
      <c r="G58" s="204">
        <v>7.9188378037686835</v>
      </c>
      <c r="H58" s="204">
        <v>10.409840296724786</v>
      </c>
      <c r="I58" s="204">
        <v>8.2698161237266703</v>
      </c>
      <c r="J58" s="204">
        <v>6.916385363318069</v>
      </c>
      <c r="K58" s="204">
        <v>5.7459528775282767</v>
      </c>
      <c r="L58" s="204">
        <v>7.8299044358366308</v>
      </c>
      <c r="M58" s="204">
        <v>9.5324308780658225</v>
      </c>
      <c r="N58" s="204">
        <v>4.4505422927393408</v>
      </c>
      <c r="O58" s="204">
        <v>3.9149544339763507</v>
      </c>
      <c r="P58" s="204">
        <v>3.3961181338734638</v>
      </c>
      <c r="Q58" s="204">
        <v>3.2567928882856356</v>
      </c>
    </row>
    <row r="59" spans="1:17" x14ac:dyDescent="0.25">
      <c r="A59" s="152" t="s">
        <v>225</v>
      </c>
      <c r="B59" s="151">
        <v>2.2707935224026472</v>
      </c>
      <c r="C59" s="151">
        <v>3.4119925672174416</v>
      </c>
      <c r="D59" s="151">
        <v>1.0819937866215421</v>
      </c>
      <c r="E59" s="151">
        <v>1.3958003557565319</v>
      </c>
      <c r="F59" s="151">
        <v>4.4291371637902683</v>
      </c>
      <c r="G59" s="151">
        <v>6.5489205255495104</v>
      </c>
      <c r="H59" s="151">
        <v>8.7733358884826487</v>
      </c>
      <c r="I59" s="151">
        <v>6.8444952051289691</v>
      </c>
      <c r="J59" s="151">
        <v>5.6552853472147016</v>
      </c>
      <c r="K59" s="151">
        <v>4.8720501557978357</v>
      </c>
      <c r="L59" s="151">
        <v>6.5753063835538477</v>
      </c>
      <c r="M59" s="151">
        <v>8.1367608911410159</v>
      </c>
      <c r="N59" s="151">
        <v>3.6468226439956446</v>
      </c>
      <c r="O59" s="151">
        <v>3.1485937190547277</v>
      </c>
      <c r="P59" s="151">
        <v>2.5656289081787698</v>
      </c>
      <c r="Q59" s="151">
        <v>1.394859260039325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0.62004696914226076</v>
      </c>
      <c r="F61" s="208">
        <v>0</v>
      </c>
      <c r="G61" s="208">
        <v>0.54469712475418763</v>
      </c>
      <c r="H61" s="208">
        <v>1.8259749617782957</v>
      </c>
      <c r="I61" s="208">
        <v>0.89266641036551064</v>
      </c>
      <c r="J61" s="208">
        <v>0.7060326950912561</v>
      </c>
      <c r="K61" s="208">
        <v>1.09809</v>
      </c>
      <c r="L61" s="208">
        <v>1.1005173414842593</v>
      </c>
      <c r="M61" s="208">
        <v>2.2014162135524717</v>
      </c>
      <c r="N61" s="208">
        <v>0.69025921969584259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2.2707935224026472</v>
      </c>
      <c r="C62" s="208">
        <v>3.4119925672174416</v>
      </c>
      <c r="D62" s="208">
        <v>1.0819937866215421</v>
      </c>
      <c r="E62" s="208">
        <v>0.77575338661427118</v>
      </c>
      <c r="F62" s="208">
        <v>4.4291371637902683</v>
      </c>
      <c r="G62" s="208">
        <v>6.0042234007953228</v>
      </c>
      <c r="H62" s="208">
        <v>6.947360926704353</v>
      </c>
      <c r="I62" s="208">
        <v>5.9518287947634585</v>
      </c>
      <c r="J62" s="208">
        <v>4.9492526521234455</v>
      </c>
      <c r="K62" s="208">
        <v>2.9923114299718261</v>
      </c>
      <c r="L62" s="208">
        <v>3.9459509279943372</v>
      </c>
      <c r="M62" s="208">
        <v>3.9449834361755003</v>
      </c>
      <c r="N62" s="208">
        <v>2.956563424299802</v>
      </c>
      <c r="O62" s="208">
        <v>3.1485937190547277</v>
      </c>
      <c r="P62" s="208">
        <v>2.5656289081787698</v>
      </c>
      <c r="Q62" s="208">
        <v>1.394859260039325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0.78164872582600964</v>
      </c>
      <c r="L64" s="208">
        <v>1.5288381140752512</v>
      </c>
      <c r="M64" s="208">
        <v>1.9903612414130443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0.69327161693136752</v>
      </c>
      <c r="C65" s="151">
        <v>0.92951254244306381</v>
      </c>
      <c r="D65" s="151">
        <v>0.44518132412760825</v>
      </c>
      <c r="E65" s="151">
        <v>0.6902046763063272</v>
      </c>
      <c r="F65" s="151">
        <v>1.0459992080836262</v>
      </c>
      <c r="G65" s="151">
        <v>1.3699172782191729</v>
      </c>
      <c r="H65" s="151">
        <v>1.6365044082421369</v>
      </c>
      <c r="I65" s="151">
        <v>1.4253209185977007</v>
      </c>
      <c r="J65" s="151">
        <v>1.2611000161033679</v>
      </c>
      <c r="K65" s="151">
        <v>0.87390272173044059</v>
      </c>
      <c r="L65" s="151">
        <v>1.2545980522827831</v>
      </c>
      <c r="M65" s="151">
        <v>1.3956699869248073</v>
      </c>
      <c r="N65" s="151">
        <v>0.80371964874369617</v>
      </c>
      <c r="O65" s="151">
        <v>0.76636071492162294</v>
      </c>
      <c r="P65" s="151">
        <v>0.83048922569469386</v>
      </c>
      <c r="Q65" s="151">
        <v>0.86193362824631059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0.41183752442038513</v>
      </c>
      <c r="F66" s="87">
        <v>0.94493650655080552</v>
      </c>
      <c r="G66" s="87">
        <v>1.2529054448184782</v>
      </c>
      <c r="H66" s="87">
        <v>1.4974848224292905</v>
      </c>
      <c r="I66" s="87">
        <v>1.2199982497011894</v>
      </c>
      <c r="J66" s="87">
        <v>0.66807592048148035</v>
      </c>
      <c r="K66" s="87">
        <v>0</v>
      </c>
      <c r="L66" s="87">
        <v>0.46647705054234123</v>
      </c>
      <c r="M66" s="87">
        <v>0.97333331481959484</v>
      </c>
      <c r="N66" s="87">
        <v>0</v>
      </c>
      <c r="O66" s="87">
        <v>0</v>
      </c>
      <c r="P66" s="87">
        <v>0.25732232787720033</v>
      </c>
      <c r="Q66" s="87">
        <v>0.26483794762598745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4.4844547879119087E-17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0.69327161693136752</v>
      </c>
      <c r="C70" s="87">
        <v>0.92951254244306381</v>
      </c>
      <c r="D70" s="87">
        <v>0.44518132412760758</v>
      </c>
      <c r="E70" s="87">
        <v>0.27836715188594208</v>
      </c>
      <c r="F70" s="87">
        <v>0.10106270153282071</v>
      </c>
      <c r="G70" s="87">
        <v>0.11701183340069463</v>
      </c>
      <c r="H70" s="87">
        <v>0.13901958581284651</v>
      </c>
      <c r="I70" s="87">
        <v>0.1053326688965113</v>
      </c>
      <c r="J70" s="87">
        <v>9.2814095621887541E-2</v>
      </c>
      <c r="K70" s="87">
        <v>0</v>
      </c>
      <c r="L70" s="87">
        <v>0</v>
      </c>
      <c r="M70" s="87">
        <v>0.13575103014587406</v>
      </c>
      <c r="N70" s="87">
        <v>0.12741584307621484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6.2128926689597494E-16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9.9989999999999996E-2</v>
      </c>
      <c r="J75" s="87">
        <v>0.50021000000000004</v>
      </c>
      <c r="K75" s="87">
        <v>0.87390272173044059</v>
      </c>
      <c r="L75" s="87">
        <v>0.78812100174044186</v>
      </c>
      <c r="M75" s="87">
        <v>0.28658564195933844</v>
      </c>
      <c r="N75" s="87">
        <v>0.67630380566748127</v>
      </c>
      <c r="O75" s="87">
        <v>0.76636071492162294</v>
      </c>
      <c r="P75" s="87">
        <v>0.57316689781749353</v>
      </c>
      <c r="Q75" s="87">
        <v>0.59709568062032314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23.698572250087331</v>
      </c>
      <c r="C77" s="204">
        <v>31.600589940122102</v>
      </c>
      <c r="D77" s="204">
        <v>15.395651426503093</v>
      </c>
      <c r="E77" s="204">
        <v>24.002350060434836</v>
      </c>
      <c r="F77" s="204">
        <v>35.282265351009691</v>
      </c>
      <c r="G77" s="204">
        <v>45.854780015694438</v>
      </c>
      <c r="H77" s="204">
        <v>54.32936874207806</v>
      </c>
      <c r="I77" s="204">
        <v>47.694776467338613</v>
      </c>
      <c r="J77" s="204">
        <v>42.38879247858204</v>
      </c>
      <c r="K77" s="204">
        <v>28.923833437698647</v>
      </c>
      <c r="L77" s="204">
        <v>41.721835475630336</v>
      </c>
      <c r="M77" s="204">
        <v>46.024826839492462</v>
      </c>
      <c r="N77" s="204">
        <v>26.994937153713945</v>
      </c>
      <c r="O77" s="204">
        <v>25.895434978145985</v>
      </c>
      <c r="P77" s="204">
        <v>28.46221861792327</v>
      </c>
      <c r="Q77" s="204">
        <v>29.826353914734995</v>
      </c>
    </row>
    <row r="78" spans="1:17" x14ac:dyDescent="0.25">
      <c r="A78" s="152" t="s">
        <v>222</v>
      </c>
      <c r="B78" s="261">
        <v>21.144784316406714</v>
      </c>
      <c r="C78" s="261">
        <v>28.350132544513446</v>
      </c>
      <c r="D78" s="261">
        <v>13.578030385892035</v>
      </c>
      <c r="E78" s="261">
        <v>21.05124262734298</v>
      </c>
      <c r="F78" s="261">
        <v>31.9029758465506</v>
      </c>
      <c r="G78" s="261">
        <v>41.782476985684781</v>
      </c>
      <c r="H78" s="261">
        <v>49.913384451385177</v>
      </c>
      <c r="I78" s="261">
        <v>43.472288017229879</v>
      </c>
      <c r="J78" s="261">
        <v>38.463550491152738</v>
      </c>
      <c r="K78" s="261">
        <v>26.654033012778434</v>
      </c>
      <c r="L78" s="261">
        <v>38.265240594624863</v>
      </c>
      <c r="M78" s="261">
        <v>42.56793460120663</v>
      </c>
      <c r="N78" s="261">
        <v>24.513449286682736</v>
      </c>
      <c r="O78" s="261">
        <v>23.374001805109494</v>
      </c>
      <c r="P78" s="261">
        <v>25.329921383688159</v>
      </c>
      <c r="Q78" s="261">
        <v>26.288975661512467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21.144784316406714</v>
      </c>
      <c r="C84" s="208">
        <v>28.350132544513446</v>
      </c>
      <c r="D84" s="208">
        <v>13.578030385892035</v>
      </c>
      <c r="E84" s="208">
        <v>21.05124262734298</v>
      </c>
      <c r="F84" s="208">
        <v>31.9029758465506</v>
      </c>
      <c r="G84" s="208">
        <v>41.782476985684781</v>
      </c>
      <c r="H84" s="208">
        <v>49.913384451385177</v>
      </c>
      <c r="I84" s="208">
        <v>43.472288017229879</v>
      </c>
      <c r="J84" s="208">
        <v>38.463550491152738</v>
      </c>
      <c r="K84" s="208">
        <v>26.654033012778434</v>
      </c>
      <c r="L84" s="208">
        <v>38.265240594624863</v>
      </c>
      <c r="M84" s="208">
        <v>42.56793460120663</v>
      </c>
      <c r="N84" s="208">
        <v>24.513449286682736</v>
      </c>
      <c r="O84" s="208">
        <v>23.374001805109494</v>
      </c>
      <c r="P84" s="208">
        <v>25.329921383688159</v>
      </c>
      <c r="Q84" s="208">
        <v>26.288975661512467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2.553787933680618</v>
      </c>
      <c r="C86" s="261">
        <v>3.2504573956086547</v>
      </c>
      <c r="D86" s="261">
        <v>1.8176210406110593</v>
      </c>
      <c r="E86" s="261">
        <v>2.9511074330918574</v>
      </c>
      <c r="F86" s="261">
        <v>3.3792895044590887</v>
      </c>
      <c r="G86" s="261">
        <v>4.0723030300096585</v>
      </c>
      <c r="H86" s="261">
        <v>4.4159842906928803</v>
      </c>
      <c r="I86" s="261">
        <v>4.2224884501087363</v>
      </c>
      <c r="J86" s="261">
        <v>3.9252419874292999</v>
      </c>
      <c r="K86" s="261">
        <v>2.2698004249202142</v>
      </c>
      <c r="L86" s="261">
        <v>3.4565948810054703</v>
      </c>
      <c r="M86" s="261">
        <v>3.4568922382858314</v>
      </c>
      <c r="N86" s="261">
        <v>2.481487867031209</v>
      </c>
      <c r="O86" s="261">
        <v>2.5214331730364914</v>
      </c>
      <c r="P86" s="261">
        <v>3.1322972342351116</v>
      </c>
      <c r="Q86" s="261">
        <v>3.537378253222526</v>
      </c>
    </row>
    <row r="87" spans="1:17" x14ac:dyDescent="0.25">
      <c r="A87" s="156" t="s">
        <v>207</v>
      </c>
      <c r="B87" s="204">
        <v>4.0350648405622334</v>
      </c>
      <c r="C87" s="204">
        <v>5.4028139471425947</v>
      </c>
      <c r="D87" s="204">
        <v>2.598521997960987</v>
      </c>
      <c r="E87" s="204">
        <v>4.0342812229635383</v>
      </c>
      <c r="F87" s="204">
        <v>6.0682625426665098</v>
      </c>
      <c r="G87" s="204">
        <v>7.932678398199231</v>
      </c>
      <c r="H87" s="204">
        <v>9.4576397225954345</v>
      </c>
      <c r="I87" s="204">
        <v>8.2528940618781235</v>
      </c>
      <c r="J87" s="204">
        <v>7.3099268280099903</v>
      </c>
      <c r="K87" s="204">
        <v>5.0467431425112146</v>
      </c>
      <c r="L87" s="204">
        <v>7.2535094009372463</v>
      </c>
      <c r="M87" s="204">
        <v>8.0529009646692717</v>
      </c>
      <c r="N87" s="204">
        <v>4.6578949163818706</v>
      </c>
      <c r="O87" s="204">
        <v>4.4478702557658156</v>
      </c>
      <c r="P87" s="204">
        <v>4.8367665443440861</v>
      </c>
      <c r="Q87" s="204">
        <v>4.6933543003085481</v>
      </c>
    </row>
    <row r="88" spans="1:17" x14ac:dyDescent="0.25">
      <c r="A88" s="152" t="s">
        <v>220</v>
      </c>
      <c r="B88" s="261">
        <v>1.1620534151715378</v>
      </c>
      <c r="C88" s="261">
        <v>1.7460493770828578</v>
      </c>
      <c r="D88" s="261">
        <v>0.55369832727354495</v>
      </c>
      <c r="E88" s="261">
        <v>0.71428536073519788</v>
      </c>
      <c r="F88" s="261">
        <v>2.2665618501500346</v>
      </c>
      <c r="G88" s="261">
        <v>3.351337489438365</v>
      </c>
      <c r="H88" s="261">
        <v>4.489657395565942</v>
      </c>
      <c r="I88" s="261">
        <v>3.5025945555057936</v>
      </c>
      <c r="J88" s="261">
        <v>2.894029592152028</v>
      </c>
      <c r="K88" s="261">
        <v>2.4932176644759738</v>
      </c>
      <c r="L88" s="261">
        <v>3.3648401598060915</v>
      </c>
      <c r="M88" s="261">
        <v>4.163897196597711</v>
      </c>
      <c r="N88" s="261">
        <v>1.8662210659717604</v>
      </c>
      <c r="O88" s="261">
        <v>1.6112579360997628</v>
      </c>
      <c r="P88" s="261">
        <v>1.3129321558295846</v>
      </c>
      <c r="Q88" s="261">
        <v>0.71380376543320534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0.71428536073519788</v>
      </c>
      <c r="F90" s="208">
        <v>0</v>
      </c>
      <c r="G90" s="208">
        <v>3.351337489438365</v>
      </c>
      <c r="H90" s="208">
        <v>4.489657395565942</v>
      </c>
      <c r="I90" s="208">
        <v>3.5025945555057936</v>
      </c>
      <c r="J90" s="208">
        <v>2.894029592152028</v>
      </c>
      <c r="K90" s="208">
        <v>0</v>
      </c>
      <c r="L90" s="208">
        <v>0</v>
      </c>
      <c r="M90" s="208">
        <v>0</v>
      </c>
      <c r="N90" s="208">
        <v>0.40829987651101773</v>
      </c>
      <c r="O90" s="208">
        <v>0.79490086634489865</v>
      </c>
      <c r="P90" s="208">
        <v>0.92026878069814377</v>
      </c>
      <c r="Q90" s="208">
        <v>0</v>
      </c>
    </row>
    <row r="91" spans="1:17" x14ac:dyDescent="0.25">
      <c r="A91" s="154" t="s">
        <v>125</v>
      </c>
      <c r="B91" s="208">
        <v>1.1620534151715378</v>
      </c>
      <c r="C91" s="208">
        <v>1.7460493770828578</v>
      </c>
      <c r="D91" s="208">
        <v>0.55369832727354495</v>
      </c>
      <c r="E91" s="208">
        <v>0</v>
      </c>
      <c r="F91" s="208">
        <v>2.2665618501500346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0.81635706975486411</v>
      </c>
      <c r="P91" s="208">
        <v>0.39266337513144078</v>
      </c>
      <c r="Q91" s="208">
        <v>0.71380376543320534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2.4932176644759738</v>
      </c>
      <c r="L93" s="208">
        <v>3.3648401598060915</v>
      </c>
      <c r="M93" s="208">
        <v>4.163897196597711</v>
      </c>
      <c r="N93" s="208">
        <v>1.4579211894607427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2.8730114253906955</v>
      </c>
      <c r="C94" s="262">
        <v>3.6567645700597371</v>
      </c>
      <c r="D94" s="262">
        <v>2.0448236706874421</v>
      </c>
      <c r="E94" s="262">
        <v>3.3199958622283403</v>
      </c>
      <c r="F94" s="262">
        <v>3.8017006925164756</v>
      </c>
      <c r="G94" s="262">
        <v>4.5813409087608665</v>
      </c>
      <c r="H94" s="262">
        <v>4.9679823270294916</v>
      </c>
      <c r="I94" s="262">
        <v>4.7502995063723299</v>
      </c>
      <c r="J94" s="262">
        <v>4.4158972358579627</v>
      </c>
      <c r="K94" s="262">
        <v>2.5535254780352412</v>
      </c>
      <c r="L94" s="262">
        <v>3.8886692411311548</v>
      </c>
      <c r="M94" s="262">
        <v>3.8890037680715608</v>
      </c>
      <c r="N94" s="262">
        <v>2.7916738504101106</v>
      </c>
      <c r="O94" s="262">
        <v>2.8366123196660533</v>
      </c>
      <c r="P94" s="262">
        <v>3.5238343885145014</v>
      </c>
      <c r="Q94" s="262">
        <v>3.9795505348753424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25.618168823608059</v>
      </c>
      <c r="C97" s="96">
        <v>25.601211356896698</v>
      </c>
      <c r="D97" s="96">
        <v>24.645115644878494</v>
      </c>
      <c r="E97" s="96">
        <v>22.841468139503373</v>
      </c>
      <c r="F97" s="96">
        <v>25.522355978364057</v>
      </c>
      <c r="G97" s="96">
        <v>26.292998929124689</v>
      </c>
      <c r="H97" s="96">
        <v>29.634554751974541</v>
      </c>
      <c r="I97" s="96">
        <v>31.722898001751204</v>
      </c>
      <c r="J97" s="96">
        <v>30.239704398585928</v>
      </c>
      <c r="K97" s="96">
        <v>23.504999940657306</v>
      </c>
      <c r="L97" s="96">
        <v>29.475743880116568</v>
      </c>
      <c r="M97" s="96">
        <v>31.584724629243034</v>
      </c>
      <c r="N97" s="96">
        <v>24.379836176663854</v>
      </c>
      <c r="O97" s="96">
        <v>20.863087761168533</v>
      </c>
      <c r="P97" s="96">
        <v>16.62905052472648</v>
      </c>
      <c r="Q97" s="96">
        <v>17.613800319678734</v>
      </c>
    </row>
    <row r="98" spans="1:17" x14ac:dyDescent="0.25">
      <c r="A98" s="132" t="s">
        <v>83</v>
      </c>
      <c r="B98" s="160">
        <v>0.15098627391741942</v>
      </c>
      <c r="C98" s="160">
        <v>0.15088633138321814</v>
      </c>
      <c r="D98" s="160">
        <v>0.14525137245777692</v>
      </c>
      <c r="E98" s="160">
        <v>0.13462118190153077</v>
      </c>
      <c r="F98" s="160">
        <v>0.15042157998490516</v>
      </c>
      <c r="G98" s="160">
        <v>0.15496353255213335</v>
      </c>
      <c r="H98" s="160">
        <v>0.17465772171346852</v>
      </c>
      <c r="I98" s="160">
        <v>0.18696582882742441</v>
      </c>
      <c r="J98" s="160">
        <v>0.17822430334283523</v>
      </c>
      <c r="K98" s="160">
        <v>0.13853185151151567</v>
      </c>
      <c r="L98" s="160">
        <v>0.17372173515000597</v>
      </c>
      <c r="M98" s="160">
        <v>0.18615147387437295</v>
      </c>
      <c r="N98" s="160">
        <v>0.14368788996500748</v>
      </c>
      <c r="O98" s="160">
        <v>0.12296116499037502</v>
      </c>
      <c r="P98" s="160">
        <v>9.8006941667087677E-2</v>
      </c>
      <c r="Q98" s="160">
        <v>0.10381077968941214</v>
      </c>
    </row>
    <row r="99" spans="1:17" x14ac:dyDescent="0.25">
      <c r="A99" s="76" t="s">
        <v>82</v>
      </c>
      <c r="B99" s="159">
        <v>0.15516308504065118</v>
      </c>
      <c r="C99" s="159">
        <v>0.1550603777446096</v>
      </c>
      <c r="D99" s="159">
        <v>0.14926953604580045</v>
      </c>
      <c r="E99" s="159">
        <v>0.13834527704872579</v>
      </c>
      <c r="F99" s="159">
        <v>0.15458276968880288</v>
      </c>
      <c r="G99" s="159">
        <v>0.15925036863110731</v>
      </c>
      <c r="H99" s="159">
        <v>0.17948936829884046</v>
      </c>
      <c r="I99" s="159">
        <v>0.19213796092426488</v>
      </c>
      <c r="J99" s="159">
        <v>0.18315461411426162</v>
      </c>
      <c r="K99" s="159">
        <v>0.14236412952793762</v>
      </c>
      <c r="L99" s="159">
        <v>0.17852748905660631</v>
      </c>
      <c r="M99" s="159">
        <v>0.19130107805037722</v>
      </c>
      <c r="N99" s="159">
        <v>0.14766280213091598</v>
      </c>
      <c r="O99" s="159">
        <v>0.12636270307944816</v>
      </c>
      <c r="P99" s="159">
        <v>0.10071815821338718</v>
      </c>
      <c r="Q99" s="159">
        <v>0.1066825507985876</v>
      </c>
    </row>
    <row r="100" spans="1:17" x14ac:dyDescent="0.25">
      <c r="A100" s="76" t="s">
        <v>81</v>
      </c>
      <c r="B100" s="159">
        <v>0.303686796072556</v>
      </c>
      <c r="C100" s="159">
        <v>0.30348577628966128</v>
      </c>
      <c r="D100" s="159">
        <v>0.29215188097806721</v>
      </c>
      <c r="E100" s="159">
        <v>0.27077080819635996</v>
      </c>
      <c r="F100" s="159">
        <v>0.30255099685930653</v>
      </c>
      <c r="G100" s="159">
        <v>0.31168646982163334</v>
      </c>
      <c r="H100" s="159">
        <v>0.35129844945710609</v>
      </c>
      <c r="I100" s="159">
        <v>0.37605440586410682</v>
      </c>
      <c r="J100" s="159">
        <v>0.35847210650454092</v>
      </c>
      <c r="K100" s="159">
        <v>0.27863654786620695</v>
      </c>
      <c r="L100" s="159">
        <v>0.34941584944817833</v>
      </c>
      <c r="M100" s="159">
        <v>0.3744164500410942</v>
      </c>
      <c r="N100" s="159">
        <v>0.28900716472919563</v>
      </c>
      <c r="O100" s="159">
        <v>0.24731839039686232</v>
      </c>
      <c r="P100" s="159">
        <v>0.19712662174858739</v>
      </c>
      <c r="Q100" s="159">
        <v>0.20880019265138222</v>
      </c>
    </row>
    <row r="101" spans="1:17" x14ac:dyDescent="0.25">
      <c r="A101" s="76" t="s">
        <v>80</v>
      </c>
      <c r="B101" s="159">
        <v>0.12047553017798236</v>
      </c>
      <c r="C101" s="159">
        <v>0.12039578365876026</v>
      </c>
      <c r="D101" s="159">
        <v>0.11589951624014054</v>
      </c>
      <c r="E101" s="159">
        <v>0.10741743498911774</v>
      </c>
      <c r="F101" s="159">
        <v>0.12002494749160417</v>
      </c>
      <c r="G101" s="159">
        <v>0.12364907920492367</v>
      </c>
      <c r="H101" s="159">
        <v>0.1393635399905116</v>
      </c>
      <c r="I101" s="159">
        <v>0.14918447067227844</v>
      </c>
      <c r="J101" s="159">
        <v>0.14220940009138425</v>
      </c>
      <c r="K101" s="159">
        <v>0.1105378510533723</v>
      </c>
      <c r="L101" s="159">
        <v>0.13861669410481015</v>
      </c>
      <c r="M101" s="159">
        <v>0.14853467753429025</v>
      </c>
      <c r="N101" s="159">
        <v>0.11465197646481358</v>
      </c>
      <c r="O101" s="159">
        <v>9.8113630856405357E-2</v>
      </c>
      <c r="P101" s="159">
        <v>7.8202064016249254E-2</v>
      </c>
      <c r="Q101" s="159">
        <v>8.2833084073006893E-2</v>
      </c>
    </row>
    <row r="102" spans="1:17" x14ac:dyDescent="0.25">
      <c r="A102" s="129" t="s">
        <v>79</v>
      </c>
      <c r="B102" s="158">
        <v>0.13629317741185754</v>
      </c>
      <c r="C102" s="158">
        <v>0.13620296069750681</v>
      </c>
      <c r="D102" s="158">
        <v>0.13111636284587863</v>
      </c>
      <c r="E102" s="158">
        <v>0.12152063993800206</v>
      </c>
      <c r="F102" s="158">
        <v>0.13578343617293098</v>
      </c>
      <c r="G102" s="158">
        <v>0.13988339261917093</v>
      </c>
      <c r="H102" s="158">
        <v>0.15766105907656441</v>
      </c>
      <c r="I102" s="158">
        <v>0.16877141356749012</v>
      </c>
      <c r="J102" s="158">
        <v>0.1608805619502563</v>
      </c>
      <c r="K102" s="158">
        <v>0.12505074617298573</v>
      </c>
      <c r="L102" s="158">
        <v>0.15681615722264566</v>
      </c>
      <c r="M102" s="158">
        <v>0.16803630685074866</v>
      </c>
      <c r="N102" s="158">
        <v>0.12970502927734567</v>
      </c>
      <c r="O102" s="158">
        <v>0.11099530732156436</v>
      </c>
      <c r="P102" s="158">
        <v>8.8469482302290695E-2</v>
      </c>
      <c r="Q102" s="158">
        <v>9.3708524929960249E-2</v>
      </c>
    </row>
    <row r="103" spans="1:17" x14ac:dyDescent="0.25">
      <c r="A103" s="92" t="s">
        <v>125</v>
      </c>
      <c r="B103" s="91">
        <v>2.7258635482371507E-2</v>
      </c>
      <c r="C103" s="91">
        <v>2.7240592139501363E-2</v>
      </c>
      <c r="D103" s="91">
        <v>2.6223272569175726E-2</v>
      </c>
      <c r="E103" s="91">
        <v>2.4304127987600413E-2</v>
      </c>
      <c r="F103" s="91">
        <v>2.7156687234586196E-2</v>
      </c>
      <c r="G103" s="91">
        <v>2.7976678523834189E-2</v>
      </c>
      <c r="H103" s="91">
        <v>3.1532211815312891E-2</v>
      </c>
      <c r="I103" s="91">
        <v>3.3754282713498028E-2</v>
      </c>
      <c r="J103" s="91">
        <v>3.2176112390051255E-2</v>
      </c>
      <c r="K103" s="91">
        <v>2.5010149234597146E-2</v>
      </c>
      <c r="L103" s="91">
        <v>3.1363231444529134E-2</v>
      </c>
      <c r="M103" s="91">
        <v>3.360726137014973E-2</v>
      </c>
      <c r="N103" s="91">
        <v>2.5941005855469143E-2</v>
      </c>
      <c r="O103" s="91">
        <v>2.2199061464312875E-2</v>
      </c>
      <c r="P103" s="91">
        <v>1.7693896460458141E-2</v>
      </c>
      <c r="Q103" s="91">
        <v>1.874170498599205E-2</v>
      </c>
    </row>
    <row r="104" spans="1:17" x14ac:dyDescent="0.25">
      <c r="A104" s="92" t="s">
        <v>26</v>
      </c>
      <c r="B104" s="91">
        <v>4.0887953223557261E-2</v>
      </c>
      <c r="C104" s="91">
        <v>4.0860888209252037E-2</v>
      </c>
      <c r="D104" s="91">
        <v>3.9334908853763596E-2</v>
      </c>
      <c r="E104" s="91">
        <v>3.6456191981400612E-2</v>
      </c>
      <c r="F104" s="91">
        <v>4.0735030851879295E-2</v>
      </c>
      <c r="G104" s="91">
        <v>4.1965017785751277E-2</v>
      </c>
      <c r="H104" s="91">
        <v>4.729831772296933E-2</v>
      </c>
      <c r="I104" s="91">
        <v>5.0631424070247032E-2</v>
      </c>
      <c r="J104" s="91">
        <v>4.8264168585076879E-2</v>
      </c>
      <c r="K104" s="91">
        <v>3.7515223851895721E-2</v>
      </c>
      <c r="L104" s="91">
        <v>4.7044847166793698E-2</v>
      </c>
      <c r="M104" s="91">
        <v>5.0410892055224595E-2</v>
      </c>
      <c r="N104" s="91">
        <v>3.8911508783203708E-2</v>
      </c>
      <c r="O104" s="91">
        <v>3.3298592196469308E-2</v>
      </c>
      <c r="P104" s="91">
        <v>2.6540844690687206E-2</v>
      </c>
      <c r="Q104" s="91">
        <v>2.8112557478988071E-2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6.8146588705928768E-2</v>
      </c>
      <c r="C106" s="157">
        <v>6.8101480348753407E-2</v>
      </c>
      <c r="D106" s="157">
        <v>6.5558181422939302E-2</v>
      </c>
      <c r="E106" s="157">
        <v>6.0760319969001039E-2</v>
      </c>
      <c r="F106" s="157">
        <v>6.7891718086465491E-2</v>
      </c>
      <c r="G106" s="157">
        <v>6.9941696309585466E-2</v>
      </c>
      <c r="H106" s="157">
        <v>7.8830529538282207E-2</v>
      </c>
      <c r="I106" s="157">
        <v>8.438570678374506E-2</v>
      </c>
      <c r="J106" s="157">
        <v>8.0440280975128148E-2</v>
      </c>
      <c r="K106" s="157">
        <v>6.2525373086492878E-2</v>
      </c>
      <c r="L106" s="157">
        <v>7.8408078611322832E-2</v>
      </c>
      <c r="M106" s="157">
        <v>8.4018153425374317E-2</v>
      </c>
      <c r="N106" s="157">
        <v>6.4852514638672837E-2</v>
      </c>
      <c r="O106" s="157">
        <v>5.5497653660782173E-2</v>
      </c>
      <c r="P106" s="157">
        <v>4.4234741151145347E-2</v>
      </c>
      <c r="Q106" s="157">
        <v>4.6854262464980131E-2</v>
      </c>
    </row>
    <row r="107" spans="1:17" x14ac:dyDescent="0.25">
      <c r="A107" s="156" t="s">
        <v>206</v>
      </c>
      <c r="B107" s="204">
        <v>18.060239309487415</v>
      </c>
      <c r="C107" s="204">
        <v>18.303963639029856</v>
      </c>
      <c r="D107" s="204">
        <v>16.848059529781288</v>
      </c>
      <c r="E107" s="204">
        <v>15.3794762906399</v>
      </c>
      <c r="F107" s="204">
        <v>18.611052177378372</v>
      </c>
      <c r="G107" s="204">
        <v>19.535849572524842</v>
      </c>
      <c r="H107" s="204">
        <v>22.453308231899747</v>
      </c>
      <c r="I107" s="204">
        <v>23.587569428787845</v>
      </c>
      <c r="J107" s="204">
        <v>22.242022490801645</v>
      </c>
      <c r="K107" s="204">
        <v>17.936219251997571</v>
      </c>
      <c r="L107" s="204">
        <v>22.243568772581238</v>
      </c>
      <c r="M107" s="204">
        <v>24.305170544655692</v>
      </c>
      <c r="N107" s="204">
        <v>17.964613270096173</v>
      </c>
      <c r="O107" s="204">
        <v>15.147140185092207</v>
      </c>
      <c r="P107" s="204">
        <v>11.644885941000044</v>
      </c>
      <c r="Q107" s="204">
        <v>11.6798124485675</v>
      </c>
    </row>
    <row r="108" spans="1:17" x14ac:dyDescent="0.25">
      <c r="A108" s="152" t="s">
        <v>218</v>
      </c>
      <c r="B108" s="151">
        <v>7.1247079192238365</v>
      </c>
      <c r="C108" s="151">
        <v>7.9791768758013388</v>
      </c>
      <c r="D108" s="151">
        <v>5.0858488093835312</v>
      </c>
      <c r="E108" s="151">
        <v>3.9220594939601972</v>
      </c>
      <c r="F108" s="151">
        <v>9.1759975964352396</v>
      </c>
      <c r="G108" s="151">
        <v>10.672354820002305</v>
      </c>
      <c r="H108" s="151">
        <v>13.489341168144552</v>
      </c>
      <c r="I108" s="151">
        <v>12.934402590470338</v>
      </c>
      <c r="J108" s="151">
        <v>11.514028186805271</v>
      </c>
      <c r="K108" s="151">
        <v>11.12637435875636</v>
      </c>
      <c r="L108" s="151">
        <v>13.116589120902256</v>
      </c>
      <c r="M108" s="151">
        <v>15.634740038175549</v>
      </c>
      <c r="N108" s="151">
        <v>9.3925949733626446</v>
      </c>
      <c r="O108" s="151">
        <v>7.2779108415363689</v>
      </c>
      <c r="P108" s="151">
        <v>4.3618632503551993</v>
      </c>
      <c r="Q108" s="151">
        <v>2.4202174542326045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3.2966765744021975</v>
      </c>
      <c r="C110" s="208">
        <v>5.4987399999999855</v>
      </c>
      <c r="D110" s="208">
        <v>4.3958599999999999</v>
      </c>
      <c r="E110" s="208">
        <v>3.9220594939601972</v>
      </c>
      <c r="F110" s="208">
        <v>4.4044199999999947</v>
      </c>
      <c r="G110" s="208">
        <v>0.49916305688213436</v>
      </c>
      <c r="H110" s="208">
        <v>0.28970764265575877</v>
      </c>
      <c r="I110" s="208">
        <v>1.1136290341286887</v>
      </c>
      <c r="J110" s="208">
        <v>0.79660771275671616</v>
      </c>
      <c r="K110" s="208">
        <v>0</v>
      </c>
      <c r="L110" s="208">
        <v>0</v>
      </c>
      <c r="M110" s="208">
        <v>0</v>
      </c>
      <c r="N110" s="208">
        <v>0</v>
      </c>
      <c r="O110" s="208">
        <v>1.404629406550308</v>
      </c>
      <c r="P110" s="208">
        <v>1.2788365076878059</v>
      </c>
      <c r="Q110" s="208">
        <v>1.0999008359570572</v>
      </c>
    </row>
    <row r="111" spans="1:17" x14ac:dyDescent="0.25">
      <c r="A111" s="154" t="s">
        <v>125</v>
      </c>
      <c r="B111" s="208">
        <v>1.9662242185785583</v>
      </c>
      <c r="C111" s="208">
        <v>1.3139441481605549</v>
      </c>
      <c r="D111" s="208">
        <v>0.57895381117211886</v>
      </c>
      <c r="E111" s="208">
        <v>0</v>
      </c>
      <c r="F111" s="208">
        <v>0.38683727382314137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0.84922070880943534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1.8618071262430806</v>
      </c>
      <c r="C113" s="208">
        <v>1.1664927276407981</v>
      </c>
      <c r="D113" s="208">
        <v>0.11103499821141227</v>
      </c>
      <c r="E113" s="208">
        <v>0</v>
      </c>
      <c r="F113" s="208">
        <v>4.3847403226121031</v>
      </c>
      <c r="G113" s="208">
        <v>10.173191763120171</v>
      </c>
      <c r="H113" s="208">
        <v>13.199633525488792</v>
      </c>
      <c r="I113" s="208">
        <v>11.820773556341649</v>
      </c>
      <c r="J113" s="208">
        <v>10.717420474048556</v>
      </c>
      <c r="K113" s="208">
        <v>11.12637435875636</v>
      </c>
      <c r="L113" s="208">
        <v>13.116589120902256</v>
      </c>
      <c r="M113" s="208">
        <v>15.634740038175549</v>
      </c>
      <c r="N113" s="208">
        <v>9.3925949733626446</v>
      </c>
      <c r="O113" s="208">
        <v>5.8732814349860609</v>
      </c>
      <c r="P113" s="208">
        <v>3.0830267426673936</v>
      </c>
      <c r="Q113" s="208">
        <v>0.4710959094661118</v>
      </c>
    </row>
    <row r="114" spans="1:17" x14ac:dyDescent="0.25">
      <c r="A114" s="152" t="s">
        <v>217</v>
      </c>
      <c r="B114" s="151">
        <v>10.935531390263579</v>
      </c>
      <c r="C114" s="151">
        <v>10.324786763228518</v>
      </c>
      <c r="D114" s="151">
        <v>11.762210720397759</v>
      </c>
      <c r="E114" s="151">
        <v>11.457416796679704</v>
      </c>
      <c r="F114" s="151">
        <v>9.4350545809431328</v>
      </c>
      <c r="G114" s="151">
        <v>8.8634947525225378</v>
      </c>
      <c r="H114" s="151">
        <v>8.9639670637551951</v>
      </c>
      <c r="I114" s="151">
        <v>10.653166838317508</v>
      </c>
      <c r="J114" s="151">
        <v>10.727994303996374</v>
      </c>
      <c r="K114" s="151">
        <v>6.8098448932412126</v>
      </c>
      <c r="L114" s="151">
        <v>9.1269796516789814</v>
      </c>
      <c r="M114" s="151">
        <v>8.6704305064801428</v>
      </c>
      <c r="N114" s="151">
        <v>8.5720182967335283</v>
      </c>
      <c r="O114" s="151">
        <v>7.8692293435558378</v>
      </c>
      <c r="P114" s="151">
        <v>7.2830226906448461</v>
      </c>
      <c r="Q114" s="151">
        <v>9.2595949943348952</v>
      </c>
    </row>
    <row r="115" spans="1:17" x14ac:dyDescent="0.25">
      <c r="A115" s="156" t="s">
        <v>205</v>
      </c>
      <c r="B115" s="204">
        <v>2.7671074926018213</v>
      </c>
      <c r="C115" s="204">
        <v>2.6125657540046729</v>
      </c>
      <c r="D115" s="204">
        <v>2.9762889659804284</v>
      </c>
      <c r="E115" s="204">
        <v>2.8991644514121973</v>
      </c>
      <c r="F115" s="204">
        <v>2.3874294986048779</v>
      </c>
      <c r="G115" s="204">
        <v>2.2428030120400839</v>
      </c>
      <c r="H115" s="204">
        <v>2.2682263477051841</v>
      </c>
      <c r="I115" s="204">
        <v>2.6956584665370444</v>
      </c>
      <c r="J115" s="204">
        <v>2.7145926759085932</v>
      </c>
      <c r="K115" s="204">
        <v>1.7231510893308151</v>
      </c>
      <c r="L115" s="204">
        <v>2.3094747642049924</v>
      </c>
      <c r="M115" s="204">
        <v>2.1939503772012241</v>
      </c>
      <c r="N115" s="204">
        <v>2.1690483259670414</v>
      </c>
      <c r="O115" s="204">
        <v>1.9912158541232652</v>
      </c>
      <c r="P115" s="204">
        <v>1.8428831610337213</v>
      </c>
      <c r="Q115" s="204">
        <v>2.3430315156056474</v>
      </c>
    </row>
    <row r="116" spans="1:17" x14ac:dyDescent="0.25">
      <c r="A116" s="156" t="s">
        <v>204</v>
      </c>
      <c r="B116" s="204">
        <v>1.4551058578075029</v>
      </c>
      <c r="C116" s="204">
        <v>1.4874382151303962</v>
      </c>
      <c r="D116" s="204">
        <v>1.3313129416742708</v>
      </c>
      <c r="E116" s="204">
        <v>1.2032053141174273</v>
      </c>
      <c r="F116" s="204">
        <v>1.5301888657358322</v>
      </c>
      <c r="G116" s="204">
        <v>1.6236431217565621</v>
      </c>
      <c r="H116" s="204">
        <v>1.8865942158807969</v>
      </c>
      <c r="I116" s="204">
        <v>1.9611992410453905</v>
      </c>
      <c r="J116" s="204">
        <v>1.8378963196770512</v>
      </c>
      <c r="K116" s="204">
        <v>1.5129275011786376</v>
      </c>
      <c r="L116" s="204">
        <v>1.8648403210574815</v>
      </c>
      <c r="M116" s="204">
        <v>2.059484922917215</v>
      </c>
      <c r="N116" s="204">
        <v>1.4860012117858483</v>
      </c>
      <c r="O116" s="204">
        <v>1.2422033016291811</v>
      </c>
      <c r="P116" s="204">
        <v>0.93433933413040715</v>
      </c>
      <c r="Q116" s="204">
        <v>0.90441617866896662</v>
      </c>
    </row>
    <row r="117" spans="1:17" x14ac:dyDescent="0.25">
      <c r="A117" s="152" t="s">
        <v>216</v>
      </c>
      <c r="B117" s="151">
        <v>0.64625905227773994</v>
      </c>
      <c r="C117" s="151">
        <v>0.72376514857518426</v>
      </c>
      <c r="D117" s="151">
        <v>0.46132078238768415</v>
      </c>
      <c r="E117" s="151">
        <v>0.35575724370463119</v>
      </c>
      <c r="F117" s="151">
        <v>0.83232485845132942</v>
      </c>
      <c r="G117" s="151">
        <v>0.96805454900638388</v>
      </c>
      <c r="H117" s="151">
        <v>1.2235742065515893</v>
      </c>
      <c r="I117" s="151">
        <v>1.1732375354422544</v>
      </c>
      <c r="J117" s="151">
        <v>1.0443999990268473</v>
      </c>
      <c r="K117" s="151">
        <v>1.0092371827588611</v>
      </c>
      <c r="L117" s="151">
        <v>1.1897630822898684</v>
      </c>
      <c r="M117" s="151">
        <v>1.4181763511199339</v>
      </c>
      <c r="N117" s="151">
        <v>0.85197170111855947</v>
      </c>
      <c r="O117" s="151">
        <v>0.66015559042391891</v>
      </c>
      <c r="P117" s="151">
        <v>0.39565041013593483</v>
      </c>
      <c r="Q117" s="151">
        <v>0.21953004333808518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0.24625817616234436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0.64625905227773994</v>
      </c>
      <c r="C122" s="208">
        <v>0.72376514857518426</v>
      </c>
      <c r="D122" s="208">
        <v>0.46132078238768415</v>
      </c>
      <c r="E122" s="208">
        <v>0.10949906754228683</v>
      </c>
      <c r="F122" s="208">
        <v>0.83232485845132942</v>
      </c>
      <c r="G122" s="208">
        <v>0.96805454900638388</v>
      </c>
      <c r="H122" s="208">
        <v>1.2235742065515893</v>
      </c>
      <c r="I122" s="208">
        <v>1.1732375354422544</v>
      </c>
      <c r="J122" s="208">
        <v>1.0443999990268473</v>
      </c>
      <c r="K122" s="208">
        <v>1.0092371827588611</v>
      </c>
      <c r="L122" s="208">
        <v>1.1897630822898684</v>
      </c>
      <c r="M122" s="208">
        <v>1.4181763511199339</v>
      </c>
      <c r="N122" s="208">
        <v>0.85197170111855947</v>
      </c>
      <c r="O122" s="208">
        <v>0.66015559042391891</v>
      </c>
      <c r="P122" s="208">
        <v>0.39565041013593483</v>
      </c>
      <c r="Q122" s="208">
        <v>0.21953004333808518</v>
      </c>
    </row>
    <row r="123" spans="1:17" x14ac:dyDescent="0.25">
      <c r="A123" s="152" t="s">
        <v>215</v>
      </c>
      <c r="B123" s="261">
        <v>0.80884680552976307</v>
      </c>
      <c r="C123" s="261">
        <v>0.76367306655521205</v>
      </c>
      <c r="D123" s="261">
        <v>0.86999215928658669</v>
      </c>
      <c r="E123" s="261">
        <v>0.84744807041279602</v>
      </c>
      <c r="F123" s="261">
        <v>0.69786400728450271</v>
      </c>
      <c r="G123" s="261">
        <v>0.65558857275017834</v>
      </c>
      <c r="H123" s="261">
        <v>0.66302000932920746</v>
      </c>
      <c r="I123" s="261">
        <v>0.78796170560313594</v>
      </c>
      <c r="J123" s="261">
        <v>0.79349632065020403</v>
      </c>
      <c r="K123" s="261">
        <v>0.50369031841977663</v>
      </c>
      <c r="L123" s="261">
        <v>0.67507723876761305</v>
      </c>
      <c r="M123" s="261">
        <v>0.64130857179728085</v>
      </c>
      <c r="N123" s="261">
        <v>0.63402951066728896</v>
      </c>
      <c r="O123" s="261">
        <v>0.58204771120526211</v>
      </c>
      <c r="P123" s="261">
        <v>0.53868892399447232</v>
      </c>
      <c r="Q123" s="261">
        <v>0.6848861353308815</v>
      </c>
    </row>
    <row r="124" spans="1:17" x14ac:dyDescent="0.25">
      <c r="A124" s="243" t="s">
        <v>203</v>
      </c>
      <c r="B124" s="242">
        <v>2.4691113010908565</v>
      </c>
      <c r="C124" s="242">
        <v>2.3312125189580164</v>
      </c>
      <c r="D124" s="242">
        <v>2.6557655388748445</v>
      </c>
      <c r="E124" s="242">
        <v>2.5869467412601148</v>
      </c>
      <c r="F124" s="242">
        <v>2.1303217064474298</v>
      </c>
      <c r="G124" s="242">
        <v>2.0012703799742293</v>
      </c>
      <c r="H124" s="242">
        <v>2.0239558179523183</v>
      </c>
      <c r="I124" s="242">
        <v>2.4053567855253628</v>
      </c>
      <c r="J124" s="242">
        <v>2.4222519261953601</v>
      </c>
      <c r="K124" s="242">
        <v>1.537580972018266</v>
      </c>
      <c r="L124" s="242">
        <v>2.0607620972906089</v>
      </c>
      <c r="M124" s="242">
        <v>1.9576787981180157</v>
      </c>
      <c r="N124" s="242">
        <v>1.935458506247514</v>
      </c>
      <c r="O124" s="242">
        <v>1.7767772236792214</v>
      </c>
      <c r="P124" s="242">
        <v>1.6444188206147055</v>
      </c>
      <c r="Q124" s="242">
        <v>2.0907050446942703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0.99999999999999989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0.99999999999999989</v>
      </c>
    </row>
    <row r="130" spans="1:17" x14ac:dyDescent="0.25">
      <c r="A130" s="132" t="s">
        <v>83</v>
      </c>
      <c r="B130" s="240">
        <f t="shared" ref="B130:Q130" si="1">IF(B$6=0,0,B$6/B$5)</f>
        <v>3.3090266083502912E-3</v>
      </c>
      <c r="C130" s="240">
        <f t="shared" si="1"/>
        <v>3.3090266083502917E-3</v>
      </c>
      <c r="D130" s="240">
        <f t="shared" si="1"/>
        <v>3.3090266083502917E-3</v>
      </c>
      <c r="E130" s="240">
        <f t="shared" si="1"/>
        <v>3.3090266083502908E-3</v>
      </c>
      <c r="F130" s="240">
        <f t="shared" si="1"/>
        <v>3.3090266083502917E-3</v>
      </c>
      <c r="G130" s="240">
        <f t="shared" si="1"/>
        <v>3.3090266083502917E-3</v>
      </c>
      <c r="H130" s="240">
        <f t="shared" si="1"/>
        <v>3.3090266083502917E-3</v>
      </c>
      <c r="I130" s="240">
        <f t="shared" si="1"/>
        <v>3.3090266083502917E-3</v>
      </c>
      <c r="J130" s="240">
        <f t="shared" si="1"/>
        <v>3.3090266083502917E-3</v>
      </c>
      <c r="K130" s="240">
        <f t="shared" si="1"/>
        <v>3.3090266083502912E-3</v>
      </c>
      <c r="L130" s="240">
        <f t="shared" si="1"/>
        <v>3.3090266083502912E-3</v>
      </c>
      <c r="M130" s="240">
        <f t="shared" si="1"/>
        <v>3.3090266083502921E-3</v>
      </c>
      <c r="N130" s="240">
        <f t="shared" si="1"/>
        <v>3.3090266083502912E-3</v>
      </c>
      <c r="O130" s="240">
        <f t="shared" si="1"/>
        <v>3.3090266083502912E-3</v>
      </c>
      <c r="P130" s="240">
        <f t="shared" si="1"/>
        <v>3.3090266083502912E-3</v>
      </c>
      <c r="Q130" s="240">
        <f t="shared" si="1"/>
        <v>3.3090266083502912E-3</v>
      </c>
    </row>
    <row r="131" spans="1:17" x14ac:dyDescent="0.25">
      <c r="A131" s="76" t="s">
        <v>82</v>
      </c>
      <c r="B131" s="239">
        <f t="shared" ref="B131:Q131" si="2">IF(B$7=0,0,B$7/B$5)</f>
        <v>1.3236106433401167E-3</v>
      </c>
      <c r="C131" s="239">
        <f t="shared" si="2"/>
        <v>1.3236106433401167E-3</v>
      </c>
      <c r="D131" s="239">
        <f t="shared" si="2"/>
        <v>1.3236106433401167E-3</v>
      </c>
      <c r="E131" s="239">
        <f t="shared" si="2"/>
        <v>1.3236106433401164E-3</v>
      </c>
      <c r="F131" s="239">
        <f t="shared" si="2"/>
        <v>1.3236106433401167E-3</v>
      </c>
      <c r="G131" s="239">
        <f t="shared" si="2"/>
        <v>1.3236106433401167E-3</v>
      </c>
      <c r="H131" s="239">
        <f t="shared" si="2"/>
        <v>1.3236106433401167E-3</v>
      </c>
      <c r="I131" s="239">
        <f t="shared" si="2"/>
        <v>1.3236106433401167E-3</v>
      </c>
      <c r="J131" s="239">
        <f t="shared" si="2"/>
        <v>1.3236106433401167E-3</v>
      </c>
      <c r="K131" s="239">
        <f t="shared" si="2"/>
        <v>1.3236106433401167E-3</v>
      </c>
      <c r="L131" s="239">
        <f t="shared" si="2"/>
        <v>1.3236106433401167E-3</v>
      </c>
      <c r="M131" s="239">
        <f t="shared" si="2"/>
        <v>1.3236106433401169E-3</v>
      </c>
      <c r="N131" s="239">
        <f t="shared" si="2"/>
        <v>1.3236106433401164E-3</v>
      </c>
      <c r="O131" s="239">
        <f t="shared" si="2"/>
        <v>1.3236106433401164E-3</v>
      </c>
      <c r="P131" s="239">
        <f t="shared" si="2"/>
        <v>1.3236106433401167E-3</v>
      </c>
      <c r="Q131" s="239">
        <f t="shared" si="2"/>
        <v>1.3236106433401167E-3</v>
      </c>
    </row>
    <row r="132" spans="1:17" x14ac:dyDescent="0.25">
      <c r="A132" s="76" t="s">
        <v>81</v>
      </c>
      <c r="B132" s="239">
        <f t="shared" ref="B132:Q132" si="3">IF(B$8=0,0,B$8/B$5)</f>
        <v>5.6253452341954967E-3</v>
      </c>
      <c r="C132" s="239">
        <f t="shared" si="3"/>
        <v>5.6253452341954967E-3</v>
      </c>
      <c r="D132" s="239">
        <f t="shared" si="3"/>
        <v>5.6253452341954967E-3</v>
      </c>
      <c r="E132" s="239">
        <f t="shared" si="3"/>
        <v>5.6253452341954958E-3</v>
      </c>
      <c r="F132" s="239">
        <f t="shared" si="3"/>
        <v>5.6253452341954967E-3</v>
      </c>
      <c r="G132" s="239">
        <f t="shared" si="3"/>
        <v>5.6253452341954967E-3</v>
      </c>
      <c r="H132" s="239">
        <f t="shared" si="3"/>
        <v>5.6253452341954967E-3</v>
      </c>
      <c r="I132" s="239">
        <f t="shared" si="3"/>
        <v>5.6253452341954967E-3</v>
      </c>
      <c r="J132" s="239">
        <f t="shared" si="3"/>
        <v>5.6253452341954967E-3</v>
      </c>
      <c r="K132" s="239">
        <f t="shared" si="3"/>
        <v>5.6253452341954967E-3</v>
      </c>
      <c r="L132" s="239">
        <f t="shared" si="3"/>
        <v>5.6253452341954967E-3</v>
      </c>
      <c r="M132" s="239">
        <f t="shared" si="3"/>
        <v>5.6253452341954975E-3</v>
      </c>
      <c r="N132" s="239">
        <f t="shared" si="3"/>
        <v>5.6253452341954967E-3</v>
      </c>
      <c r="O132" s="239">
        <f t="shared" si="3"/>
        <v>5.6253452341954967E-3</v>
      </c>
      <c r="P132" s="239">
        <f t="shared" si="3"/>
        <v>5.6253452341954967E-3</v>
      </c>
      <c r="Q132" s="239">
        <f t="shared" si="3"/>
        <v>5.6253452341954958E-3</v>
      </c>
    </row>
    <row r="133" spans="1:17" x14ac:dyDescent="0.25">
      <c r="A133" s="76" t="s">
        <v>80</v>
      </c>
      <c r="B133" s="239">
        <f t="shared" ref="B133:Q133" si="4">IF(B$9=0,0,B$9/B$5)</f>
        <v>6.6180532167005833E-4</v>
      </c>
      <c r="C133" s="239">
        <f t="shared" si="4"/>
        <v>6.6180532167005833E-4</v>
      </c>
      <c r="D133" s="239">
        <f t="shared" si="4"/>
        <v>6.6180532167005833E-4</v>
      </c>
      <c r="E133" s="239">
        <f t="shared" si="4"/>
        <v>6.6180532167005822E-4</v>
      </c>
      <c r="F133" s="239">
        <f t="shared" si="4"/>
        <v>6.6180532167005833E-4</v>
      </c>
      <c r="G133" s="239">
        <f t="shared" si="4"/>
        <v>6.6180532167005833E-4</v>
      </c>
      <c r="H133" s="239">
        <f t="shared" si="4"/>
        <v>6.6180532167005833E-4</v>
      </c>
      <c r="I133" s="239">
        <f t="shared" si="4"/>
        <v>6.6180532167005833E-4</v>
      </c>
      <c r="J133" s="239">
        <f t="shared" si="4"/>
        <v>6.6180532167005833E-4</v>
      </c>
      <c r="K133" s="239">
        <f t="shared" si="4"/>
        <v>6.6180532167005833E-4</v>
      </c>
      <c r="L133" s="239">
        <f t="shared" si="4"/>
        <v>6.6180532167005833E-4</v>
      </c>
      <c r="M133" s="239">
        <f t="shared" si="4"/>
        <v>6.6180532167005844E-4</v>
      </c>
      <c r="N133" s="239">
        <f t="shared" si="4"/>
        <v>6.6180532167005822E-4</v>
      </c>
      <c r="O133" s="239">
        <f t="shared" si="4"/>
        <v>6.6180532167005822E-4</v>
      </c>
      <c r="P133" s="239">
        <f t="shared" si="4"/>
        <v>6.6180532167005833E-4</v>
      </c>
      <c r="Q133" s="239">
        <f t="shared" si="4"/>
        <v>6.6180532167005833E-4</v>
      </c>
    </row>
    <row r="134" spans="1:17" x14ac:dyDescent="0.25">
      <c r="A134" s="129" t="s">
        <v>79</v>
      </c>
      <c r="B134" s="238">
        <f t="shared" ref="B134:Q134" si="5">IF(B$10=0,0,B$10/B$5)</f>
        <v>1.985415965010175E-3</v>
      </c>
      <c r="C134" s="238">
        <f t="shared" si="5"/>
        <v>1.985415965010175E-3</v>
      </c>
      <c r="D134" s="238">
        <f t="shared" si="5"/>
        <v>1.985415965010175E-3</v>
      </c>
      <c r="E134" s="238">
        <f t="shared" si="5"/>
        <v>1.985415965010175E-3</v>
      </c>
      <c r="F134" s="238">
        <f t="shared" si="5"/>
        <v>1.985415965010175E-3</v>
      </c>
      <c r="G134" s="238">
        <f t="shared" si="5"/>
        <v>1.985415965010175E-3</v>
      </c>
      <c r="H134" s="238">
        <f t="shared" si="5"/>
        <v>1.985415965010175E-3</v>
      </c>
      <c r="I134" s="238">
        <f t="shared" si="5"/>
        <v>1.985415965010175E-3</v>
      </c>
      <c r="J134" s="238">
        <f t="shared" si="5"/>
        <v>1.9854159650101754E-3</v>
      </c>
      <c r="K134" s="238">
        <f t="shared" si="5"/>
        <v>1.9854159650101754E-3</v>
      </c>
      <c r="L134" s="238">
        <f t="shared" si="5"/>
        <v>1.985415965010175E-3</v>
      </c>
      <c r="M134" s="238">
        <f t="shared" si="5"/>
        <v>1.9854159650101759E-3</v>
      </c>
      <c r="N134" s="238">
        <f t="shared" si="5"/>
        <v>1.9854159650101746E-3</v>
      </c>
      <c r="O134" s="238">
        <f t="shared" si="5"/>
        <v>1.9854159650101746E-3</v>
      </c>
      <c r="P134" s="238">
        <f t="shared" si="5"/>
        <v>1.985415965010175E-3</v>
      </c>
      <c r="Q134" s="238">
        <f t="shared" si="5"/>
        <v>1.9854159650101746E-3</v>
      </c>
    </row>
    <row r="135" spans="1:17" x14ac:dyDescent="0.25">
      <c r="A135" s="127" t="s">
        <v>214</v>
      </c>
      <c r="B135" s="236">
        <f t="shared" ref="B135:Q135" si="6">IF(B$15=0,0,B$15/B$5)</f>
        <v>3.1208504521214122E-2</v>
      </c>
      <c r="C135" s="236">
        <f t="shared" si="6"/>
        <v>3.1208504521214125E-2</v>
      </c>
      <c r="D135" s="236">
        <f t="shared" si="6"/>
        <v>3.1208504521214118E-2</v>
      </c>
      <c r="E135" s="236">
        <f t="shared" si="6"/>
        <v>3.1208504521214115E-2</v>
      </c>
      <c r="F135" s="236">
        <f t="shared" si="6"/>
        <v>3.1208504521214122E-2</v>
      </c>
      <c r="G135" s="236">
        <f t="shared" si="6"/>
        <v>3.1208504521214125E-2</v>
      </c>
      <c r="H135" s="236">
        <f t="shared" si="6"/>
        <v>3.1208504521214122E-2</v>
      </c>
      <c r="I135" s="236">
        <f t="shared" si="6"/>
        <v>3.1208504521214125E-2</v>
      </c>
      <c r="J135" s="236">
        <f t="shared" si="6"/>
        <v>3.1208504521214122E-2</v>
      </c>
      <c r="K135" s="236">
        <f t="shared" si="6"/>
        <v>3.1208504521214122E-2</v>
      </c>
      <c r="L135" s="236">
        <f t="shared" si="6"/>
        <v>3.1208504521214122E-2</v>
      </c>
      <c r="M135" s="236">
        <f t="shared" si="6"/>
        <v>3.1208504521214129E-2</v>
      </c>
      <c r="N135" s="236">
        <f t="shared" si="6"/>
        <v>3.1208504521214118E-2</v>
      </c>
      <c r="O135" s="236">
        <f t="shared" si="6"/>
        <v>3.1208504521214118E-2</v>
      </c>
      <c r="P135" s="236">
        <f t="shared" si="6"/>
        <v>3.1208504521214118E-2</v>
      </c>
      <c r="Q135" s="236">
        <f t="shared" si="6"/>
        <v>3.1208504521214118E-2</v>
      </c>
    </row>
    <row r="136" spans="1:17" x14ac:dyDescent="0.25">
      <c r="A136" s="127" t="s">
        <v>213</v>
      </c>
      <c r="B136" s="237">
        <f t="shared" ref="B136:Q136" si="7">IF(B$16=0,0,B$16/B$5)</f>
        <v>0.35285744628017923</v>
      </c>
      <c r="C136" s="237">
        <f t="shared" si="7"/>
        <v>0.35285744628017918</v>
      </c>
      <c r="D136" s="237">
        <f t="shared" si="7"/>
        <v>0.35285744628017918</v>
      </c>
      <c r="E136" s="237">
        <f t="shared" si="7"/>
        <v>0.35285744628017912</v>
      </c>
      <c r="F136" s="237">
        <f t="shared" si="7"/>
        <v>0.35285744628017918</v>
      </c>
      <c r="G136" s="237">
        <f t="shared" si="7"/>
        <v>0.35285744628017918</v>
      </c>
      <c r="H136" s="237">
        <f t="shared" si="7"/>
        <v>0.35285744628017918</v>
      </c>
      <c r="I136" s="237">
        <f t="shared" si="7"/>
        <v>0.35285744628017918</v>
      </c>
      <c r="J136" s="237">
        <f t="shared" si="7"/>
        <v>0.35285744628017918</v>
      </c>
      <c r="K136" s="237">
        <f t="shared" si="7"/>
        <v>0.35285744628017923</v>
      </c>
      <c r="L136" s="237">
        <f t="shared" si="7"/>
        <v>0.35285744628017918</v>
      </c>
      <c r="M136" s="237">
        <f t="shared" si="7"/>
        <v>0.35285744628017923</v>
      </c>
      <c r="N136" s="237">
        <f t="shared" si="7"/>
        <v>0.35285744628017912</v>
      </c>
      <c r="O136" s="237">
        <f t="shared" si="7"/>
        <v>0.35285744628017918</v>
      </c>
      <c r="P136" s="237">
        <f t="shared" si="7"/>
        <v>0.35285744628017912</v>
      </c>
      <c r="Q136" s="237">
        <f t="shared" si="7"/>
        <v>0.35285744628017912</v>
      </c>
    </row>
    <row r="137" spans="1:17" x14ac:dyDescent="0.25">
      <c r="A137" s="142" t="s">
        <v>227</v>
      </c>
      <c r="B137" s="235">
        <f t="shared" ref="B137:Q137" si="8">IF(B$17=0,0,B$17/B$5)</f>
        <v>0.33070947532964012</v>
      </c>
      <c r="C137" s="235">
        <f t="shared" si="8"/>
        <v>0.33070947532964012</v>
      </c>
      <c r="D137" s="235">
        <f t="shared" si="8"/>
        <v>0.33070947532964012</v>
      </c>
      <c r="E137" s="235">
        <f t="shared" si="8"/>
        <v>0.33070947532964007</v>
      </c>
      <c r="F137" s="235">
        <f t="shared" si="8"/>
        <v>0.33070947532964012</v>
      </c>
      <c r="G137" s="235">
        <f t="shared" si="8"/>
        <v>0.33070947532964012</v>
      </c>
      <c r="H137" s="235">
        <f t="shared" si="8"/>
        <v>0.33070947532964012</v>
      </c>
      <c r="I137" s="235">
        <f t="shared" si="8"/>
        <v>0.33070947532964012</v>
      </c>
      <c r="J137" s="235">
        <f t="shared" si="8"/>
        <v>0.33070947532964012</v>
      </c>
      <c r="K137" s="235">
        <f t="shared" si="8"/>
        <v>0.33070947532964018</v>
      </c>
      <c r="L137" s="235">
        <f t="shared" si="8"/>
        <v>0.33070947532964012</v>
      </c>
      <c r="M137" s="235">
        <f t="shared" si="8"/>
        <v>0.33070947532964018</v>
      </c>
      <c r="N137" s="235">
        <f t="shared" si="8"/>
        <v>0.33070947532964007</v>
      </c>
      <c r="O137" s="235">
        <f t="shared" si="8"/>
        <v>0.33070947532964012</v>
      </c>
      <c r="P137" s="235">
        <f t="shared" si="8"/>
        <v>0.33070947532964007</v>
      </c>
      <c r="Q137" s="235">
        <f t="shared" si="8"/>
        <v>0.33070947532964007</v>
      </c>
    </row>
    <row r="138" spans="1:17" x14ac:dyDescent="0.25">
      <c r="A138" s="142" t="s">
        <v>226</v>
      </c>
      <c r="B138" s="235">
        <f t="shared" ref="B138:Q138" si="9">IF(B$25=0,0,B$25/B$5)</f>
        <v>2.2147970950539053E-2</v>
      </c>
      <c r="C138" s="235">
        <f t="shared" si="9"/>
        <v>2.2147970950539053E-2</v>
      </c>
      <c r="D138" s="235">
        <f t="shared" si="9"/>
        <v>2.2147970950539053E-2</v>
      </c>
      <c r="E138" s="235">
        <f t="shared" si="9"/>
        <v>2.214797095053905E-2</v>
      </c>
      <c r="F138" s="235">
        <f t="shared" si="9"/>
        <v>2.2147970950539053E-2</v>
      </c>
      <c r="G138" s="235">
        <f t="shared" si="9"/>
        <v>2.2147970950539053E-2</v>
      </c>
      <c r="H138" s="235">
        <f t="shared" si="9"/>
        <v>2.2147970950539053E-2</v>
      </c>
      <c r="I138" s="235">
        <f t="shared" si="9"/>
        <v>2.2147970950539053E-2</v>
      </c>
      <c r="J138" s="235">
        <f t="shared" si="9"/>
        <v>2.2147970950539053E-2</v>
      </c>
      <c r="K138" s="235">
        <f t="shared" si="9"/>
        <v>2.2147970950539053E-2</v>
      </c>
      <c r="L138" s="235">
        <f t="shared" si="9"/>
        <v>2.2147970950539053E-2</v>
      </c>
      <c r="M138" s="235">
        <f t="shared" si="9"/>
        <v>2.2147970950539057E-2</v>
      </c>
      <c r="N138" s="235">
        <f t="shared" si="9"/>
        <v>2.2147970950539053E-2</v>
      </c>
      <c r="O138" s="235">
        <f t="shared" si="9"/>
        <v>2.2147970950539053E-2</v>
      </c>
      <c r="P138" s="235">
        <f t="shared" si="9"/>
        <v>2.214797095053905E-2</v>
      </c>
      <c r="Q138" s="235">
        <f t="shared" si="9"/>
        <v>2.214797095053905E-2</v>
      </c>
    </row>
    <row r="139" spans="1:17" x14ac:dyDescent="0.25">
      <c r="A139" s="127" t="s">
        <v>212</v>
      </c>
      <c r="B139" s="237">
        <f t="shared" ref="B139:Q139" si="10">IF(B$36=0,0,B$36/B$5)</f>
        <v>0.57383379280942093</v>
      </c>
      <c r="C139" s="237">
        <f t="shared" si="10"/>
        <v>0.57383379280942093</v>
      </c>
      <c r="D139" s="237">
        <f t="shared" si="10"/>
        <v>0.57383379280942093</v>
      </c>
      <c r="E139" s="237">
        <f t="shared" si="10"/>
        <v>0.57383379280942082</v>
      </c>
      <c r="F139" s="237">
        <f t="shared" si="10"/>
        <v>0.57383379280942093</v>
      </c>
      <c r="G139" s="237">
        <f t="shared" si="10"/>
        <v>0.57383379280942093</v>
      </c>
      <c r="H139" s="237">
        <f t="shared" si="10"/>
        <v>0.57383379280942104</v>
      </c>
      <c r="I139" s="237">
        <f t="shared" si="10"/>
        <v>0.57383379280942093</v>
      </c>
      <c r="J139" s="237">
        <f t="shared" si="10"/>
        <v>0.57383379280942093</v>
      </c>
      <c r="K139" s="237">
        <f t="shared" si="10"/>
        <v>0.57383379280942093</v>
      </c>
      <c r="L139" s="237">
        <f t="shared" si="10"/>
        <v>0.57383379280942082</v>
      </c>
      <c r="M139" s="237">
        <f t="shared" si="10"/>
        <v>0.57383379280942093</v>
      </c>
      <c r="N139" s="237">
        <f t="shared" si="10"/>
        <v>0.57383379280942093</v>
      </c>
      <c r="O139" s="237">
        <f t="shared" si="10"/>
        <v>0.57383379280942093</v>
      </c>
      <c r="P139" s="237">
        <f t="shared" si="10"/>
        <v>0.57383379280942093</v>
      </c>
      <c r="Q139" s="237">
        <f t="shared" si="10"/>
        <v>0.57383379280942082</v>
      </c>
    </row>
    <row r="140" spans="1:17" x14ac:dyDescent="0.25">
      <c r="A140" s="72" t="s">
        <v>211</v>
      </c>
      <c r="B140" s="234">
        <f t="shared" ref="B140:Q140" si="11">IF(B$44=0,0,B$44/B$5)</f>
        <v>2.9195052616619664E-2</v>
      </c>
      <c r="C140" s="234">
        <f t="shared" si="11"/>
        <v>2.9195052616619664E-2</v>
      </c>
      <c r="D140" s="234">
        <f t="shared" si="11"/>
        <v>2.9195052616619664E-2</v>
      </c>
      <c r="E140" s="234">
        <f t="shared" si="11"/>
        <v>2.9195052616619657E-2</v>
      </c>
      <c r="F140" s="234">
        <f t="shared" si="11"/>
        <v>2.9195052616619664E-2</v>
      </c>
      <c r="G140" s="234">
        <f t="shared" si="11"/>
        <v>2.9195052616619664E-2</v>
      </c>
      <c r="H140" s="234">
        <f t="shared" si="11"/>
        <v>2.9195052616619661E-2</v>
      </c>
      <c r="I140" s="234">
        <f t="shared" si="11"/>
        <v>2.9195052616619664E-2</v>
      </c>
      <c r="J140" s="234">
        <f t="shared" si="11"/>
        <v>2.9195052616619664E-2</v>
      </c>
      <c r="K140" s="234">
        <f t="shared" si="11"/>
        <v>2.9195052616619664E-2</v>
      </c>
      <c r="L140" s="234">
        <f t="shared" si="11"/>
        <v>2.9195052616619664E-2</v>
      </c>
      <c r="M140" s="234">
        <f t="shared" si="11"/>
        <v>2.9195052616619668E-2</v>
      </c>
      <c r="N140" s="234">
        <f t="shared" si="11"/>
        <v>2.9195052616619657E-2</v>
      </c>
      <c r="O140" s="234">
        <f t="shared" si="11"/>
        <v>2.9195052616619661E-2</v>
      </c>
      <c r="P140" s="234">
        <f t="shared" si="11"/>
        <v>2.9195052616619661E-2</v>
      </c>
      <c r="Q140" s="234">
        <f t="shared" si="11"/>
        <v>2.9195052616619661E-2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1</v>
      </c>
      <c r="H143" s="77">
        <f t="shared" si="12"/>
        <v>1</v>
      </c>
      <c r="I143" s="77">
        <f t="shared" si="12"/>
        <v>1</v>
      </c>
      <c r="J143" s="77">
        <f t="shared" si="12"/>
        <v>0.99999999999999989</v>
      </c>
      <c r="K143" s="77">
        <f t="shared" si="12"/>
        <v>1.0000000000000002</v>
      </c>
      <c r="L143" s="77">
        <f t="shared" si="12"/>
        <v>1</v>
      </c>
      <c r="M143" s="77">
        <f t="shared" si="12"/>
        <v>1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1.0000000000000002</v>
      </c>
    </row>
    <row r="144" spans="1:17" x14ac:dyDescent="0.25">
      <c r="A144" s="132" t="s">
        <v>83</v>
      </c>
      <c r="B144" s="240">
        <f t="shared" ref="B144:Q144" si="13">IF(B$48=0,0,B$48/B$47)</f>
        <v>4.5896123142863772E-3</v>
      </c>
      <c r="C144" s="240">
        <f t="shared" si="13"/>
        <v>4.5896123142863772E-3</v>
      </c>
      <c r="D144" s="240">
        <f t="shared" si="13"/>
        <v>4.5896123142863815E-3</v>
      </c>
      <c r="E144" s="240">
        <f t="shared" si="13"/>
        <v>4.5896123142863772E-3</v>
      </c>
      <c r="F144" s="240">
        <f t="shared" si="13"/>
        <v>4.5896123142863772E-3</v>
      </c>
      <c r="G144" s="240">
        <f t="shared" si="13"/>
        <v>4.5896123142863772E-3</v>
      </c>
      <c r="H144" s="240">
        <f t="shared" si="13"/>
        <v>4.5896123142863763E-3</v>
      </c>
      <c r="I144" s="240">
        <f t="shared" si="13"/>
        <v>4.5896123142863772E-3</v>
      </c>
      <c r="J144" s="240">
        <f t="shared" si="13"/>
        <v>4.5896123142863772E-3</v>
      </c>
      <c r="K144" s="240">
        <f t="shared" si="13"/>
        <v>4.5896123142863772E-3</v>
      </c>
      <c r="L144" s="240">
        <f t="shared" si="13"/>
        <v>4.5896123142863789E-3</v>
      </c>
      <c r="M144" s="240">
        <f t="shared" si="13"/>
        <v>4.5896123142863772E-3</v>
      </c>
      <c r="N144" s="240">
        <f t="shared" si="13"/>
        <v>4.5896123142863772E-3</v>
      </c>
      <c r="O144" s="240">
        <f t="shared" si="13"/>
        <v>4.589612314286378E-3</v>
      </c>
      <c r="P144" s="240">
        <f t="shared" si="13"/>
        <v>4.5896123142863772E-3</v>
      </c>
      <c r="Q144" s="240">
        <f t="shared" si="13"/>
        <v>4.589612314286378E-3</v>
      </c>
    </row>
    <row r="145" spans="1:17" x14ac:dyDescent="0.25">
      <c r="A145" s="76" t="s">
        <v>82</v>
      </c>
      <c r="B145" s="239">
        <f t="shared" ref="B145:Q145" si="14">IF(B$49=0,0,B$49/B$47)</f>
        <v>4.7165771255123137E-3</v>
      </c>
      <c r="C145" s="239">
        <f t="shared" si="14"/>
        <v>4.7165771255123128E-3</v>
      </c>
      <c r="D145" s="239">
        <f t="shared" si="14"/>
        <v>4.7165771255123171E-3</v>
      </c>
      <c r="E145" s="239">
        <f t="shared" si="14"/>
        <v>4.7165771255123137E-3</v>
      </c>
      <c r="F145" s="239">
        <f t="shared" si="14"/>
        <v>4.7165771255123137E-3</v>
      </c>
      <c r="G145" s="239">
        <f t="shared" si="14"/>
        <v>4.7165771255123137E-3</v>
      </c>
      <c r="H145" s="239">
        <f t="shared" si="14"/>
        <v>4.7165771255123128E-3</v>
      </c>
      <c r="I145" s="239">
        <f t="shared" si="14"/>
        <v>4.7165771255123137E-3</v>
      </c>
      <c r="J145" s="239">
        <f t="shared" si="14"/>
        <v>4.7165771255123137E-3</v>
      </c>
      <c r="K145" s="239">
        <f t="shared" si="14"/>
        <v>4.7165771255123137E-3</v>
      </c>
      <c r="L145" s="239">
        <f t="shared" si="14"/>
        <v>4.7165771255123145E-3</v>
      </c>
      <c r="M145" s="239">
        <f t="shared" si="14"/>
        <v>4.7165771255123137E-3</v>
      </c>
      <c r="N145" s="239">
        <f t="shared" si="14"/>
        <v>4.7165771255123137E-3</v>
      </c>
      <c r="O145" s="239">
        <f t="shared" si="14"/>
        <v>4.7165771255123145E-3</v>
      </c>
      <c r="P145" s="239">
        <f t="shared" si="14"/>
        <v>4.7165771255123137E-3</v>
      </c>
      <c r="Q145" s="239">
        <f t="shared" si="14"/>
        <v>4.7165771255123145E-3</v>
      </c>
    </row>
    <row r="146" spans="1:17" x14ac:dyDescent="0.25">
      <c r="A146" s="76" t="s">
        <v>81</v>
      </c>
      <c r="B146" s="239">
        <f t="shared" ref="B146:Q146" si="15">IF(B$50=0,0,B$50/B$47)</f>
        <v>6.5371600946757041E-3</v>
      </c>
      <c r="C146" s="239">
        <f t="shared" si="15"/>
        <v>6.5371600946757032E-3</v>
      </c>
      <c r="D146" s="239">
        <f t="shared" si="15"/>
        <v>6.5371600946757093E-3</v>
      </c>
      <c r="E146" s="239">
        <f t="shared" si="15"/>
        <v>6.5371600946757041E-3</v>
      </c>
      <c r="F146" s="239">
        <f t="shared" si="15"/>
        <v>6.5371600946757041E-3</v>
      </c>
      <c r="G146" s="239">
        <f t="shared" si="15"/>
        <v>6.5371600946757041E-3</v>
      </c>
      <c r="H146" s="239">
        <f t="shared" si="15"/>
        <v>6.5371600946757024E-3</v>
      </c>
      <c r="I146" s="239">
        <f t="shared" si="15"/>
        <v>6.5371600946757041E-3</v>
      </c>
      <c r="J146" s="239">
        <f t="shared" si="15"/>
        <v>6.5371600946757041E-3</v>
      </c>
      <c r="K146" s="239">
        <f t="shared" si="15"/>
        <v>6.5371600946757041E-3</v>
      </c>
      <c r="L146" s="239">
        <f t="shared" si="15"/>
        <v>6.537160094675705E-3</v>
      </c>
      <c r="M146" s="239">
        <f t="shared" si="15"/>
        <v>6.5371600946757041E-3</v>
      </c>
      <c r="N146" s="239">
        <f t="shared" si="15"/>
        <v>6.5371600946757041E-3</v>
      </c>
      <c r="O146" s="239">
        <f t="shared" si="15"/>
        <v>6.5371600946757058E-3</v>
      </c>
      <c r="P146" s="239">
        <f t="shared" si="15"/>
        <v>6.5371600946757041E-3</v>
      </c>
      <c r="Q146" s="239">
        <f t="shared" si="15"/>
        <v>6.537160094675705E-3</v>
      </c>
    </row>
    <row r="147" spans="1:17" x14ac:dyDescent="0.25">
      <c r="A147" s="76" t="s">
        <v>80</v>
      </c>
      <c r="B147" s="239">
        <f t="shared" ref="B147:Q147" si="16">IF(B$51=0,0,B$51/B$47)</f>
        <v>3.3594528479488528E-3</v>
      </c>
      <c r="C147" s="239">
        <f t="shared" si="16"/>
        <v>3.3594528479488519E-3</v>
      </c>
      <c r="D147" s="239">
        <f t="shared" si="16"/>
        <v>3.3594528479488554E-3</v>
      </c>
      <c r="E147" s="239">
        <f t="shared" si="16"/>
        <v>3.3594528479488528E-3</v>
      </c>
      <c r="F147" s="239">
        <f t="shared" si="16"/>
        <v>3.3594528479488528E-3</v>
      </c>
      <c r="G147" s="239">
        <f t="shared" si="16"/>
        <v>3.3594528479488528E-3</v>
      </c>
      <c r="H147" s="239">
        <f t="shared" si="16"/>
        <v>3.3594528479488524E-3</v>
      </c>
      <c r="I147" s="239">
        <f t="shared" si="16"/>
        <v>3.3594528479488528E-3</v>
      </c>
      <c r="J147" s="239">
        <f t="shared" si="16"/>
        <v>3.3594528479488528E-3</v>
      </c>
      <c r="K147" s="239">
        <f t="shared" si="16"/>
        <v>3.3594528479488528E-3</v>
      </c>
      <c r="L147" s="239">
        <f t="shared" si="16"/>
        <v>3.3594528479488537E-3</v>
      </c>
      <c r="M147" s="239">
        <f t="shared" si="16"/>
        <v>3.3594528479488528E-3</v>
      </c>
      <c r="N147" s="239">
        <f t="shared" si="16"/>
        <v>3.3594528479488528E-3</v>
      </c>
      <c r="O147" s="239">
        <f t="shared" si="16"/>
        <v>3.3594528479488532E-3</v>
      </c>
      <c r="P147" s="239">
        <f t="shared" si="16"/>
        <v>3.3594528479488528E-3</v>
      </c>
      <c r="Q147" s="239">
        <f t="shared" si="16"/>
        <v>3.3594528479488537E-3</v>
      </c>
    </row>
    <row r="148" spans="1:17" x14ac:dyDescent="0.25">
      <c r="A148" s="129" t="s">
        <v>79</v>
      </c>
      <c r="B148" s="238">
        <f t="shared" ref="B148:Q148" si="17">IF(B$52=0,0,B$52/B$47)</f>
        <v>3.4863821491445918E-3</v>
      </c>
      <c r="C148" s="238">
        <f t="shared" si="17"/>
        <v>3.4863821491445909E-3</v>
      </c>
      <c r="D148" s="238">
        <f t="shared" si="17"/>
        <v>3.4863821491445935E-3</v>
      </c>
      <c r="E148" s="238">
        <f t="shared" si="17"/>
        <v>3.4863821491445918E-3</v>
      </c>
      <c r="F148" s="238">
        <f t="shared" si="17"/>
        <v>3.4863821491445909E-3</v>
      </c>
      <c r="G148" s="238">
        <f t="shared" si="17"/>
        <v>3.4863821491445913E-3</v>
      </c>
      <c r="H148" s="238">
        <f t="shared" si="17"/>
        <v>3.4863821491445905E-3</v>
      </c>
      <c r="I148" s="238">
        <f t="shared" si="17"/>
        <v>3.4863821491445918E-3</v>
      </c>
      <c r="J148" s="238">
        <f t="shared" si="17"/>
        <v>3.4863821491445913E-3</v>
      </c>
      <c r="K148" s="238">
        <f t="shared" si="17"/>
        <v>3.4863821491445913E-3</v>
      </c>
      <c r="L148" s="238">
        <f t="shared" si="17"/>
        <v>3.4863821491445926E-3</v>
      </c>
      <c r="M148" s="238">
        <f t="shared" si="17"/>
        <v>3.4863821491445913E-3</v>
      </c>
      <c r="N148" s="238">
        <f t="shared" si="17"/>
        <v>3.4863821491445909E-3</v>
      </c>
      <c r="O148" s="238">
        <f t="shared" si="17"/>
        <v>3.4863821491445918E-3</v>
      </c>
      <c r="P148" s="238">
        <f t="shared" si="17"/>
        <v>3.4863821491445913E-3</v>
      </c>
      <c r="Q148" s="238">
        <f t="shared" si="17"/>
        <v>3.4863821491445922E-3</v>
      </c>
    </row>
    <row r="149" spans="1:17" x14ac:dyDescent="0.25">
      <c r="A149" s="127" t="s">
        <v>210</v>
      </c>
      <c r="B149" s="237">
        <f t="shared" ref="B149:Q149" si="18">IF(B$57=0,0,B$57/B$47)</f>
        <v>8.0226982160609139E-2</v>
      </c>
      <c r="C149" s="237">
        <f t="shared" si="18"/>
        <v>7.616023391265242E-2</v>
      </c>
      <c r="D149" s="237">
        <f t="shared" si="18"/>
        <v>8.8921227672107819E-2</v>
      </c>
      <c r="E149" s="237">
        <f t="shared" si="18"/>
        <v>9.3120686308364967E-2</v>
      </c>
      <c r="F149" s="237">
        <f t="shared" si="18"/>
        <v>7.0361175957449965E-2</v>
      </c>
      <c r="G149" s="237">
        <f t="shared" si="18"/>
        <v>6.4741802963337369E-2</v>
      </c>
      <c r="H149" s="237">
        <f t="shared" si="18"/>
        <v>5.8769146808481998E-2</v>
      </c>
      <c r="I149" s="237">
        <f t="shared" si="18"/>
        <v>6.4520073992960281E-2</v>
      </c>
      <c r="J149" s="237">
        <f t="shared" si="18"/>
        <v>6.7788488441685613E-2</v>
      </c>
      <c r="K149" s="237">
        <f t="shared" si="18"/>
        <v>5.6567062493860849E-2</v>
      </c>
      <c r="L149" s="237">
        <f t="shared" si="18"/>
        <v>6.0004375342182822E-2</v>
      </c>
      <c r="M149" s="237">
        <f t="shared" si="18"/>
        <v>5.3943875915398939E-2</v>
      </c>
      <c r="N149" s="237">
        <f t="shared" si="18"/>
        <v>6.7242927991231605E-2</v>
      </c>
      <c r="O149" s="237">
        <f t="shared" si="18"/>
        <v>7.1656117596683985E-2</v>
      </c>
      <c r="P149" s="237">
        <f t="shared" si="18"/>
        <v>8.2142517700351039E-2</v>
      </c>
      <c r="Q149" s="237">
        <f t="shared" si="18"/>
        <v>8.9381311357279128E-2</v>
      </c>
    </row>
    <row r="150" spans="1:17" x14ac:dyDescent="0.25">
      <c r="A150" s="127" t="s">
        <v>209</v>
      </c>
      <c r="B150" s="237">
        <f t="shared" ref="B150:Q150" si="19">IF(B$58=0,0,B$58/B$47)</f>
        <v>8.6619346863384655E-2</v>
      </c>
      <c r="C150" s="237">
        <f t="shared" si="19"/>
        <v>9.4627124579931055E-2</v>
      </c>
      <c r="D150" s="237">
        <f t="shared" si="19"/>
        <v>6.9499628300982247E-2</v>
      </c>
      <c r="E150" s="237">
        <f t="shared" si="19"/>
        <v>6.1230532394719719E-2</v>
      </c>
      <c r="F150" s="237">
        <f t="shared" si="19"/>
        <v>0.10604596937662172</v>
      </c>
      <c r="G150" s="237">
        <f t="shared" si="19"/>
        <v>0.1171109990021528</v>
      </c>
      <c r="H150" s="237">
        <f t="shared" si="19"/>
        <v>0.12887167361226051</v>
      </c>
      <c r="I150" s="237">
        <f t="shared" si="19"/>
        <v>0.11754760245037228</v>
      </c>
      <c r="J150" s="237">
        <f t="shared" si="19"/>
        <v>0.11111181277391727</v>
      </c>
      <c r="K150" s="237">
        <f t="shared" si="19"/>
        <v>0.1332077673730287</v>
      </c>
      <c r="L150" s="237">
        <f t="shared" si="19"/>
        <v>0.12643940219443148</v>
      </c>
      <c r="M150" s="237">
        <f t="shared" si="19"/>
        <v>0.13837304777608894</v>
      </c>
      <c r="N150" s="237">
        <f t="shared" si="19"/>
        <v>0.11218606830974243</v>
      </c>
      <c r="O150" s="237">
        <f t="shared" si="19"/>
        <v>0.10349611770874528</v>
      </c>
      <c r="P150" s="237">
        <f t="shared" si="19"/>
        <v>8.284749233117826E-2</v>
      </c>
      <c r="Q150" s="237">
        <f t="shared" si="19"/>
        <v>7.6550300049713846E-2</v>
      </c>
    </row>
    <row r="151" spans="1:17" x14ac:dyDescent="0.25">
      <c r="A151" s="142" t="s">
        <v>225</v>
      </c>
      <c r="B151" s="235">
        <f t="shared" ref="B151:Q151" si="20">IF(B$59=0,0,B$59/B$47)</f>
        <v>6.6359760169210233E-2</v>
      </c>
      <c r="C151" s="235">
        <f t="shared" si="20"/>
        <v>7.4367537885756632E-2</v>
      </c>
      <c r="D151" s="235">
        <f t="shared" si="20"/>
        <v>4.9240041606807797E-2</v>
      </c>
      <c r="E151" s="235">
        <f t="shared" si="20"/>
        <v>4.097094570054529E-2</v>
      </c>
      <c r="F151" s="235">
        <f t="shared" si="20"/>
        <v>8.5786382682447301E-2</v>
      </c>
      <c r="G151" s="235">
        <f t="shared" si="20"/>
        <v>9.6851412307978377E-2</v>
      </c>
      <c r="H151" s="235">
        <f t="shared" si="20"/>
        <v>0.10861208691808609</v>
      </c>
      <c r="I151" s="235">
        <f t="shared" si="20"/>
        <v>9.728801575619786E-2</v>
      </c>
      <c r="J151" s="235">
        <f t="shared" si="20"/>
        <v>9.0852226079742845E-2</v>
      </c>
      <c r="K151" s="235">
        <f t="shared" si="20"/>
        <v>0.11294818067885425</v>
      </c>
      <c r="L151" s="235">
        <f t="shared" si="20"/>
        <v>0.10617981550025704</v>
      </c>
      <c r="M151" s="235">
        <f t="shared" si="20"/>
        <v>0.11811346108191452</v>
      </c>
      <c r="N151" s="235">
        <f t="shared" si="20"/>
        <v>9.1926481615568004E-2</v>
      </c>
      <c r="O151" s="235">
        <f t="shared" si="20"/>
        <v>8.3236531014570847E-2</v>
      </c>
      <c r="P151" s="235">
        <f t="shared" si="20"/>
        <v>6.2587905637003824E-2</v>
      </c>
      <c r="Q151" s="235">
        <f t="shared" si="20"/>
        <v>3.2785902741067192E-2</v>
      </c>
    </row>
    <row r="152" spans="1:17" x14ac:dyDescent="0.25">
      <c r="A152" s="142" t="s">
        <v>224</v>
      </c>
      <c r="B152" s="235">
        <f t="shared" ref="B152:Q152" si="21">IF(B$65=0,0,B$65/B$47)</f>
        <v>2.0259586694174422E-2</v>
      </c>
      <c r="C152" s="235">
        <f t="shared" si="21"/>
        <v>2.0259586694174426E-2</v>
      </c>
      <c r="D152" s="235">
        <f t="shared" si="21"/>
        <v>2.0259586694174447E-2</v>
      </c>
      <c r="E152" s="235">
        <f t="shared" si="21"/>
        <v>2.0259586694174429E-2</v>
      </c>
      <c r="F152" s="235">
        <f t="shared" si="21"/>
        <v>2.0259586694174429E-2</v>
      </c>
      <c r="G152" s="235">
        <f t="shared" si="21"/>
        <v>2.0259586694174422E-2</v>
      </c>
      <c r="H152" s="235">
        <f t="shared" si="21"/>
        <v>2.0259586694174422E-2</v>
      </c>
      <c r="I152" s="235">
        <f t="shared" si="21"/>
        <v>2.0259586694174422E-2</v>
      </c>
      <c r="J152" s="235">
        <f t="shared" si="21"/>
        <v>2.0259586694174419E-2</v>
      </c>
      <c r="K152" s="235">
        <f t="shared" si="21"/>
        <v>2.0259586694174429E-2</v>
      </c>
      <c r="L152" s="235">
        <f t="shared" si="21"/>
        <v>2.0259586694174433E-2</v>
      </c>
      <c r="M152" s="235">
        <f t="shared" si="21"/>
        <v>2.0259586694174426E-2</v>
      </c>
      <c r="N152" s="235">
        <f t="shared" si="21"/>
        <v>2.0259586694174426E-2</v>
      </c>
      <c r="O152" s="235">
        <f t="shared" si="21"/>
        <v>2.0259586694174433E-2</v>
      </c>
      <c r="P152" s="235">
        <f t="shared" si="21"/>
        <v>2.0259586694174429E-2</v>
      </c>
      <c r="Q152" s="235">
        <f t="shared" si="21"/>
        <v>2.0259586694174433E-2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2.3504810614472217E-2</v>
      </c>
    </row>
    <row r="154" spans="1:17" x14ac:dyDescent="0.25">
      <c r="A154" s="127" t="s">
        <v>208</v>
      </c>
      <c r="B154" s="237">
        <f t="shared" ref="B154:Q154" si="23">IF(B$77=0,0,B$77/B$47)</f>
        <v>0.69254714501939829</v>
      </c>
      <c r="C154" s="237">
        <f t="shared" si="23"/>
        <v>0.68876412339339199</v>
      </c>
      <c r="D154" s="237">
        <f t="shared" si="23"/>
        <v>0.70063481526265259</v>
      </c>
      <c r="E154" s="237">
        <f t="shared" si="23"/>
        <v>0.70454128841265962</v>
      </c>
      <c r="F154" s="237">
        <f t="shared" si="23"/>
        <v>0.68336965087692469</v>
      </c>
      <c r="G154" s="237">
        <f t="shared" si="23"/>
        <v>0.67814232716147105</v>
      </c>
      <c r="H154" s="237">
        <f t="shared" si="23"/>
        <v>0.67258636794765203</v>
      </c>
      <c r="I154" s="237">
        <f t="shared" si="23"/>
        <v>0.67793606765414349</v>
      </c>
      <c r="J154" s="237">
        <f t="shared" si="23"/>
        <v>0.68097645318784161</v>
      </c>
      <c r="K154" s="237">
        <f t="shared" si="23"/>
        <v>0.67053791742242308</v>
      </c>
      <c r="L154" s="237">
        <f t="shared" si="23"/>
        <v>0.67373541774644352</v>
      </c>
      <c r="M154" s="237">
        <f t="shared" si="23"/>
        <v>0.66809774386106324</v>
      </c>
      <c r="N154" s="237">
        <f t="shared" si="23"/>
        <v>0.68046895509439598</v>
      </c>
      <c r="O154" s="237">
        <f t="shared" si="23"/>
        <v>0.68457424775063069</v>
      </c>
      <c r="P154" s="237">
        <f t="shared" si="23"/>
        <v>0.6943290385447396</v>
      </c>
      <c r="Q154" s="237">
        <f t="shared" si="23"/>
        <v>0.70106280008606803</v>
      </c>
    </row>
    <row r="155" spans="1:17" x14ac:dyDescent="0.25">
      <c r="A155" s="142" t="s">
        <v>222</v>
      </c>
      <c r="B155" s="259">
        <f t="shared" ref="B155:Q155" si="24">IF(B$78=0,0,B$78/B$47)</f>
        <v>0.61791739417232006</v>
      </c>
      <c r="C155" s="259">
        <f t="shared" si="24"/>
        <v>0.61791739417231994</v>
      </c>
      <c r="D155" s="259">
        <f t="shared" si="24"/>
        <v>0.61791739417231983</v>
      </c>
      <c r="E155" s="259">
        <f t="shared" si="24"/>
        <v>0.61791739417232006</v>
      </c>
      <c r="F155" s="259">
        <f t="shared" si="24"/>
        <v>0.61791739417232006</v>
      </c>
      <c r="G155" s="259">
        <f t="shared" si="24"/>
        <v>0.61791739417232006</v>
      </c>
      <c r="H155" s="259">
        <f t="shared" si="24"/>
        <v>0.61791739417231994</v>
      </c>
      <c r="I155" s="259">
        <f t="shared" si="24"/>
        <v>0.61791739417232006</v>
      </c>
      <c r="J155" s="259">
        <f t="shared" si="24"/>
        <v>0.61791739417232006</v>
      </c>
      <c r="K155" s="259">
        <f t="shared" si="24"/>
        <v>0.61791739417232006</v>
      </c>
      <c r="L155" s="259">
        <f t="shared" si="24"/>
        <v>0.61791739417231994</v>
      </c>
      <c r="M155" s="259">
        <f t="shared" si="24"/>
        <v>0.61791739417232006</v>
      </c>
      <c r="N155" s="259">
        <f t="shared" si="24"/>
        <v>0.61791739417232006</v>
      </c>
      <c r="O155" s="259">
        <f t="shared" si="24"/>
        <v>0.61791739417232006</v>
      </c>
      <c r="P155" s="259">
        <f t="shared" si="24"/>
        <v>0.61791739417232006</v>
      </c>
      <c r="Q155" s="259">
        <f t="shared" si="24"/>
        <v>0.61791739417232006</v>
      </c>
    </row>
    <row r="156" spans="1:17" x14ac:dyDescent="0.25">
      <c r="A156" s="142" t="s">
        <v>221</v>
      </c>
      <c r="B156" s="259">
        <f t="shared" ref="B156:Q156" si="25">IF(B$86=0,0,B$86/B$47)</f>
        <v>7.4629750847078263E-2</v>
      </c>
      <c r="C156" s="259">
        <f t="shared" si="25"/>
        <v>7.0846729221072019E-2</v>
      </c>
      <c r="D156" s="259">
        <f t="shared" si="25"/>
        <v>8.2717421090332852E-2</v>
      </c>
      <c r="E156" s="259">
        <f t="shared" si="25"/>
        <v>8.6623894240339505E-2</v>
      </c>
      <c r="F156" s="259">
        <f t="shared" si="25"/>
        <v>6.5452256704604625E-2</v>
      </c>
      <c r="G156" s="259">
        <f t="shared" si="25"/>
        <v>6.0224932989151034E-2</v>
      </c>
      <c r="H156" s="259">
        <f t="shared" si="25"/>
        <v>5.46689737753321E-2</v>
      </c>
      <c r="I156" s="259">
        <f t="shared" si="25"/>
        <v>6.0018673481823506E-2</v>
      </c>
      <c r="J156" s="259">
        <f t="shared" si="25"/>
        <v>6.3059059015521501E-2</v>
      </c>
      <c r="K156" s="259">
        <f t="shared" si="25"/>
        <v>5.2620523250103107E-2</v>
      </c>
      <c r="L156" s="259">
        <f t="shared" si="25"/>
        <v>5.5818023574123563E-2</v>
      </c>
      <c r="M156" s="259">
        <f t="shared" si="25"/>
        <v>5.01803496887432E-2</v>
      </c>
      <c r="N156" s="259">
        <f t="shared" si="25"/>
        <v>6.2551560922075908E-2</v>
      </c>
      <c r="O156" s="259">
        <f t="shared" si="25"/>
        <v>6.6656853578310693E-2</v>
      </c>
      <c r="P156" s="259">
        <f t="shared" si="25"/>
        <v>7.6411644372419568E-2</v>
      </c>
      <c r="Q156" s="259">
        <f t="shared" si="25"/>
        <v>8.3145405913748027E-2</v>
      </c>
    </row>
    <row r="157" spans="1:17" x14ac:dyDescent="0.25">
      <c r="A157" s="127" t="s">
        <v>207</v>
      </c>
      <c r="B157" s="237">
        <f t="shared" ref="B157:Q157" si="26">IF(B$87=0,0,B$87/B$47)</f>
        <v>0.11791734142504008</v>
      </c>
      <c r="C157" s="237">
        <f t="shared" si="26"/>
        <v>0.11775933358245662</v>
      </c>
      <c r="D157" s="237">
        <f t="shared" si="26"/>
        <v>0.1182551442326895</v>
      </c>
      <c r="E157" s="237">
        <f t="shared" si="26"/>
        <v>0.11841830835268798</v>
      </c>
      <c r="F157" s="237">
        <f t="shared" si="26"/>
        <v>0.11753401925743578</v>
      </c>
      <c r="G157" s="237">
        <f t="shared" si="26"/>
        <v>0.11731568634147091</v>
      </c>
      <c r="H157" s="237">
        <f t="shared" si="26"/>
        <v>0.11708362710003753</v>
      </c>
      <c r="I157" s="237">
        <f t="shared" si="26"/>
        <v>0.11730707137095607</v>
      </c>
      <c r="J157" s="237">
        <f t="shared" si="26"/>
        <v>0.11743406106498765</v>
      </c>
      <c r="K157" s="237">
        <f t="shared" si="26"/>
        <v>0.11699806817911958</v>
      </c>
      <c r="L157" s="237">
        <f t="shared" si="26"/>
        <v>0.11713162018537437</v>
      </c>
      <c r="M157" s="237">
        <f t="shared" si="26"/>
        <v>0.116896147915881</v>
      </c>
      <c r="N157" s="237">
        <f t="shared" si="26"/>
        <v>0.11741286407306213</v>
      </c>
      <c r="O157" s="237">
        <f t="shared" si="26"/>
        <v>0.11758433241237223</v>
      </c>
      <c r="P157" s="237">
        <f t="shared" si="26"/>
        <v>0.11799176689216327</v>
      </c>
      <c r="Q157" s="237">
        <f t="shared" si="26"/>
        <v>0.11031640397537119</v>
      </c>
    </row>
    <row r="158" spans="1:17" x14ac:dyDescent="0.25">
      <c r="A158" s="142" t="s">
        <v>220</v>
      </c>
      <c r="B158" s="259">
        <f t="shared" ref="B158:Q158" si="27">IF(B$88=0,0,B$88/B$47)</f>
        <v>3.3958871722077025E-2</v>
      </c>
      <c r="C158" s="259">
        <f t="shared" si="27"/>
        <v>3.8056763208750587E-2</v>
      </c>
      <c r="D158" s="259">
        <f t="shared" si="27"/>
        <v>2.5198045506065029E-2</v>
      </c>
      <c r="E158" s="259">
        <f t="shared" si="27"/>
        <v>2.0966427332306005E-2</v>
      </c>
      <c r="F158" s="259">
        <f t="shared" si="27"/>
        <v>4.3900230464755573E-2</v>
      </c>
      <c r="G158" s="259">
        <f t="shared" si="27"/>
        <v>4.9562636728675981E-2</v>
      </c>
      <c r="H158" s="259">
        <f t="shared" si="27"/>
        <v>5.5581031602788898E-2</v>
      </c>
      <c r="I158" s="259">
        <f t="shared" si="27"/>
        <v>4.9786063703904607E-2</v>
      </c>
      <c r="J158" s="259">
        <f t="shared" si="27"/>
        <v>4.6492619672525964E-2</v>
      </c>
      <c r="K158" s="259">
        <f t="shared" si="27"/>
        <v>5.7799979522753578E-2</v>
      </c>
      <c r="L158" s="259">
        <f t="shared" si="27"/>
        <v>5.4336343664485358E-2</v>
      </c>
      <c r="M158" s="259">
        <f t="shared" si="27"/>
        <v>6.0443254516044896E-2</v>
      </c>
      <c r="N158" s="259">
        <f t="shared" si="27"/>
        <v>4.704235803572674E-2</v>
      </c>
      <c r="O158" s="259">
        <f t="shared" si="27"/>
        <v>4.2595372136772711E-2</v>
      </c>
      <c r="P158" s="259">
        <f t="shared" si="27"/>
        <v>3.2028666973191233E-2</v>
      </c>
      <c r="Q158" s="259">
        <f t="shared" si="27"/>
        <v>1.6777822322404642E-2</v>
      </c>
    </row>
    <row r="159" spans="1:17" x14ac:dyDescent="0.25">
      <c r="A159" s="140" t="s">
        <v>219</v>
      </c>
      <c r="B159" s="260">
        <f t="shared" ref="B159:Q159" si="28">IF(B$94=0,0,B$94/B$47)</f>
        <v>8.3958469702963057E-2</v>
      </c>
      <c r="C159" s="260">
        <f t="shared" si="28"/>
        <v>7.9702570373706039E-2</v>
      </c>
      <c r="D159" s="260">
        <f t="shared" si="28"/>
        <v>9.3057098726624474E-2</v>
      </c>
      <c r="E159" s="260">
        <f t="shared" si="28"/>
        <v>9.7451881020381964E-2</v>
      </c>
      <c r="F159" s="260">
        <f t="shared" si="28"/>
        <v>7.3633788792680219E-2</v>
      </c>
      <c r="G159" s="260">
        <f t="shared" si="28"/>
        <v>6.7753049612794922E-2</v>
      </c>
      <c r="H159" s="260">
        <f t="shared" si="28"/>
        <v>6.1502595497248624E-2</v>
      </c>
      <c r="I159" s="260">
        <f t="shared" si="28"/>
        <v>6.7521007667051464E-2</v>
      </c>
      <c r="J159" s="260">
        <f t="shared" si="28"/>
        <v>7.0941441392461696E-2</v>
      </c>
      <c r="K159" s="260">
        <f t="shared" si="28"/>
        <v>5.9198088656366006E-2</v>
      </c>
      <c r="L159" s="260">
        <f t="shared" si="28"/>
        <v>6.279527652088901E-2</v>
      </c>
      <c r="M159" s="260">
        <f t="shared" si="28"/>
        <v>5.6452893399836106E-2</v>
      </c>
      <c r="N159" s="260">
        <f t="shared" si="28"/>
        <v>7.0370506037335412E-2</v>
      </c>
      <c r="O159" s="260">
        <f t="shared" si="28"/>
        <v>7.4988960275599537E-2</v>
      </c>
      <c r="P159" s="260">
        <f t="shared" si="28"/>
        <v>8.5963099918972025E-2</v>
      </c>
      <c r="Q159" s="260">
        <f t="shared" si="28"/>
        <v>9.3538581652966538E-2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1.0000000000000002</v>
      </c>
      <c r="C162" s="77">
        <f t="shared" si="29"/>
        <v>0.99999999999999989</v>
      </c>
      <c r="D162" s="77">
        <f t="shared" si="29"/>
        <v>1.0000000000000002</v>
      </c>
      <c r="E162" s="77">
        <f t="shared" si="29"/>
        <v>1.0000000000000002</v>
      </c>
      <c r="F162" s="77">
        <f t="shared" si="29"/>
        <v>1</v>
      </c>
      <c r="G162" s="77">
        <f t="shared" si="29"/>
        <v>0.99999999999999989</v>
      </c>
      <c r="H162" s="77">
        <f t="shared" si="29"/>
        <v>0.99999999999999989</v>
      </c>
      <c r="I162" s="77">
        <f t="shared" si="29"/>
        <v>1.0000000000000002</v>
      </c>
      <c r="J162" s="77">
        <f t="shared" si="29"/>
        <v>1</v>
      </c>
      <c r="K162" s="77">
        <f t="shared" si="29"/>
        <v>1.0000000000000002</v>
      </c>
      <c r="L162" s="77">
        <f t="shared" si="29"/>
        <v>1</v>
      </c>
      <c r="M162" s="77">
        <f t="shared" si="29"/>
        <v>0.99999999999999989</v>
      </c>
      <c r="N162" s="77">
        <f t="shared" si="29"/>
        <v>1.0000000000000002</v>
      </c>
      <c r="O162" s="77">
        <f t="shared" si="29"/>
        <v>0.99999999999999978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5.8937184369821224E-3</v>
      </c>
      <c r="C163" s="240">
        <f t="shared" si="30"/>
        <v>5.8937184369821215E-3</v>
      </c>
      <c r="D163" s="240">
        <f t="shared" si="30"/>
        <v>5.8937184369821215E-3</v>
      </c>
      <c r="E163" s="240">
        <f t="shared" si="30"/>
        <v>5.8937184369821224E-3</v>
      </c>
      <c r="F163" s="240">
        <f t="shared" si="30"/>
        <v>5.8937184369821233E-3</v>
      </c>
      <c r="G163" s="240">
        <f t="shared" si="30"/>
        <v>5.8937184369821215E-3</v>
      </c>
      <c r="H163" s="240">
        <f t="shared" si="30"/>
        <v>5.8937184369821224E-3</v>
      </c>
      <c r="I163" s="240">
        <f t="shared" si="30"/>
        <v>5.8937184369821224E-3</v>
      </c>
      <c r="J163" s="240">
        <f t="shared" si="30"/>
        <v>5.8937184369821215E-3</v>
      </c>
      <c r="K163" s="240">
        <f t="shared" si="30"/>
        <v>5.8937184369821233E-3</v>
      </c>
      <c r="L163" s="240">
        <f t="shared" si="30"/>
        <v>5.8937184369821224E-3</v>
      </c>
      <c r="M163" s="240">
        <f t="shared" si="30"/>
        <v>5.8937184369821207E-3</v>
      </c>
      <c r="N163" s="240">
        <f t="shared" si="30"/>
        <v>5.8937184369821215E-3</v>
      </c>
      <c r="O163" s="240">
        <f t="shared" si="30"/>
        <v>5.8937184369821207E-3</v>
      </c>
      <c r="P163" s="240">
        <f t="shared" si="30"/>
        <v>5.8937184369821215E-3</v>
      </c>
      <c r="Q163" s="240">
        <f t="shared" si="30"/>
        <v>5.8937184369821215E-3</v>
      </c>
    </row>
    <row r="164" spans="1:17" x14ac:dyDescent="0.25">
      <c r="A164" s="76" t="s">
        <v>82</v>
      </c>
      <c r="B164" s="239">
        <f t="shared" ref="B164:Q164" si="31">IF(B$99=0,0,B$99/B$97)</f>
        <v>6.0567594080987884E-3</v>
      </c>
      <c r="C164" s="239">
        <f t="shared" si="31"/>
        <v>6.0567594080987875E-3</v>
      </c>
      <c r="D164" s="239">
        <f t="shared" si="31"/>
        <v>6.0567594080987884E-3</v>
      </c>
      <c r="E164" s="239">
        <f t="shared" si="31"/>
        <v>6.0567594080987884E-3</v>
      </c>
      <c r="F164" s="239">
        <f t="shared" si="31"/>
        <v>6.0567594080987892E-3</v>
      </c>
      <c r="G164" s="239">
        <f t="shared" si="31"/>
        <v>6.0567594080987875E-3</v>
      </c>
      <c r="H164" s="239">
        <f t="shared" si="31"/>
        <v>6.0567594080987884E-3</v>
      </c>
      <c r="I164" s="239">
        <f t="shared" si="31"/>
        <v>6.0567594080987892E-3</v>
      </c>
      <c r="J164" s="239">
        <f t="shared" si="31"/>
        <v>6.0567594080987875E-3</v>
      </c>
      <c r="K164" s="239">
        <f t="shared" si="31"/>
        <v>6.0567594080987892E-3</v>
      </c>
      <c r="L164" s="239">
        <f t="shared" si="31"/>
        <v>6.0567594080987884E-3</v>
      </c>
      <c r="M164" s="239">
        <f t="shared" si="31"/>
        <v>6.0567594080987866E-3</v>
      </c>
      <c r="N164" s="239">
        <f t="shared" si="31"/>
        <v>6.0567594080987875E-3</v>
      </c>
      <c r="O164" s="239">
        <f t="shared" si="31"/>
        <v>6.0567594080987866E-3</v>
      </c>
      <c r="P164" s="239">
        <f t="shared" si="31"/>
        <v>6.0567594080987875E-3</v>
      </c>
      <c r="Q164" s="239">
        <f t="shared" si="31"/>
        <v>6.0567594080987875E-3</v>
      </c>
    </row>
    <row r="165" spans="1:17" x14ac:dyDescent="0.25">
      <c r="A165" s="76" t="s">
        <v>81</v>
      </c>
      <c r="B165" s="239">
        <f t="shared" ref="B165:Q165" si="32">IF(B$100=0,0,B$100/B$97)</f>
        <v>1.185435220462353E-2</v>
      </c>
      <c r="C165" s="239">
        <f t="shared" si="32"/>
        <v>1.1854352204623528E-2</v>
      </c>
      <c r="D165" s="239">
        <f t="shared" si="32"/>
        <v>1.185435220462353E-2</v>
      </c>
      <c r="E165" s="239">
        <f t="shared" si="32"/>
        <v>1.1854352204623532E-2</v>
      </c>
      <c r="F165" s="239">
        <f t="shared" si="32"/>
        <v>1.1854352204623532E-2</v>
      </c>
      <c r="G165" s="239">
        <f t="shared" si="32"/>
        <v>1.1854352204623528E-2</v>
      </c>
      <c r="H165" s="239">
        <f t="shared" si="32"/>
        <v>1.185435220462353E-2</v>
      </c>
      <c r="I165" s="239">
        <f t="shared" si="32"/>
        <v>1.1854352204623532E-2</v>
      </c>
      <c r="J165" s="239">
        <f t="shared" si="32"/>
        <v>1.1854352204623528E-2</v>
      </c>
      <c r="K165" s="239">
        <f t="shared" si="32"/>
        <v>1.1854352204623534E-2</v>
      </c>
      <c r="L165" s="239">
        <f t="shared" si="32"/>
        <v>1.1854352204623528E-2</v>
      </c>
      <c r="M165" s="239">
        <f t="shared" si="32"/>
        <v>1.1854352204623528E-2</v>
      </c>
      <c r="N165" s="239">
        <f t="shared" si="32"/>
        <v>1.1854352204623528E-2</v>
      </c>
      <c r="O165" s="239">
        <f t="shared" si="32"/>
        <v>1.1854352204623527E-2</v>
      </c>
      <c r="P165" s="239">
        <f t="shared" si="32"/>
        <v>1.1854352204623528E-2</v>
      </c>
      <c r="Q165" s="239">
        <f t="shared" si="32"/>
        <v>1.1854352204623528E-2</v>
      </c>
    </row>
    <row r="166" spans="1:17" x14ac:dyDescent="0.25">
      <c r="A166" s="76" t="s">
        <v>80</v>
      </c>
      <c r="B166" s="239">
        <f t="shared" ref="B166:Q166" si="33">IF(B$101=0,0,B$101/B$97)</f>
        <v>4.7027377720674501E-3</v>
      </c>
      <c r="C166" s="239">
        <f t="shared" si="33"/>
        <v>4.7027377720674493E-3</v>
      </c>
      <c r="D166" s="239">
        <f t="shared" si="33"/>
        <v>4.7027377720674501E-3</v>
      </c>
      <c r="E166" s="239">
        <f t="shared" si="33"/>
        <v>4.7027377720674501E-3</v>
      </c>
      <c r="F166" s="239">
        <f t="shared" si="33"/>
        <v>4.702737772067451E-3</v>
      </c>
      <c r="G166" s="239">
        <f t="shared" si="33"/>
        <v>4.7027377720674493E-3</v>
      </c>
      <c r="H166" s="239">
        <f t="shared" si="33"/>
        <v>4.7027377720674493E-3</v>
      </c>
      <c r="I166" s="239">
        <f t="shared" si="33"/>
        <v>4.702737772067451E-3</v>
      </c>
      <c r="J166" s="239">
        <f t="shared" si="33"/>
        <v>4.7027377720674493E-3</v>
      </c>
      <c r="K166" s="239">
        <f t="shared" si="33"/>
        <v>4.7027377720674501E-3</v>
      </c>
      <c r="L166" s="239">
        <f t="shared" si="33"/>
        <v>4.7027377720674493E-3</v>
      </c>
      <c r="M166" s="239">
        <f t="shared" si="33"/>
        <v>4.7027377720674484E-3</v>
      </c>
      <c r="N166" s="239">
        <f t="shared" si="33"/>
        <v>4.7027377720674493E-3</v>
      </c>
      <c r="O166" s="239">
        <f t="shared" si="33"/>
        <v>4.7027377720674484E-3</v>
      </c>
      <c r="P166" s="239">
        <f t="shared" si="33"/>
        <v>4.7027377720674493E-3</v>
      </c>
      <c r="Q166" s="239">
        <f t="shared" si="33"/>
        <v>4.7027377720674493E-3</v>
      </c>
    </row>
    <row r="167" spans="1:17" x14ac:dyDescent="0.25">
      <c r="A167" s="129" t="s">
        <v>79</v>
      </c>
      <c r="B167" s="238">
        <f t="shared" ref="B167:Q167" si="34">IF(B$102=0,0,B$102/B$97)</f>
        <v>5.3201764087938436E-3</v>
      </c>
      <c r="C167" s="238">
        <f t="shared" si="34"/>
        <v>5.3201764087938428E-3</v>
      </c>
      <c r="D167" s="238">
        <f t="shared" si="34"/>
        <v>5.3201764087938436E-3</v>
      </c>
      <c r="E167" s="238">
        <f t="shared" si="34"/>
        <v>5.3201764087938445E-3</v>
      </c>
      <c r="F167" s="238">
        <f t="shared" si="34"/>
        <v>5.3201764087938436E-3</v>
      </c>
      <c r="G167" s="238">
        <f t="shared" si="34"/>
        <v>5.3201764087938428E-3</v>
      </c>
      <c r="H167" s="238">
        <f t="shared" si="34"/>
        <v>5.3201764087938428E-3</v>
      </c>
      <c r="I167" s="238">
        <f t="shared" si="34"/>
        <v>5.3201764087938436E-3</v>
      </c>
      <c r="J167" s="238">
        <f t="shared" si="34"/>
        <v>5.3201764087938445E-3</v>
      </c>
      <c r="K167" s="238">
        <f t="shared" si="34"/>
        <v>5.3201764087938454E-3</v>
      </c>
      <c r="L167" s="238">
        <f t="shared" si="34"/>
        <v>5.3201764087938436E-3</v>
      </c>
      <c r="M167" s="238">
        <f t="shared" si="34"/>
        <v>5.3201764087938436E-3</v>
      </c>
      <c r="N167" s="238">
        <f t="shared" si="34"/>
        <v>5.320176408793841E-3</v>
      </c>
      <c r="O167" s="238">
        <f t="shared" si="34"/>
        <v>5.3201764087938419E-3</v>
      </c>
      <c r="P167" s="238">
        <f t="shared" si="34"/>
        <v>5.3201764087938428E-3</v>
      </c>
      <c r="Q167" s="238">
        <f t="shared" si="34"/>
        <v>5.3201764087938428E-3</v>
      </c>
    </row>
    <row r="168" spans="1:17" x14ac:dyDescent="0.25">
      <c r="A168" s="127" t="s">
        <v>206</v>
      </c>
      <c r="B168" s="237">
        <f t="shared" ref="B168:Q168" si="35">IF(B$107=0,0,B$107/B$97)</f>
        <v>0.70497776144110103</v>
      </c>
      <c r="C168" s="237">
        <f t="shared" si="35"/>
        <v>0.71496474849808078</v>
      </c>
      <c r="D168" s="237">
        <f t="shared" si="35"/>
        <v>0.68362671827358568</v>
      </c>
      <c r="E168" s="237">
        <f t="shared" si="35"/>
        <v>0.67331382539468787</v>
      </c>
      <c r="F168" s="237">
        <f t="shared" si="35"/>
        <v>0.72920588495652316</v>
      </c>
      <c r="G168" s="237">
        <f t="shared" si="35"/>
        <v>0.7430057569768137</v>
      </c>
      <c r="H168" s="237">
        <f t="shared" si="35"/>
        <v>0.75767321020416856</v>
      </c>
      <c r="I168" s="237">
        <f t="shared" si="35"/>
        <v>0.74355027171495292</v>
      </c>
      <c r="J168" s="237">
        <f t="shared" si="35"/>
        <v>0.73552380663620931</v>
      </c>
      <c r="K168" s="237">
        <f t="shared" si="35"/>
        <v>0.76308101668925132</v>
      </c>
      <c r="L168" s="237">
        <f t="shared" si="35"/>
        <v>0.75463977645653468</v>
      </c>
      <c r="M168" s="237">
        <f t="shared" si="35"/>
        <v>0.76952295231196999</v>
      </c>
      <c r="N168" s="237">
        <f t="shared" si="35"/>
        <v>0.73686357610933129</v>
      </c>
      <c r="O168" s="237">
        <f t="shared" si="35"/>
        <v>0.72602580972145714</v>
      </c>
      <c r="P168" s="237">
        <f t="shared" si="35"/>
        <v>0.70027365204554171</v>
      </c>
      <c r="Q168" s="237">
        <f t="shared" si="35"/>
        <v>0.66310576006237665</v>
      </c>
    </row>
    <row r="169" spans="1:17" x14ac:dyDescent="0.25">
      <c r="A169" s="142" t="s">
        <v>218</v>
      </c>
      <c r="B169" s="235">
        <f t="shared" ref="B169:Q169" si="36">IF(B$108=0,0,B$108/B$97)</f>
        <v>0.2781115218765427</v>
      </c>
      <c r="C169" s="235">
        <f t="shared" si="36"/>
        <v>0.31167184882647486</v>
      </c>
      <c r="D169" s="235">
        <f t="shared" si="36"/>
        <v>0.20636335745660914</v>
      </c>
      <c r="E169" s="235">
        <f t="shared" si="36"/>
        <v>0.17170785476688155</v>
      </c>
      <c r="F169" s="235">
        <f t="shared" si="36"/>
        <v>0.35952784312756875</v>
      </c>
      <c r="G169" s="235">
        <f t="shared" si="36"/>
        <v>0.40590100995214218</v>
      </c>
      <c r="H169" s="235">
        <f t="shared" si="36"/>
        <v>0.45518960149876259</v>
      </c>
      <c r="I169" s="235">
        <f t="shared" si="36"/>
        <v>0.40773080031201181</v>
      </c>
      <c r="J169" s="235">
        <f t="shared" si="36"/>
        <v>0.38075862234102037</v>
      </c>
      <c r="K169" s="235">
        <f t="shared" si="36"/>
        <v>0.47336202454145659</v>
      </c>
      <c r="L169" s="235">
        <f t="shared" si="36"/>
        <v>0.44499603383208608</v>
      </c>
      <c r="M169" s="235">
        <f t="shared" si="36"/>
        <v>0.49500954090003269</v>
      </c>
      <c r="N169" s="235">
        <f t="shared" si="36"/>
        <v>0.38526079114318029</v>
      </c>
      <c r="O169" s="235">
        <f t="shared" si="36"/>
        <v>0.34884150058949548</v>
      </c>
      <c r="P169" s="235">
        <f t="shared" si="36"/>
        <v>0.26230380645421392</v>
      </c>
      <c r="Q169" s="235">
        <f t="shared" si="36"/>
        <v>0.1374046151487624</v>
      </c>
    </row>
    <row r="170" spans="1:17" x14ac:dyDescent="0.25">
      <c r="A170" s="142" t="s">
        <v>217</v>
      </c>
      <c r="B170" s="235">
        <f t="shared" ref="B170:Q170" si="37">IF(B$114=0,0,B$114/B$97)</f>
        <v>0.42686623956455838</v>
      </c>
      <c r="C170" s="235">
        <f t="shared" si="37"/>
        <v>0.40329289967160592</v>
      </c>
      <c r="D170" s="235">
        <f t="shared" si="37"/>
        <v>0.47726336081697657</v>
      </c>
      <c r="E170" s="235">
        <f t="shared" si="37"/>
        <v>0.50160597062780632</v>
      </c>
      <c r="F170" s="235">
        <f t="shared" si="37"/>
        <v>0.36967804182895442</v>
      </c>
      <c r="G170" s="235">
        <f t="shared" si="37"/>
        <v>0.33710474702467152</v>
      </c>
      <c r="H170" s="235">
        <f t="shared" si="37"/>
        <v>0.30248360870540592</v>
      </c>
      <c r="I170" s="235">
        <f t="shared" si="37"/>
        <v>0.33581947140294116</v>
      </c>
      <c r="J170" s="235">
        <f t="shared" si="37"/>
        <v>0.354765184295189</v>
      </c>
      <c r="K170" s="235">
        <f t="shared" si="37"/>
        <v>0.28971899214779484</v>
      </c>
      <c r="L170" s="235">
        <f t="shared" si="37"/>
        <v>0.30964374262444866</v>
      </c>
      <c r="M170" s="235">
        <f t="shared" si="37"/>
        <v>0.27451341141193736</v>
      </c>
      <c r="N170" s="235">
        <f t="shared" si="37"/>
        <v>0.35160278496615094</v>
      </c>
      <c r="O170" s="235">
        <f t="shared" si="37"/>
        <v>0.37718430913196166</v>
      </c>
      <c r="P170" s="235">
        <f t="shared" si="37"/>
        <v>0.43796984559132784</v>
      </c>
      <c r="Q170" s="235">
        <f t="shared" si="37"/>
        <v>0.52570114491361419</v>
      </c>
    </row>
    <row r="171" spans="1:17" x14ac:dyDescent="0.25">
      <c r="A171" s="127" t="s">
        <v>205</v>
      </c>
      <c r="B171" s="237">
        <f t="shared" ref="B171:Q171" si="38">IF(B$115=0,0,B$115/B$97)</f>
        <v>0.10801347714017065</v>
      </c>
      <c r="C171" s="237">
        <f t="shared" si="38"/>
        <v>0.1020485209697265</v>
      </c>
      <c r="D171" s="237">
        <f t="shared" si="38"/>
        <v>0.1207658754321541</v>
      </c>
      <c r="E171" s="237">
        <f t="shared" si="38"/>
        <v>0.12692548629999018</v>
      </c>
      <c r="F171" s="237">
        <f t="shared" si="38"/>
        <v>9.3542676884091805E-2</v>
      </c>
      <c r="G171" s="237">
        <f t="shared" si="38"/>
        <v>8.5300388064738275E-2</v>
      </c>
      <c r="H171" s="237">
        <f t="shared" si="38"/>
        <v>7.6539916549751869E-2</v>
      </c>
      <c r="I171" s="237">
        <f t="shared" si="38"/>
        <v>8.4975164198057673E-2</v>
      </c>
      <c r="J171" s="237">
        <f t="shared" si="38"/>
        <v>8.9769153829279275E-2</v>
      </c>
      <c r="K171" s="237">
        <f t="shared" si="38"/>
        <v>7.3309980586310441E-2</v>
      </c>
      <c r="L171" s="237">
        <f t="shared" si="38"/>
        <v>7.8351704153695453E-2</v>
      </c>
      <c r="M171" s="237">
        <f t="shared" si="38"/>
        <v>6.9462387370948717E-2</v>
      </c>
      <c r="N171" s="237">
        <f t="shared" si="38"/>
        <v>8.8968945904699462E-2</v>
      </c>
      <c r="O171" s="237">
        <f t="shared" si="38"/>
        <v>9.544204946639874E-2</v>
      </c>
      <c r="P171" s="237">
        <f t="shared" si="38"/>
        <v>0.11082311394107894</v>
      </c>
      <c r="Q171" s="237">
        <f t="shared" si="38"/>
        <v>0.1330224865208636</v>
      </c>
    </row>
    <row r="172" spans="1:17" x14ac:dyDescent="0.25">
      <c r="A172" s="127" t="s">
        <v>204</v>
      </c>
      <c r="B172" s="237">
        <f t="shared" ref="B172:Q172" si="39">IF(B$116=0,0,B$116/B$97)</f>
        <v>5.6799760663087319E-2</v>
      </c>
      <c r="C172" s="237">
        <f t="shared" si="39"/>
        <v>5.8100306051717197E-2</v>
      </c>
      <c r="D172" s="237">
        <f t="shared" si="39"/>
        <v>5.4019342447310902E-2</v>
      </c>
      <c r="E172" s="237">
        <f t="shared" si="39"/>
        <v>5.2676356299380486E-2</v>
      </c>
      <c r="F172" s="237">
        <f t="shared" si="39"/>
        <v>5.9954843786091373E-2</v>
      </c>
      <c r="G172" s="237">
        <f t="shared" si="39"/>
        <v>6.1751918300884903E-2</v>
      </c>
      <c r="H172" s="237">
        <f t="shared" si="39"/>
        <v>6.3661972709581335E-2</v>
      </c>
      <c r="I172" s="237">
        <f t="shared" si="39"/>
        <v>6.1822827187387672E-2</v>
      </c>
      <c r="J172" s="237">
        <f t="shared" si="39"/>
        <v>6.077758881012723E-2</v>
      </c>
      <c r="K172" s="237">
        <f t="shared" si="39"/>
        <v>6.4366198893780105E-2</v>
      </c>
      <c r="L172" s="237">
        <f t="shared" si="39"/>
        <v>6.3266946837445062E-2</v>
      </c>
      <c r="M172" s="237">
        <f t="shared" si="39"/>
        <v>6.520509350936117E-2</v>
      </c>
      <c r="N172" s="237">
        <f t="shared" si="39"/>
        <v>6.0952058948133311E-2</v>
      </c>
      <c r="O172" s="237">
        <f t="shared" si="39"/>
        <v>5.9540721673099352E-2</v>
      </c>
      <c r="P172" s="237">
        <f t="shared" si="39"/>
        <v>5.6187172727697E-2</v>
      </c>
      <c r="Q172" s="237">
        <f t="shared" si="39"/>
        <v>5.1347021213731046E-2</v>
      </c>
    </row>
    <row r="173" spans="1:17" x14ac:dyDescent="0.25">
      <c r="A173" s="142" t="s">
        <v>216</v>
      </c>
      <c r="B173" s="235">
        <f t="shared" ref="B173:Q173" si="40">IF(B$117=0,0,B$117/B$97)</f>
        <v>2.5226590422114368E-2</v>
      </c>
      <c r="C173" s="235">
        <f t="shared" si="40"/>
        <v>2.8270738383643301E-2</v>
      </c>
      <c r="D173" s="235">
        <f t="shared" si="40"/>
        <v>1.8718548090219705E-2</v>
      </c>
      <c r="E173" s="235">
        <f t="shared" si="40"/>
        <v>1.5575060303998751E-2</v>
      </c>
      <c r="F173" s="235">
        <f t="shared" si="40"/>
        <v>3.2611599773818375E-2</v>
      </c>
      <c r="G173" s="235">
        <f t="shared" si="40"/>
        <v>3.6817958712730643E-2</v>
      </c>
      <c r="H173" s="235">
        <f t="shared" si="40"/>
        <v>4.1288766333500017E-2</v>
      </c>
      <c r="I173" s="235">
        <f t="shared" si="40"/>
        <v>3.6983933037186195E-2</v>
      </c>
      <c r="J173" s="235">
        <f t="shared" si="40"/>
        <v>3.4537374613876376E-2</v>
      </c>
      <c r="K173" s="235">
        <f t="shared" si="40"/>
        <v>4.2937127645473978E-2</v>
      </c>
      <c r="L173" s="235">
        <f t="shared" si="40"/>
        <v>4.0364141007903316E-2</v>
      </c>
      <c r="M173" s="235">
        <f t="shared" si="40"/>
        <v>4.490070335477616E-2</v>
      </c>
      <c r="N173" s="235">
        <f t="shared" si="40"/>
        <v>3.4945751683682705E-2</v>
      </c>
      <c r="O173" s="235">
        <f t="shared" si="40"/>
        <v>3.1642276444459716E-2</v>
      </c>
      <c r="P173" s="235">
        <f t="shared" si="40"/>
        <v>2.3792724037227771E-2</v>
      </c>
      <c r="Q173" s="235">
        <f t="shared" si="40"/>
        <v>1.2463525153786306E-2</v>
      </c>
    </row>
    <row r="174" spans="1:17" x14ac:dyDescent="0.25">
      <c r="A174" s="142" t="s">
        <v>215</v>
      </c>
      <c r="B174" s="259">
        <f t="shared" ref="B174:Q174" si="41">IF(B$123=0,0,B$123/B$97)</f>
        <v>3.1573170240972954E-2</v>
      </c>
      <c r="C174" s="259">
        <f t="shared" si="41"/>
        <v>2.98295676680739E-2</v>
      </c>
      <c r="D174" s="259">
        <f t="shared" si="41"/>
        <v>3.5300794357091193E-2</v>
      </c>
      <c r="E174" s="259">
        <f t="shared" si="41"/>
        <v>3.7101295995381735E-2</v>
      </c>
      <c r="F174" s="259">
        <f t="shared" si="41"/>
        <v>2.7343244012272987E-2</v>
      </c>
      <c r="G174" s="259">
        <f t="shared" si="41"/>
        <v>2.4933959588154263E-2</v>
      </c>
      <c r="H174" s="259">
        <f t="shared" si="41"/>
        <v>2.2373206376081308E-2</v>
      </c>
      <c r="I174" s="259">
        <f t="shared" si="41"/>
        <v>2.4838894150201473E-2</v>
      </c>
      <c r="J174" s="259">
        <f t="shared" si="41"/>
        <v>2.6240214196250861E-2</v>
      </c>
      <c r="K174" s="259">
        <f t="shared" si="41"/>
        <v>2.1429071248306123E-2</v>
      </c>
      <c r="L174" s="259">
        <f t="shared" si="41"/>
        <v>2.2902805829541743E-2</v>
      </c>
      <c r="M174" s="259">
        <f t="shared" si="41"/>
        <v>2.0304390154585007E-2</v>
      </c>
      <c r="N174" s="259">
        <f t="shared" si="41"/>
        <v>2.600630726445061E-2</v>
      </c>
      <c r="O174" s="259">
        <f t="shared" si="41"/>
        <v>2.7898445228639629E-2</v>
      </c>
      <c r="P174" s="259">
        <f t="shared" si="41"/>
        <v>3.2394448690469223E-2</v>
      </c>
      <c r="Q174" s="259">
        <f t="shared" si="41"/>
        <v>3.888349605994474E-2</v>
      </c>
    </row>
    <row r="175" spans="1:17" x14ac:dyDescent="0.25">
      <c r="A175" s="72" t="s">
        <v>203</v>
      </c>
      <c r="B175" s="234">
        <f t="shared" ref="B175:Q175" si="42">IF(B$124=0,0,B$124/B$97)</f>
        <v>9.6381256525075371E-2</v>
      </c>
      <c r="C175" s="234">
        <f t="shared" si="42"/>
        <v>9.1058680249909818E-2</v>
      </c>
      <c r="D175" s="234">
        <f t="shared" si="42"/>
        <v>0.10776031961638369</v>
      </c>
      <c r="E175" s="234">
        <f t="shared" si="42"/>
        <v>0.11325658777537585</v>
      </c>
      <c r="F175" s="234">
        <f t="shared" si="42"/>
        <v>8.346885014272809E-2</v>
      </c>
      <c r="G175" s="234">
        <f t="shared" si="42"/>
        <v>7.6114192426997254E-2</v>
      </c>
      <c r="H175" s="234">
        <f t="shared" si="42"/>
        <v>6.8297156305932444E-2</v>
      </c>
      <c r="I175" s="234">
        <f t="shared" si="42"/>
        <v>7.5823992669036083E-2</v>
      </c>
      <c r="J175" s="234">
        <f t="shared" si="42"/>
        <v>8.0101706493818425E-2</v>
      </c>
      <c r="K175" s="234">
        <f t="shared" si="42"/>
        <v>6.5415059600092404E-2</v>
      </c>
      <c r="L175" s="234">
        <f t="shared" si="42"/>
        <v>6.991382832175902E-2</v>
      </c>
      <c r="M175" s="234">
        <f t="shared" si="42"/>
        <v>6.1981822577154247E-2</v>
      </c>
      <c r="N175" s="234">
        <f t="shared" si="42"/>
        <v>7.9387674807270298E-2</v>
      </c>
      <c r="O175" s="234">
        <f t="shared" si="42"/>
        <v>8.5163674908478884E-2</v>
      </c>
      <c r="P175" s="234">
        <f t="shared" si="42"/>
        <v>9.8888317055116609E-2</v>
      </c>
      <c r="Q175" s="234">
        <f t="shared" si="42"/>
        <v>0.11869698797246292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123.37499999999999</v>
      </c>
      <c r="C180" s="230">
        <f t="shared" si="43"/>
        <v>124.02457973346299</v>
      </c>
      <c r="D180" s="230">
        <f t="shared" si="43"/>
        <v>118.45322940075937</v>
      </c>
      <c r="E180" s="230">
        <f t="shared" si="43"/>
        <v>118.6016048977346</v>
      </c>
      <c r="F180" s="230">
        <f t="shared" si="43"/>
        <v>125.52909324154062</v>
      </c>
      <c r="G180" s="230">
        <f t="shared" si="43"/>
        <v>131.84516025002898</v>
      </c>
      <c r="H180" s="230">
        <f t="shared" si="43"/>
        <v>126.91663029802488</v>
      </c>
      <c r="I180" s="230">
        <f t="shared" si="43"/>
        <v>132.50758466164737</v>
      </c>
      <c r="J180" s="230">
        <f t="shared" si="43"/>
        <v>115.46131830797934</v>
      </c>
      <c r="K180" s="230">
        <f t="shared" si="43"/>
        <v>112.95680320408991</v>
      </c>
      <c r="L180" s="230">
        <f t="shared" si="43"/>
        <v>133.33467915867141</v>
      </c>
      <c r="M180" s="230">
        <f t="shared" si="43"/>
        <v>139.22751669740259</v>
      </c>
      <c r="N180" s="230">
        <f t="shared" si="43"/>
        <v>112.8563417440248</v>
      </c>
      <c r="O180" s="230">
        <f t="shared" si="43"/>
        <v>105.60419458287132</v>
      </c>
      <c r="P180" s="230">
        <f t="shared" si="43"/>
        <v>93.914020494264108</v>
      </c>
      <c r="Q180" s="230">
        <f t="shared" si="43"/>
        <v>90.763922230464658</v>
      </c>
    </row>
    <row r="181" spans="1:17" x14ac:dyDescent="0.25">
      <c r="A181" s="132" t="s">
        <v>83</v>
      </c>
      <c r="B181" s="229">
        <f>IF(B$6=0,0,B$6/NMM!B$9*1000)</f>
        <v>0.4082511578052172</v>
      </c>
      <c r="C181" s="229">
        <f>IF(C$6=0,0,C$6/NMM!C$9*1000)</f>
        <v>0.41040063442749136</v>
      </c>
      <c r="D181" s="229">
        <f>IF(D$6=0,0,D$6/NMM!D$9*1000)</f>
        <v>0.3919648879321338</v>
      </c>
      <c r="E181" s="229">
        <f>IF(E$6=0,0,E$6/NMM!E$9*1000)</f>
        <v>0.39245586639965202</v>
      </c>
      <c r="F181" s="229">
        <f>IF(F$6=0,0,F$6/NMM!F$9*1000)</f>
        <v>0.41537910965834263</v>
      </c>
      <c r="G181" s="229">
        <f>IF(G$6=0,0,G$6/NMM!G$9*1000)</f>
        <v>0.43627914344955404</v>
      </c>
      <c r="H181" s="229">
        <f>IF(H$6=0,0,H$6/NMM!H$9*1000)</f>
        <v>0.4199705066983212</v>
      </c>
      <c r="I181" s="229">
        <f>IF(I$6=0,0,I$6/NMM!I$9*1000)</f>
        <v>0.43847112345362005</v>
      </c>
      <c r="J181" s="229">
        <f>IF(J$6=0,0,J$6/NMM!J$9*1000)</f>
        <v>0.38206457451630627</v>
      </c>
      <c r="K181" s="229">
        <f>IF(K$6=0,0,K$6/NMM!K$9*1000)</f>
        <v>0.373777067396521</v>
      </c>
      <c r="L181" s="229">
        <f>IF(L$6=0,0,L$6/NMM!L$9*1000)</f>
        <v>0.44120800115189274</v>
      </c>
      <c r="M181" s="229">
        <f>IF(M$6=0,0,M$6/NMM!M$9*1000)</f>
        <v>0.46070755736623975</v>
      </c>
      <c r="N181" s="229">
        <f>IF(N$6=0,0,N$6/NMM!N$9*1000)</f>
        <v>0.37344463775205183</v>
      </c>
      <c r="O181" s="229">
        <f>IF(O$6=0,0,O$6/NMM!O$9*1000)</f>
        <v>0.34944708982812284</v>
      </c>
      <c r="P181" s="229">
        <f>IF(P$6=0,0,P$6/NMM!P$9*1000)</f>
        <v>0.31076399271267452</v>
      </c>
      <c r="Q181" s="229">
        <f>IF(Q$6=0,0,Q$6/NMM!Q$9*1000)</f>
        <v>0.30034023373884411</v>
      </c>
    </row>
    <row r="182" spans="1:17" x14ac:dyDescent="0.25">
      <c r="A182" s="76" t="s">
        <v>82</v>
      </c>
      <c r="B182" s="228">
        <f>IF(B$7=0,0,B$7/NMM!B$9*1000)</f>
        <v>0.16330046312208688</v>
      </c>
      <c r="C182" s="228">
        <f>IF(C$7=0,0,C$7/NMM!C$9*1000)</f>
        <v>0.16416025377099652</v>
      </c>
      <c r="D182" s="228">
        <f>IF(D$7=0,0,D$7/NMM!D$9*1000)</f>
        <v>0.15678595517285351</v>
      </c>
      <c r="E182" s="228">
        <f>IF(E$7=0,0,E$7/NMM!E$9*1000)</f>
        <v>0.15698234655986082</v>
      </c>
      <c r="F182" s="228">
        <f>IF(F$7=0,0,F$7/NMM!F$9*1000)</f>
        <v>0.16615164386333706</v>
      </c>
      <c r="G182" s="228">
        <f>IF(G$7=0,0,G$7/NMM!G$9*1000)</f>
        <v>0.17451165737982161</v>
      </c>
      <c r="H182" s="228">
        <f>IF(H$7=0,0,H$7/NMM!H$9*1000)</f>
        <v>0.16798820267932846</v>
      </c>
      <c r="I182" s="228">
        <f>IF(I$7=0,0,I$7/NMM!I$9*1000)</f>
        <v>0.17538844938144801</v>
      </c>
      <c r="J182" s="228">
        <f>IF(J$7=0,0,J$7/NMM!J$9*1000)</f>
        <v>0.15282582980652254</v>
      </c>
      <c r="K182" s="228">
        <f>IF(K$7=0,0,K$7/NMM!K$9*1000)</f>
        <v>0.14951082695860837</v>
      </c>
      <c r="L182" s="228">
        <f>IF(L$7=0,0,L$7/NMM!L$9*1000)</f>
        <v>0.17648320046075711</v>
      </c>
      <c r="M182" s="228">
        <f>IF(M$7=0,0,M$7/NMM!M$9*1000)</f>
        <v>0.18428302294649587</v>
      </c>
      <c r="N182" s="228">
        <f>IF(N$7=0,0,N$7/NMM!N$9*1000)</f>
        <v>0.14937785510082072</v>
      </c>
      <c r="O182" s="228">
        <f>IF(O$7=0,0,O$7/NMM!O$9*1000)</f>
        <v>0.13977883593124912</v>
      </c>
      <c r="P182" s="228">
        <f>IF(P$7=0,0,P$7/NMM!P$9*1000)</f>
        <v>0.12430559708506982</v>
      </c>
      <c r="Q182" s="228">
        <f>IF(Q$7=0,0,Q$7/NMM!Q$9*1000)</f>
        <v>0.12013609349553765</v>
      </c>
    </row>
    <row r="183" spans="1:17" x14ac:dyDescent="0.25">
      <c r="A183" s="76" t="s">
        <v>81</v>
      </c>
      <c r="B183" s="228">
        <f>IF(B$8=0,0,B$8/NMM!B$9*1000)</f>
        <v>0.69402696826886934</v>
      </c>
      <c r="C183" s="228">
        <f>IF(C$8=0,0,C$8/NMM!C$9*1000)</f>
        <v>0.69768107852673533</v>
      </c>
      <c r="D183" s="228">
        <f>IF(D$8=0,0,D$8/NMM!D$9*1000)</f>
        <v>0.66634030948462752</v>
      </c>
      <c r="E183" s="228">
        <f>IF(E$8=0,0,E$8/NMM!E$9*1000)</f>
        <v>0.66717497287940852</v>
      </c>
      <c r="F183" s="228">
        <f>IF(F$8=0,0,F$8/NMM!F$9*1000)</f>
        <v>0.7061444864191827</v>
      </c>
      <c r="G183" s="228">
        <f>IF(G$8=0,0,G$8/NMM!G$9*1000)</f>
        <v>0.74167454386424192</v>
      </c>
      <c r="H183" s="228">
        <f>IF(H$8=0,0,H$8/NMM!H$9*1000)</f>
        <v>0.713949861387146</v>
      </c>
      <c r="I183" s="228">
        <f>IF(I$8=0,0,I$8/NMM!I$9*1000)</f>
        <v>0.74540090987115426</v>
      </c>
      <c r="J183" s="228">
        <f>IF(J$8=0,0,J$8/NMM!J$9*1000)</f>
        <v>0.64950977667772081</v>
      </c>
      <c r="K183" s="228">
        <f>IF(K$8=0,0,K$8/NMM!K$9*1000)</f>
        <v>0.63542101457408584</v>
      </c>
      <c r="L183" s="228">
        <f>IF(L$8=0,0,L$8/NMM!L$9*1000)</f>
        <v>0.7500536019582178</v>
      </c>
      <c r="M183" s="228">
        <f>IF(M$8=0,0,M$8/NMM!M$9*1000)</f>
        <v>0.7832028475226076</v>
      </c>
      <c r="N183" s="228">
        <f>IF(N$8=0,0,N$8/NMM!N$9*1000)</f>
        <v>0.63485588417848815</v>
      </c>
      <c r="O183" s="228">
        <f>IF(O$8=0,0,O$8/NMM!O$9*1000)</f>
        <v>0.59406005270780893</v>
      </c>
      <c r="P183" s="228">
        <f>IF(P$8=0,0,P$8/NMM!P$9*1000)</f>
        <v>0.52829878761154681</v>
      </c>
      <c r="Q183" s="228">
        <f>IF(Q$8=0,0,Q$8/NMM!Q$9*1000)</f>
        <v>0.51057839735603505</v>
      </c>
    </row>
    <row r="184" spans="1:17" x14ac:dyDescent="0.25">
      <c r="A184" s="76" t="s">
        <v>80</v>
      </c>
      <c r="B184" s="228">
        <f>IF(B$9=0,0,B$9/NMM!B$9*1000)</f>
        <v>8.1650231561043438E-2</v>
      </c>
      <c r="C184" s="228">
        <f>IF(C$9=0,0,C$9/NMM!C$9*1000)</f>
        <v>8.2080126885498261E-2</v>
      </c>
      <c r="D184" s="228">
        <f>IF(D$9=0,0,D$9/NMM!D$9*1000)</f>
        <v>7.8392977586426757E-2</v>
      </c>
      <c r="E184" s="228">
        <f>IF(E$9=0,0,E$9/NMM!E$9*1000)</f>
        <v>7.849117327993041E-2</v>
      </c>
      <c r="F184" s="228">
        <f>IF(F$9=0,0,F$9/NMM!F$9*1000)</f>
        <v>8.3075821931668528E-2</v>
      </c>
      <c r="G184" s="228">
        <f>IF(G$9=0,0,G$9/NMM!G$9*1000)</f>
        <v>8.7255828689910803E-2</v>
      </c>
      <c r="H184" s="228">
        <f>IF(H$9=0,0,H$9/NMM!H$9*1000)</f>
        <v>8.3994101339664229E-2</v>
      </c>
      <c r="I184" s="228">
        <f>IF(I$9=0,0,I$9/NMM!I$9*1000)</f>
        <v>8.7694224690724007E-2</v>
      </c>
      <c r="J184" s="228">
        <f>IF(J$9=0,0,J$9/NMM!J$9*1000)</f>
        <v>7.641291490326127E-2</v>
      </c>
      <c r="K184" s="228">
        <f>IF(K$9=0,0,K$9/NMM!K$9*1000)</f>
        <v>7.4755413479304186E-2</v>
      </c>
      <c r="L184" s="228">
        <f>IF(L$9=0,0,L$9/NMM!L$9*1000)</f>
        <v>8.8241600230378553E-2</v>
      </c>
      <c r="M184" s="228">
        <f>IF(M$9=0,0,M$9/NMM!M$9*1000)</f>
        <v>9.2141511473247936E-2</v>
      </c>
      <c r="N184" s="228">
        <f>IF(N$9=0,0,N$9/NMM!N$9*1000)</f>
        <v>7.4688927550410358E-2</v>
      </c>
      <c r="O184" s="228">
        <f>IF(O$9=0,0,O$9/NMM!O$9*1000)</f>
        <v>6.9889417965624562E-2</v>
      </c>
      <c r="P184" s="228">
        <f>IF(P$9=0,0,P$9/NMM!P$9*1000)</f>
        <v>6.2152798542534908E-2</v>
      </c>
      <c r="Q184" s="228">
        <f>IF(Q$9=0,0,Q$9/NMM!Q$9*1000)</f>
        <v>6.0068046747768826E-2</v>
      </c>
    </row>
    <row r="185" spans="1:17" x14ac:dyDescent="0.25">
      <c r="A185" s="129" t="s">
        <v>79</v>
      </c>
      <c r="B185" s="227">
        <f>IF(B$10=0,0,B$10/NMM!B$9*1000)</f>
        <v>0.24495069468313033</v>
      </c>
      <c r="C185" s="227">
        <f>IF(C$10=0,0,C$10/NMM!C$9*1000)</f>
        <v>0.24624038065649476</v>
      </c>
      <c r="D185" s="227">
        <f>IF(D$10=0,0,D$10/NMM!D$9*1000)</f>
        <v>0.23517893275928028</v>
      </c>
      <c r="E185" s="227">
        <f>IF(E$10=0,0,E$10/NMM!E$9*1000)</f>
        <v>0.23547351983979123</v>
      </c>
      <c r="F185" s="227">
        <f>IF(F$10=0,0,F$10/NMM!F$9*1000)</f>
        <v>0.24922746579500563</v>
      </c>
      <c r="G185" s="227">
        <f>IF(G$10=0,0,G$10/NMM!G$9*1000)</f>
        <v>0.26176748606973244</v>
      </c>
      <c r="H185" s="227">
        <f>IF(H$10=0,0,H$10/NMM!H$9*1000)</f>
        <v>0.25198230401899263</v>
      </c>
      <c r="I185" s="227">
        <f>IF(I$10=0,0,I$10/NMM!I$9*1000)</f>
        <v>0.26308267407217206</v>
      </c>
      <c r="J185" s="227">
        <f>IF(J$10=0,0,J$10/NMM!J$9*1000)</f>
        <v>0.22923874470978381</v>
      </c>
      <c r="K185" s="227">
        <f>IF(K$10=0,0,K$10/NMM!K$9*1000)</f>
        <v>0.22426624043791263</v>
      </c>
      <c r="L185" s="227">
        <f>IF(L$10=0,0,L$10/NMM!L$9*1000)</f>
        <v>0.26472480069113569</v>
      </c>
      <c r="M185" s="227">
        <f>IF(M$10=0,0,M$10/NMM!M$9*1000)</f>
        <v>0.27642453441974385</v>
      </c>
      <c r="N185" s="227">
        <f>IF(N$10=0,0,N$10/NMM!N$9*1000)</f>
        <v>0.22406678265123106</v>
      </c>
      <c r="O185" s="227">
        <f>IF(O$10=0,0,O$10/NMM!O$9*1000)</f>
        <v>0.20966825389687366</v>
      </c>
      <c r="P185" s="227">
        <f>IF(P$10=0,0,P$10/NMM!P$9*1000)</f>
        <v>0.18645839562760472</v>
      </c>
      <c r="Q185" s="227">
        <f>IF(Q$10=0,0,Q$10/NMM!Q$9*1000)</f>
        <v>0.18020414024330647</v>
      </c>
    </row>
    <row r="186" spans="1:17" x14ac:dyDescent="0.25">
      <c r="A186" s="127" t="s">
        <v>214</v>
      </c>
      <c r="B186" s="225">
        <f>IF(B$15=0,0,B$15/NMM!B$9*1000)</f>
        <v>3.8503492453047921</v>
      </c>
      <c r="C186" s="225">
        <f>IF(C$15=0,0,C$15/NMM!C$9*1000)</f>
        <v>3.8706216573534609</v>
      </c>
      <c r="D186" s="225">
        <f>IF(D$15=0,0,D$15/NMM!D$9*1000)</f>
        <v>3.6967481453060116</v>
      </c>
      <c r="E186" s="225">
        <f>IF(E$15=0,0,E$15/NMM!E$9*1000)</f>
        <v>3.701378722674201</v>
      </c>
      <c r="F186" s="225">
        <f>IF(F$15=0,0,F$15/NMM!F$9*1000)</f>
        <v>3.9175752739725298</v>
      </c>
      <c r="G186" s="225">
        <f>IF(G$15=0,0,G$15/NMM!G$9*1000)</f>
        <v>4.1146902797632299</v>
      </c>
      <c r="H186" s="225">
        <f>IF(H$15=0,0,H$15/NMM!H$9*1000)</f>
        <v>3.9608782304731709</v>
      </c>
      <c r="I186" s="225">
        <f>IF(I$15=0,0,I$15/NMM!I$9*1000)</f>
        <v>4.1353635550081851</v>
      </c>
      <c r="J186" s="225">
        <f>IF(J$15=0,0,J$15/NMM!J$9*1000)</f>
        <v>3.6033750744399158</v>
      </c>
      <c r="K186" s="225">
        <f>IF(K$15=0,0,K$15/NMM!K$9*1000)</f>
        <v>3.5252129034967337</v>
      </c>
      <c r="L186" s="225">
        <f>IF(L$15=0,0,L$15/NMM!L$9*1000)</f>
        <v>4.1611759373580304</v>
      </c>
      <c r="M186" s="225">
        <f>IF(M$15=0,0,M$15/NMM!M$9*1000)</f>
        <v>4.3450825843283036</v>
      </c>
      <c r="N186" s="225">
        <f>IF(N$15=0,0,N$15/NMM!N$9*1000)</f>
        <v>3.5220776515660837</v>
      </c>
      <c r="O186" s="225">
        <f>IF(O$15=0,0,O$15/NMM!O$9*1000)</f>
        <v>3.2957489840987146</v>
      </c>
      <c r="P186" s="225">
        <f>IF(P$15=0,0,P$15/NMM!P$9*1000)</f>
        <v>2.930916133200637</v>
      </c>
      <c r="Q186" s="225">
        <f>IF(Q$15=0,0,Q$15/NMM!Q$9*1000)</f>
        <v>2.8326062772925833</v>
      </c>
    </row>
    <row r="187" spans="1:17" x14ac:dyDescent="0.25">
      <c r="A187" s="127" t="s">
        <v>213</v>
      </c>
      <c r="B187" s="226">
        <f>IF(B$16=0,0,B$16/NMM!B$9*1000)</f>
        <v>43.5337874348171</v>
      </c>
      <c r="C187" s="226">
        <f>IF(C$16=0,0,C$16/NMM!C$9*1000)</f>
        <v>43.762996480722215</v>
      </c>
      <c r="D187" s="226">
        <f>IF(D$16=0,0,D$16/NMM!D$9*1000)</f>
        <v>41.797104029992184</v>
      </c>
      <c r="E187" s="226">
        <f>IF(E$16=0,0,E$16/NMM!E$9*1000)</f>
        <v>41.849459428945423</v>
      </c>
      <c r="F187" s="226">
        <f>IF(F$16=0,0,F$16/NMM!F$9*1000)</f>
        <v>44.293875275076523</v>
      </c>
      <c r="G187" s="226">
        <f>IF(G$16=0,0,G$16/NMM!G$9*1000)</f>
        <v>46.52254655022621</v>
      </c>
      <c r="H187" s="226">
        <f>IF(H$16=0,0,H$16/NMM!H$9*1000)</f>
        <v>44.783478057446679</v>
      </c>
      <c r="I187" s="226">
        <f>IF(I$16=0,0,I$16/NMM!I$9*1000)</f>
        <v>46.756287936463522</v>
      </c>
      <c r="J187" s="226">
        <f>IF(J$16=0,0,J$16/NMM!J$9*1000)</f>
        <v>40.741385922296487</v>
      </c>
      <c r="K187" s="226">
        <f>IF(K$16=0,0,K$16/NMM!K$9*1000)</f>
        <v>39.857649118567927</v>
      </c>
      <c r="L187" s="226">
        <f>IF(L$16=0,0,L$16/NMM!L$9*1000)</f>
        <v>47.04813438851582</v>
      </c>
      <c r="M187" s="226">
        <f>IF(M$16=0,0,M$16/NMM!M$9*1000)</f>
        <v>49.127465993776489</v>
      </c>
      <c r="N187" s="226">
        <f>IF(N$16=0,0,N$16/NMM!N$9*1000)</f>
        <v>39.82220054431977</v>
      </c>
      <c r="O187" s="226">
        <f>IF(O$16=0,0,O$16/NMM!O$9*1000)</f>
        <v>37.263226416987102</v>
      </c>
      <c r="P187" s="226">
        <f>IF(P$16=0,0,P$16/NMM!P$9*1000)</f>
        <v>33.138261441510444</v>
      </c>
      <c r="Q187" s="226">
        <f>IF(Q$16=0,0,Q$16/NMM!Q$9*1000)</f>
        <v>32.026725812614544</v>
      </c>
    </row>
    <row r="188" spans="1:17" x14ac:dyDescent="0.25">
      <c r="A188" s="127" t="s">
        <v>212</v>
      </c>
      <c r="B188" s="226">
        <f>IF(B$36=0,0,B$36/NMM!B$9*1000)</f>
        <v>70.796744187862302</v>
      </c>
      <c r="C188" s="226">
        <f>IF(C$36=0,0,C$36/NMM!C$9*1000)</f>
        <v>71.169494990047497</v>
      </c>
      <c r="D188" s="226">
        <f>IF(D$36=0,0,D$36/NMM!D$9*1000)</f>
        <v>67.972465897562159</v>
      </c>
      <c r="E188" s="226">
        <f>IF(E$36=0,0,E$36/NMM!E$9*1000)</f>
        <v>68.057608771751433</v>
      </c>
      <c r="F188" s="226">
        <f>IF(F$36=0,0,F$36/NMM!F$9*1000)</f>
        <v>72.032835682720702</v>
      </c>
      <c r="G188" s="226">
        <f>IF(G$36=0,0,G$36/NMM!G$9*1000)</f>
        <v>75.657208369840021</v>
      </c>
      <c r="H188" s="226">
        <f>IF(H$36=0,0,H$36/NMM!H$9*1000)</f>
        <v>72.829051334506687</v>
      </c>
      <c r="I188" s="226">
        <f>IF(I$36=0,0,I$36/NMM!I$9*1000)</f>
        <v>76.037329882408557</v>
      </c>
      <c r="J188" s="226">
        <f>IF(J$36=0,0,J$36/NMM!J$9*1000)</f>
        <v>66.255606207443606</v>
      </c>
      <c r="K188" s="226">
        <f>IF(K$36=0,0,K$36/NMM!K$9*1000)</f>
        <v>64.818430806230253</v>
      </c>
      <c r="L188" s="226">
        <f>IF(L$36=0,0,L$36/NMM!L$9*1000)</f>
        <v>76.51194465464765</v>
      </c>
      <c r="M188" s="226">
        <f>IF(M$36=0,0,M$36/NMM!M$9*1000)</f>
        <v>79.893453969907512</v>
      </c>
      <c r="N188" s="226">
        <f>IF(N$36=0,0,N$36/NMM!N$9*1000)</f>
        <v>64.760782625569931</v>
      </c>
      <c r="O188" s="226">
        <f>IF(O$36=0,0,O$36/NMM!O$9*1000)</f>
        <v>60.599255514073143</v>
      </c>
      <c r="P188" s="226">
        <f>IF(P$36=0,0,P$36/NMM!P$9*1000)</f>
        <v>53.891038578205261</v>
      </c>
      <c r="Q188" s="226">
        <f>IF(Q$36=0,0,Q$36/NMM!Q$9*1000)</f>
        <v>52.083405743766853</v>
      </c>
    </row>
    <row r="189" spans="1:17" x14ac:dyDescent="0.25">
      <c r="A189" s="72" t="s">
        <v>211</v>
      </c>
      <c r="B189" s="224">
        <f>IF(B$44=0,0,B$44/NMM!B$9*1000)</f>
        <v>3.6019396165754509</v>
      </c>
      <c r="C189" s="224">
        <f>IF(C$44=0,0,C$44/NMM!C$9*1000)</f>
        <v>3.6209041310725922</v>
      </c>
      <c r="D189" s="224">
        <f>IF(D$44=0,0,D$44/NMM!D$9*1000)</f>
        <v>3.458248264963689</v>
      </c>
      <c r="E189" s="224">
        <f>IF(E$44=0,0,E$44/NMM!E$9*1000)</f>
        <v>3.4625800954048978</v>
      </c>
      <c r="F189" s="224">
        <f>IF(F$44=0,0,F$44/NMM!F$9*1000)</f>
        <v>3.6648284821033341</v>
      </c>
      <c r="G189" s="224">
        <f>IF(G$44=0,0,G$44/NMM!G$9*1000)</f>
        <v>3.8492263907462467</v>
      </c>
      <c r="H189" s="224">
        <f>IF(H$44=0,0,H$44/NMM!H$9*1000)</f>
        <v>3.7053376994749017</v>
      </c>
      <c r="I189" s="224">
        <f>IF(I$44=0,0,I$44/NMM!I$9*1000)</f>
        <v>3.8685659062979796</v>
      </c>
      <c r="J189" s="224">
        <f>IF(J$44=0,0,J$44/NMM!J$9*1000)</f>
        <v>3.3708992631857275</v>
      </c>
      <c r="K189" s="224">
        <f>IF(K$44=0,0,K$44/NMM!K$9*1000)</f>
        <v>3.2977798129485576</v>
      </c>
      <c r="L189" s="224">
        <f>IF(L$44=0,0,L$44/NMM!L$9*1000)</f>
        <v>3.8927129736575128</v>
      </c>
      <c r="M189" s="224">
        <f>IF(M$44=0,0,M$44/NMM!M$9*1000)</f>
        <v>4.0647546756619617</v>
      </c>
      <c r="N189" s="224">
        <f>IF(N$44=0,0,N$44/NMM!N$9*1000)</f>
        <v>3.2948468353360139</v>
      </c>
      <c r="O189" s="224">
        <f>IF(O$44=0,0,O$44/NMM!O$9*1000)</f>
        <v>3.0831200173826687</v>
      </c>
      <c r="P189" s="224">
        <f>IF(P$44=0,0,P$44/NMM!P$9*1000)</f>
        <v>2.7418247697683378</v>
      </c>
      <c r="Q189" s="224">
        <f>IF(Q$44=0,0,Q$44/NMM!Q$9*1000)</f>
        <v>2.6498574852091914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77.419536972227789</v>
      </c>
      <c r="C191" s="230">
        <f t="shared" si="44"/>
        <v>73.408213620495388</v>
      </c>
      <c r="D191" s="230">
        <f t="shared" si="44"/>
        <v>71.810000395512944</v>
      </c>
      <c r="E191" s="230">
        <f t="shared" si="44"/>
        <v>73.264630431398302</v>
      </c>
      <c r="F191" s="230">
        <f t="shared" si="44"/>
        <v>73.546779825026732</v>
      </c>
      <c r="G191" s="230">
        <f t="shared" si="44"/>
        <v>71.629474941502508</v>
      </c>
      <c r="H191" s="230">
        <f t="shared" si="44"/>
        <v>70.485856369835844</v>
      </c>
      <c r="I191" s="230">
        <f t="shared" si="44"/>
        <v>73.590912069149738</v>
      </c>
      <c r="J191" s="230">
        <f t="shared" si="44"/>
        <v>70.098057637100894</v>
      </c>
      <c r="K191" s="230">
        <f t="shared" si="44"/>
        <v>68.577534169344062</v>
      </c>
      <c r="L191" s="230">
        <f t="shared" si="44"/>
        <v>80.949205860946677</v>
      </c>
      <c r="M191" s="230">
        <f t="shared" si="44"/>
        <v>84.52682364229068</v>
      </c>
      <c r="N191" s="230">
        <f t="shared" si="44"/>
        <v>68.516542719383523</v>
      </c>
      <c r="O191" s="230">
        <f t="shared" si="44"/>
        <v>64.113670509495194</v>
      </c>
      <c r="P191" s="230">
        <f t="shared" si="44"/>
        <v>58.560581589011242</v>
      </c>
      <c r="Q191" s="230">
        <f t="shared" si="44"/>
        <v>57.75407662811952</v>
      </c>
    </row>
    <row r="192" spans="1:17" x14ac:dyDescent="0.25">
      <c r="A192" s="132" t="s">
        <v>83</v>
      </c>
      <c r="B192" s="229">
        <f>IF(B$48=0,0,B$48/NMM!B$10*1000)</f>
        <v>0.35532566025408618</v>
      </c>
      <c r="C192" s="229">
        <f>IF(C$48=0,0,C$48/NMM!C$10*1000)</f>
        <v>0.33691524120239053</v>
      </c>
      <c r="D192" s="229">
        <f>IF(D$48=0,0,D$48/NMM!D$10*1000)</f>
        <v>0.32958006210415608</v>
      </c>
      <c r="E192" s="229">
        <f>IF(E$48=0,0,E$48/NMM!E$10*1000)</f>
        <v>0.33625625002958609</v>
      </c>
      <c r="F192" s="229">
        <f>IF(F$48=0,0,F$48/NMM!F$10*1000)</f>
        <v>0.33755120636105151</v>
      </c>
      <c r="G192" s="229">
        <f>IF(G$48=0,0,G$48/NMM!G$10*1000)</f>
        <v>0.32875152025738735</v>
      </c>
      <c r="H192" s="229">
        <f>IF(H$48=0,0,H$48/NMM!H$10*1000)</f>
        <v>0.3235027543780194</v>
      </c>
      <c r="I192" s="229">
        <f>IF(I$48=0,0,I$48/NMM!I$10*1000)</f>
        <v>0.33775375625213561</v>
      </c>
      <c r="J192" s="229">
        <f>IF(J$48=0,0,J$48/NMM!J$10*1000)</f>
        <v>0.32172290853879454</v>
      </c>
      <c r="K192" s="229">
        <f>IF(K$48=0,0,K$48/NMM!K$10*1000)</f>
        <v>0.31474429530701631</v>
      </c>
      <c r="L192" s="229">
        <f>IF(L$48=0,0,L$48/NMM!L$10*1000)</f>
        <v>0.37152547205110392</v>
      </c>
      <c r="M192" s="229">
        <f>IF(M$48=0,0,M$48/NMM!M$10*1000)</f>
        <v>0.38794535067617025</v>
      </c>
      <c r="N192" s="229">
        <f>IF(N$48=0,0,N$48/NMM!N$10*1000)</f>
        <v>0.3144643681972113</v>
      </c>
      <c r="O192" s="229">
        <f>IF(O$48=0,0,O$48/NMM!O$10*1000)</f>
        <v>0.29425689168447849</v>
      </c>
      <c r="P192" s="229">
        <f>IF(P$48=0,0,P$48/NMM!P$10*1000)</f>
        <v>0.26877036639269813</v>
      </c>
      <c r="Q192" s="229">
        <f>IF(Q$48=0,0,Q$48/NMM!Q$10*1000)</f>
        <v>0.26506882129265641</v>
      </c>
    </row>
    <row r="193" spans="1:17" x14ac:dyDescent="0.25">
      <c r="A193" s="76" t="s">
        <v>82</v>
      </c>
      <c r="B193" s="228">
        <f>IF(B$49=0,0,B$49/NMM!B$10*1000)</f>
        <v>0.3651552171509645</v>
      </c>
      <c r="C193" s="228">
        <f>IF(C$49=0,0,C$49/NMM!C$10*1000)</f>
        <v>0.34623550118714996</v>
      </c>
      <c r="D193" s="228">
        <f>IF(D$49=0,0,D$49/NMM!D$10*1000)</f>
        <v>0.33869740524850678</v>
      </c>
      <c r="E193" s="228">
        <f>IF(E$49=0,0,E$49/NMM!E$10*1000)</f>
        <v>0.34555828000184657</v>
      </c>
      <c r="F193" s="228">
        <f>IF(F$49=0,0,F$49/NMM!F$10*1000)</f>
        <v>0.34688905937781156</v>
      </c>
      <c r="G193" s="228">
        <f>IF(G$49=0,0,G$49/NMM!G$10*1000)</f>
        <v>0.33784594302154819</v>
      </c>
      <c r="H193" s="228">
        <f>IF(H$49=0,0,H$49/NMM!H$10*1000)</f>
        <v>0.33245197782611408</v>
      </c>
      <c r="I193" s="228">
        <f>IF(I$49=0,0,I$49/NMM!I$10*1000)</f>
        <v>0.34709721251093972</v>
      </c>
      <c r="J193" s="228">
        <f>IF(J$49=0,0,J$49/NMM!J$10*1000)</f>
        <v>0.33062289519399385</v>
      </c>
      <c r="K193" s="228">
        <f>IF(K$49=0,0,K$49/NMM!K$10*1000)</f>
        <v>0.32345122898716722</v>
      </c>
      <c r="L193" s="228">
        <f>IF(L$49=0,0,L$49/NMM!L$10*1000)</f>
        <v>0.38180317269212843</v>
      </c>
      <c r="M193" s="228">
        <f>IF(M$49=0,0,M$49/NMM!M$10*1000)</f>
        <v>0.39867728288344173</v>
      </c>
      <c r="N193" s="228">
        <f>IF(N$49=0,0,N$49/NMM!N$10*1000)</f>
        <v>0.32316355810943159</v>
      </c>
      <c r="O193" s="228">
        <f>IF(O$49=0,0,O$49/NMM!O$10*1000)</f>
        <v>0.30239707175771846</v>
      </c>
      <c r="P193" s="228">
        <f>IF(P$49=0,0,P$49/NMM!P$10*1000)</f>
        <v>0.27620549957942797</v>
      </c>
      <c r="Q193" s="228">
        <f>IF(Q$49=0,0,Q$49/NMM!Q$10*1000)</f>
        <v>0.27240155672927385</v>
      </c>
    </row>
    <row r="194" spans="1:17" x14ac:dyDescent="0.25">
      <c r="A194" s="76" t="s">
        <v>81</v>
      </c>
      <c r="B194" s="228">
        <f>IF(B$50=0,0,B$50/NMM!B$10*1000)</f>
        <v>0.50610390764311797</v>
      </c>
      <c r="C194" s="228">
        <f>IF(C$50=0,0,C$50/NMM!C$10*1000)</f>
        <v>0.47988124470133187</v>
      </c>
      <c r="D194" s="228">
        <f>IF(D$50=0,0,D$50/NMM!D$10*1000)</f>
        <v>0.46943346898419408</v>
      </c>
      <c r="E194" s="228">
        <f>IF(E$50=0,0,E$50/NMM!E$10*1000)</f>
        <v>0.47894261840730012</v>
      </c>
      <c r="F194" s="228">
        <f>IF(F$50=0,0,F$50/NMM!F$10*1000)</f>
        <v>0.4807870741640648</v>
      </c>
      <c r="G194" s="228">
        <f>IF(G$50=0,0,G$50/NMM!G$10*1000)</f>
        <v>0.46825334519016354</v>
      </c>
      <c r="H194" s="228">
        <f>IF(H$50=0,0,H$50/NMM!H$10*1000)</f>
        <v>0.46077732749993405</v>
      </c>
      <c r="I194" s="228">
        <f>IF(I$50=0,0,I$50/NMM!I$10*1000)</f>
        <v>0.48107557370923437</v>
      </c>
      <c r="J194" s="228">
        <f>IF(J$50=0,0,J$50/NMM!J$10*1000)</f>
        <v>0.4582422250995335</v>
      </c>
      <c r="K194" s="228">
        <f>IF(K$50=0,0,K$50/NMM!K$10*1000)</f>
        <v>0.44830231976309548</v>
      </c>
      <c r="L194" s="228">
        <f>IF(L$50=0,0,L$50/NMM!L$10*1000)</f>
        <v>0.52917791824986926</v>
      </c>
      <c r="M194" s="228">
        <f>IF(M$50=0,0,M$50/NMM!M$10*1000)</f>
        <v>0.55256537844407361</v>
      </c>
      <c r="N194" s="228">
        <f>IF(N$50=0,0,N$50/NMM!N$10*1000)</f>
        <v>0.44790360889029718</v>
      </c>
      <c r="O194" s="228">
        <f>IF(O$50=0,0,O$50/NMM!O$10*1000)</f>
        <v>0.41912132837785854</v>
      </c>
      <c r="P194" s="228">
        <f>IF(P$50=0,0,P$50/NMM!P$10*1000)</f>
        <v>0.38281989708468506</v>
      </c>
      <c r="Q194" s="228">
        <f>IF(Q$50=0,0,Q$50/NMM!Q$10*1000)</f>
        <v>0.37754764503818572</v>
      </c>
    </row>
    <row r="195" spans="1:17" x14ac:dyDescent="0.25">
      <c r="A195" s="76" t="s">
        <v>80</v>
      </c>
      <c r="B195" s="228">
        <f>IF(B$51=0,0,B$51/NMM!B$10*1000)</f>
        <v>0.26008728396823222</v>
      </c>
      <c r="C195" s="228">
        <f>IF(C$51=0,0,C$51/NMM!C$10*1000)</f>
        <v>0.24661143231021093</v>
      </c>
      <c r="D195" s="228">
        <f>IF(D$51=0,0,D$51/NMM!D$10*1000)</f>
        <v>0.24124231033991439</v>
      </c>
      <c r="E195" s="228">
        <f>IF(E$51=0,0,E$51/NMM!E$10*1000)</f>
        <v>0.24612907135668119</v>
      </c>
      <c r="F195" s="228">
        <f>IF(F$51=0,0,F$51/NMM!F$10*1000)</f>
        <v>0.24707693894065325</v>
      </c>
      <c r="G195" s="228">
        <f>IF(G$51=0,0,G$51/NMM!G$10*1000)</f>
        <v>0.24063584358931162</v>
      </c>
      <c r="H195" s="228">
        <f>IF(H$51=0,0,H$51/NMM!H$10*1000)</f>
        <v>0.2367939109217588</v>
      </c>
      <c r="I195" s="228">
        <f>IF(I$51=0,0,I$51/NMM!I$10*1000)</f>
        <v>0.24722519913385871</v>
      </c>
      <c r="J195" s="228">
        <f>IF(J$51=0,0,J$51/NMM!J$10*1000)</f>
        <v>0.23549111936464143</v>
      </c>
      <c r="K195" s="228">
        <f>IF(K$51=0,0,K$51/NMM!K$10*1000)</f>
        <v>0.23038299247051264</v>
      </c>
      <c r="L195" s="228">
        <f>IF(L$51=0,0,L$51/NMM!L$10*1000)</f>
        <v>0.27194504016875537</v>
      </c>
      <c r="M195" s="228">
        <f>IF(M$51=0,0,M$51/NMM!M$10*1000)</f>
        <v>0.28396387841316384</v>
      </c>
      <c r="N195" s="228">
        <f>IF(N$51=0,0,N$51/NMM!N$10*1000)</f>
        <v>0.23017809457024224</v>
      </c>
      <c r="O195" s="228">
        <f>IF(O$51=0,0,O$51/NMM!O$10*1000)</f>
        <v>0.215386852985578</v>
      </c>
      <c r="P195" s="228">
        <f>IF(P$51=0,0,P$51/NMM!P$10*1000)</f>
        <v>0.19673151259674501</v>
      </c>
      <c r="Q195" s="228">
        <f>IF(Q$51=0,0,Q$51/NMM!Q$10*1000)</f>
        <v>0.19402209720899241</v>
      </c>
    </row>
    <row r="196" spans="1:17" x14ac:dyDescent="0.25">
      <c r="A196" s="129" t="s">
        <v>79</v>
      </c>
      <c r="B196" s="227">
        <f>IF(B$52=0,0,B$52/NMM!B$10*1000)</f>
        <v>0.26991409169501474</v>
      </c>
      <c r="C196" s="227">
        <f>IF(C$52=0,0,C$52/NMM!C$10*1000)</f>
        <v>0.25592908556708793</v>
      </c>
      <c r="D196" s="227">
        <f>IF(D$52=0,0,D$52/NMM!D$10*1000)</f>
        <v>0.25035710350898249</v>
      </c>
      <c r="E196" s="227">
        <f>IF(E$52=0,0,E$52/NMM!E$10*1000)</f>
        <v>0.2554284996997026</v>
      </c>
      <c r="F196" s="227">
        <f>IF(F$52=0,0,F$52/NMM!F$10*1000)</f>
        <v>0.25641218030904067</v>
      </c>
      <c r="G196" s="227">
        <f>IF(G$52=0,0,G$52/NMM!G$10*1000)</f>
        <v>0.24972772278865416</v>
      </c>
      <c r="H196" s="227">
        <f>IF(H$52=0,0,H$52/NMM!H$10*1000)</f>
        <v>0.24574063141496522</v>
      </c>
      <c r="I196" s="227">
        <f>IF(I$52=0,0,I$52/NMM!I$10*1000)</f>
        <v>0.25656604217715295</v>
      </c>
      <c r="J196" s="227">
        <f>IF(J$52=0,0,J$52/NMM!J$10*1000)</f>
        <v>0.24438861683569726</v>
      </c>
      <c r="K196" s="227">
        <f>IF(K$52=0,0,K$52/NMM!K$10*1000)</f>
        <v>0.23908749096035437</v>
      </c>
      <c r="L196" s="227">
        <f>IF(L$52=0,0,L$52/NMM!L$10*1000)</f>
        <v>0.28221986630103529</v>
      </c>
      <c r="M196" s="227">
        <f>IF(M$52=0,0,M$52/NMM!M$10*1000)</f>
        <v>0.29469280907037526</v>
      </c>
      <c r="N196" s="227">
        <f>IF(N$52=0,0,N$52/NMM!N$10*1000)</f>
        <v>0.23887485145796153</v>
      </c>
      <c r="O196" s="227">
        <f>IF(O$52=0,0,O$52/NMM!O$10*1000)</f>
        <v>0.22352475638044206</v>
      </c>
      <c r="P196" s="227">
        <f>IF(P$52=0,0,P$52/NMM!P$10*1000)</f>
        <v>0.20416456629545421</v>
      </c>
      <c r="Q196" s="227">
        <f>IF(Q$52=0,0,Q$52/NMM!Q$10*1000)</f>
        <v>0.20135278179660476</v>
      </c>
    </row>
    <row r="197" spans="1:17" x14ac:dyDescent="0.25">
      <c r="A197" s="127" t="s">
        <v>210</v>
      </c>
      <c r="B197" s="226">
        <f>IF(B$57=0,0,B$57/NMM!B$10*1000)</f>
        <v>6.2111358115535396</v>
      </c>
      <c r="C197" s="226">
        <f>IF(C$57=0,0,C$57/NMM!C$10*1000)</f>
        <v>5.5907867204468857</v>
      </c>
      <c r="D197" s="226">
        <f>IF(D$57=0,0,D$57/NMM!D$10*1000)</f>
        <v>6.3854333943035586</v>
      </c>
      <c r="E197" s="226">
        <f>IF(E$57=0,0,E$57/NMM!E$10*1000)</f>
        <v>6.8224526679005306</v>
      </c>
      <c r="F197" s="226">
        <f>IF(F$57=0,0,F$57/NMM!F$10*1000)</f>
        <v>5.1748379163725371</v>
      </c>
      <c r="G197" s="226">
        <f>IF(G$57=0,0,G$57/NMM!G$10*1000)</f>
        <v>4.6374213530300672</v>
      </c>
      <c r="H197" s="226">
        <f>IF(H$57=0,0,H$57/NMM!H$10*1000)</f>
        <v>4.1423936409204591</v>
      </c>
      <c r="I197" s="226">
        <f>IF(I$57=0,0,I$57/NMM!I$10*1000)</f>
        <v>4.7480910919109744</v>
      </c>
      <c r="J197" s="226">
        <f>IF(J$57=0,0,J$57/NMM!J$10*1000)</f>
        <v>4.7518413699172264</v>
      </c>
      <c r="K197" s="226">
        <f>IF(K$57=0,0,K$57/NMM!K$10*1000)</f>
        <v>3.8792296610321628</v>
      </c>
      <c r="L197" s="226">
        <f>IF(L$57=0,0,L$57/NMM!L$10*1000)</f>
        <v>4.8573065321318696</v>
      </c>
      <c r="M197" s="226">
        <f>IF(M$57=0,0,M$57/NMM!M$10*1000)</f>
        <v>4.5597044860825386</v>
      </c>
      <c r="N197" s="226">
        <f>IF(N$57=0,0,N$57/NMM!N$10*1000)</f>
        <v>4.607252948287651</v>
      </c>
      <c r="O197" s="226">
        <f>IF(O$57=0,0,O$57/NMM!O$10*1000)</f>
        <v>4.5941367135834374</v>
      </c>
      <c r="P197" s="226">
        <f>IF(P$57=0,0,P$57/NMM!P$10*1000)</f>
        <v>4.8103136097182073</v>
      </c>
      <c r="Q197" s="226">
        <f>IF(Q$57=0,0,Q$57/NMM!Q$10*1000)</f>
        <v>5.1621351052501074</v>
      </c>
    </row>
    <row r="198" spans="1:17" x14ac:dyDescent="0.25">
      <c r="A198" s="127" t="s">
        <v>209</v>
      </c>
      <c r="B198" s="226">
        <f>IF(B$58=0,0,B$58/NMM!B$10*1000)</f>
        <v>6.7060297270000335</v>
      </c>
      <c r="C198" s="226">
        <f>IF(C$58=0,0,C$58/NMM!C$10*1000)</f>
        <v>6.9464081754568081</v>
      </c>
      <c r="D198" s="226">
        <f>IF(D$58=0,0,D$58/NMM!D$10*1000)</f>
        <v>4.9907683357815378</v>
      </c>
      <c r="E198" s="226">
        <f>IF(E$58=0,0,E$58/NMM!E$10*1000)</f>
        <v>4.4860323270169014</v>
      </c>
      <c r="F198" s="226">
        <f>IF(F$58=0,0,F$58/NMM!F$10*1000)</f>
        <v>7.7993395610739231</v>
      </c>
      <c r="G198" s="226">
        <f>IF(G$58=0,0,G$58/NMM!G$10*1000)</f>
        <v>8.3885993683990279</v>
      </c>
      <c r="H198" s="226">
        <f>IF(H$58=0,0,H$58/NMM!H$10*1000)</f>
        <v>9.0836302763741585</v>
      </c>
      <c r="I198" s="226">
        <f>IF(I$58=0,0,I$58/NMM!I$10*1000)</f>
        <v>8.6504352758647176</v>
      </c>
      <c r="J198" s="226">
        <f>IF(J$58=0,0,J$58/NMM!J$10*1000)</f>
        <v>7.7887222559888167</v>
      </c>
      <c r="K198" s="226">
        <f>IF(K$58=0,0,K$58/NMM!K$10*1000)</f>
        <v>9.1350602186459096</v>
      </c>
      <c r="L198" s="226">
        <f>IF(L$58=0,0,L$58/NMM!L$10*1000)</f>
        <v>10.235169197172066</v>
      </c>
      <c r="M198" s="226">
        <f>IF(M$58=0,0,M$58/NMM!M$10*1000)</f>
        <v>11.696234206215733</v>
      </c>
      <c r="N198" s="226">
        <f>IF(N$58=0,0,N$58/NMM!N$10*1000)</f>
        <v>7.6866015418641469</v>
      </c>
      <c r="O198" s="226">
        <f>IF(O$58=0,0,O$58/NMM!O$10*1000)</f>
        <v>6.6355159897904246</v>
      </c>
      <c r="P198" s="226">
        <f>IF(P$58=0,0,P$58/NMM!P$10*1000)</f>
        <v>4.851597334104949</v>
      </c>
      <c r="Q198" s="226">
        <f>IF(Q$58=0,0,Q$58/NMM!Q$10*1000)</f>
        <v>4.4210918949767146</v>
      </c>
    </row>
    <row r="199" spans="1:17" x14ac:dyDescent="0.25">
      <c r="A199" s="127" t="s">
        <v>208</v>
      </c>
      <c r="B199" s="226">
        <f>IF(B$77=0,0,B$77/NMM!B$10*1000)</f>
        <v>53.616679298840111</v>
      </c>
      <c r="C199" s="226">
        <f>IF(C$77=0,0,C$77/NMM!C$10*1000)</f>
        <v>50.560943904195362</v>
      </c>
      <c r="D199" s="226">
        <f>IF(D$77=0,0,D$77/NMM!D$10*1000)</f>
        <v>50.31258636112122</v>
      </c>
      <c r="E199" s="226">
        <f>IF(E$77=0,0,E$77/NMM!E$10*1000)</f>
        <v>51.617957119214701</v>
      </c>
      <c r="F199" s="226">
        <f>IF(F$77=0,0,F$77/NMM!F$10*1000)</f>
        <v>50.259637252150561</v>
      </c>
      <c r="G199" s="226">
        <f>IF(G$77=0,0,G$77/NMM!G$10*1000)</f>
        <v>48.57497883018479</v>
      </c>
      <c r="H199" s="226">
        <f>IF(H$77=0,0,H$77/NMM!H$10*1000)</f>
        <v>47.407826127467764</v>
      </c>
      <c r="I199" s="226">
        <f>IF(I$77=0,0,I$77/NMM!I$10*1000)</f>
        <v>49.889933543241227</v>
      </c>
      <c r="J199" s="226">
        <f>IF(J$77=0,0,J$77/NMM!J$10*1000)</f>
        <v>47.735126665069863</v>
      </c>
      <c r="K199" s="226">
        <f>IF(K$77=0,0,K$77/NMM!K$10*1000)</f>
        <v>45.983836943877023</v>
      </c>
      <c r="L199" s="226">
        <f>IF(L$77=0,0,L$77/NMM!L$10*1000)</f>
        <v>54.538347026967763</v>
      </c>
      <c r="M199" s="226">
        <f>IF(M$77=0,0,M$77/NMM!M$10*1000)</f>
        <v>56.472180171156396</v>
      </c>
      <c r="N199" s="226">
        <f>IF(N$77=0,0,N$77/NMM!N$10*1000)</f>
        <v>46.623380230939453</v>
      </c>
      <c r="O199" s="226">
        <f>IF(O$77=0,0,O$77/NMM!O$10*1000)</f>
        <v>43.890567759569471</v>
      </c>
      <c r="P199" s="226">
        <f>IF(P$77=0,0,P$77/NMM!P$10*1000)</f>
        <v>40.660312311318954</v>
      </c>
      <c r="Q199" s="226">
        <f>IF(Q$77=0,0,Q$77/NMM!Q$10*1000)</f>
        <v>40.48923467729481</v>
      </c>
    </row>
    <row r="200" spans="1:17" x14ac:dyDescent="0.25">
      <c r="A200" s="72" t="s">
        <v>207</v>
      </c>
      <c r="B200" s="258">
        <f>IF(B$87=0,0,B$87/NMM!B$10*1000)</f>
        <v>9.1291059741226999</v>
      </c>
      <c r="C200" s="258">
        <f>IF(C$87=0,0,C$87/NMM!C$10*1000)</f>
        <v>8.6445023154281504</v>
      </c>
      <c r="D200" s="258">
        <f>IF(D$87=0,0,D$87/NMM!D$10*1000)</f>
        <v>8.4919019541208716</v>
      </c>
      <c r="E200" s="258">
        <f>IF(E$87=0,0,E$87/NMM!E$10*1000)</f>
        <v>8.6758735977710497</v>
      </c>
      <c r="F200" s="258">
        <f>IF(F$87=0,0,F$87/NMM!F$10*1000)</f>
        <v>8.6442486362770801</v>
      </c>
      <c r="G200" s="258">
        <f>IF(G$87=0,0,G$87/NMM!G$10*1000)</f>
        <v>8.4032610150415579</v>
      </c>
      <c r="H200" s="258">
        <f>IF(H$87=0,0,H$87/NMM!H$10*1000)</f>
        <v>8.2527397230326649</v>
      </c>
      <c r="I200" s="258">
        <f>IF(I$87=0,0,I$87/NMM!I$10*1000)</f>
        <v>8.6327343743495017</v>
      </c>
      <c r="J200" s="258">
        <f>IF(J$87=0,0,J$87/NMM!J$10*1000)</f>
        <v>8.2318995810923319</v>
      </c>
      <c r="K200" s="258">
        <f>IF(K$87=0,0,K$87/NMM!K$10*1000)</f>
        <v>8.0234390183008184</v>
      </c>
      <c r="L200" s="258">
        <f>IF(L$87=0,0,L$87/NMM!L$10*1000)</f>
        <v>9.4817116352120863</v>
      </c>
      <c r="M200" s="258">
        <f>IF(M$87=0,0,M$87/NMM!M$10*1000)</f>
        <v>9.8808600793487997</v>
      </c>
      <c r="N200" s="258">
        <f>IF(N$87=0,0,N$87/NMM!N$10*1000)</f>
        <v>8.0447235170671334</v>
      </c>
      <c r="O200" s="258">
        <f>IF(O$87=0,0,O$87/NMM!O$10*1000)</f>
        <v>7.5387631453657891</v>
      </c>
      <c r="P200" s="258">
        <f>IF(P$87=0,0,P$87/NMM!P$10*1000)</f>
        <v>6.9096664919201229</v>
      </c>
      <c r="Q200" s="258">
        <f>IF(Q$87=0,0,Q$87/NMM!Q$10*1000)</f>
        <v>6.371222048532176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381.41926073293382</v>
      </c>
      <c r="C202" s="230">
        <f t="shared" si="45"/>
        <v>373.20931392630848</v>
      </c>
      <c r="D202" s="230">
        <f t="shared" si="45"/>
        <v>361.8270063191847</v>
      </c>
      <c r="E202" s="230">
        <f t="shared" si="45"/>
        <v>365.83348543922358</v>
      </c>
      <c r="F202" s="230">
        <f t="shared" si="45"/>
        <v>378.77339087650387</v>
      </c>
      <c r="G202" s="230">
        <f t="shared" si="45"/>
        <v>378.68159130564266</v>
      </c>
      <c r="H202" s="230">
        <f t="shared" si="45"/>
        <v>378.94466094658407</v>
      </c>
      <c r="I202" s="230">
        <f t="shared" si="45"/>
        <v>373.451458491398</v>
      </c>
      <c r="J202" s="230">
        <f t="shared" si="45"/>
        <v>356.38773269595629</v>
      </c>
      <c r="K202" s="230">
        <f t="shared" si="45"/>
        <v>342.40140177390992</v>
      </c>
      <c r="L202" s="230">
        <f t="shared" si="45"/>
        <v>408.34450689183024</v>
      </c>
      <c r="M202" s="230">
        <f t="shared" si="45"/>
        <v>406.24487130501768</v>
      </c>
      <c r="N202" s="230">
        <f t="shared" si="45"/>
        <v>320.91392287912544</v>
      </c>
      <c r="O202" s="230">
        <f t="shared" si="45"/>
        <v>299.27039268431679</v>
      </c>
      <c r="P202" s="230">
        <f t="shared" si="45"/>
        <v>248.60788491286141</v>
      </c>
      <c r="Q202" s="230">
        <f t="shared" si="45"/>
        <v>221.62022983663337</v>
      </c>
    </row>
    <row r="203" spans="1:17" x14ac:dyDescent="0.25">
      <c r="A203" s="132" t="s">
        <v>83</v>
      </c>
      <c r="B203" s="229">
        <f>IF(B$98=0,0,B$98/NMM!B$11*1000)</f>
        <v>2.2479777292017831</v>
      </c>
      <c r="C203" s="229">
        <f>IF(C$98=0,0,C$98/NMM!C$11*1000)</f>
        <v>2.1995906143409321</v>
      </c>
      <c r="D203" s="229">
        <f>IF(D$98=0,0,D$98/NMM!D$11*1000)</f>
        <v>2.1325064981414252</v>
      </c>
      <c r="E203" s="229">
        <f>IF(E$98=0,0,E$98/NMM!E$11*1000)</f>
        <v>2.1561195579985828</v>
      </c>
      <c r="F203" s="229">
        <f>IF(F$98=0,0,F$98/NMM!F$11*1000)</f>
        <v>2.2323837172470871</v>
      </c>
      <c r="G203" s="229">
        <f>IF(G$98=0,0,G$98/NMM!G$11*1000)</f>
        <v>2.2318426764237946</v>
      </c>
      <c r="H203" s="229">
        <f>IF(H$98=0,0,H$98/NMM!H$11*1000)</f>
        <v>2.2333931348168221</v>
      </c>
      <c r="I203" s="229">
        <f>IF(I$98=0,0,I$98/NMM!I$11*1000)</f>
        <v>2.201017746228616</v>
      </c>
      <c r="J203" s="229">
        <f>IF(J$98=0,0,J$98/NMM!J$11*1000)</f>
        <v>2.100448950904414</v>
      </c>
      <c r="K203" s="229">
        <f>IF(K$98=0,0,K$98/NMM!K$11*1000)</f>
        <v>2.0180174544834162</v>
      </c>
      <c r="L203" s="229">
        <f>IF(L$98=0,0,L$98/NMM!L$11*1000)</f>
        <v>2.4066675489087528</v>
      </c>
      <c r="M203" s="229">
        <f>IF(M$98=0,0,M$98/NMM!M$11*1000)</f>
        <v>2.394292887939812</v>
      </c>
      <c r="N203" s="229">
        <f>IF(N$98=0,0,N$98/NMM!N$11*1000)</f>
        <v>1.8913763039569604</v>
      </c>
      <c r="O203" s="229">
        <f>IF(O$98=0,0,O$98/NMM!O$11*1000)</f>
        <v>1.7638154310064369</v>
      </c>
      <c r="P203" s="229">
        <f>IF(P$98=0,0,P$98/NMM!P$11*1000)</f>
        <v>1.4652248748900605</v>
      </c>
      <c r="Q203" s="229">
        <f>IF(Q$98=0,0,Q$98/NMM!Q$11*1000)</f>
        <v>1.3061672345963813</v>
      </c>
    </row>
    <row r="204" spans="1:17" x14ac:dyDescent="0.25">
      <c r="A204" s="76" t="s">
        <v>82</v>
      </c>
      <c r="B204" s="228">
        <f>IF(B$99=0,0,B$99/NMM!B$11*1000)</f>
        <v>2.3101646958742816</v>
      </c>
      <c r="C204" s="228">
        <f>IF(C$99=0,0,C$99/NMM!C$11*1000)</f>
        <v>2.2604390233132623</v>
      </c>
      <c r="D204" s="228">
        <f>IF(D$99=0,0,D$99/NMM!D$11*1000)</f>
        <v>2.1914991246279412</v>
      </c>
      <c r="E204" s="228">
        <f>IF(E$99=0,0,E$99/NMM!E$11*1000)</f>
        <v>2.2157654047315889</v>
      </c>
      <c r="F204" s="228">
        <f>IF(F$99=0,0,F$99/NMM!F$11*1000)</f>
        <v>2.2941392987287448</v>
      </c>
      <c r="G204" s="228">
        <f>IF(G$99=0,0,G$99/NMM!G$11*1000)</f>
        <v>2.2935832908142713</v>
      </c>
      <c r="H204" s="228">
        <f>IF(H$99=0,0,H$99/NMM!H$11*1000)</f>
        <v>2.2951766403370288</v>
      </c>
      <c r="I204" s="228">
        <f>IF(I$99=0,0,I$99/NMM!I$11*1000)</f>
        <v>2.2619056346859892</v>
      </c>
      <c r="J204" s="228">
        <f>IF(J$99=0,0,J$99/NMM!J$11*1000)</f>
        <v>2.1585547529372295</v>
      </c>
      <c r="K204" s="228">
        <f>IF(K$99=0,0,K$99/NMM!K$11*1000)</f>
        <v>2.0738429115403423</v>
      </c>
      <c r="L204" s="228">
        <f>IF(L$99=0,0,L$99/NMM!L$11*1000)</f>
        <v>2.4732444338625532</v>
      </c>
      <c r="M204" s="228">
        <f>IF(M$99=0,0,M$99/NMM!M$11*1000)</f>
        <v>2.4605274462685469</v>
      </c>
      <c r="N204" s="228">
        <f>IF(N$99=0,0,N$99/NMM!N$11*1000)</f>
        <v>1.943698421588032</v>
      </c>
      <c r="O204" s="228">
        <f>IF(O$99=0,0,O$99/NMM!O$11*1000)</f>
        <v>1.8126087664561539</v>
      </c>
      <c r="P204" s="228">
        <f>IF(P$99=0,0,P$99/NMM!P$11*1000)</f>
        <v>1.5057581458735136</v>
      </c>
      <c r="Q204" s="228">
        <f>IF(Q$99=0,0,Q$99/NMM!Q$11*1000)</f>
        <v>1.3423004120880446</v>
      </c>
    </row>
    <row r="205" spans="1:17" x14ac:dyDescent="0.25">
      <c r="A205" s="76" t="s">
        <v>81</v>
      </c>
      <c r="B205" s="228">
        <f>IF(B$100=0,0,B$100/NMM!B$11*1000)</f>
        <v>4.5214782543553316</v>
      </c>
      <c r="C205" s="228">
        <f>IF(C$100=0,0,C$100/NMM!C$11*1000)</f>
        <v>4.424154653328368</v>
      </c>
      <c r="D205" s="228">
        <f>IF(D$100=0,0,D$100/NMM!D$11*1000)</f>
        <v>4.289224770052158</v>
      </c>
      <c r="E205" s="228">
        <f>IF(E$100=0,0,E$100/NMM!E$11*1000)</f>
        <v>4.3367189846415704</v>
      </c>
      <c r="F205" s="228">
        <f>IF(F$100=0,0,F$100/NMM!F$11*1000)</f>
        <v>4.4901131811896144</v>
      </c>
      <c r="G205" s="228">
        <f>IF(G$100=0,0,G$100/NMM!G$11*1000)</f>
        <v>4.4890249567443918</v>
      </c>
      <c r="H205" s="228">
        <f>IF(H$100=0,0,H$100/NMM!H$11*1000)</f>
        <v>4.4921434769224549</v>
      </c>
      <c r="I205" s="228">
        <f>IF(I$100=0,0,I$100/NMM!I$11*1000)</f>
        <v>4.4270251202873769</v>
      </c>
      <c r="J205" s="228">
        <f>IF(J$100=0,0,J$100/NMM!J$11*1000)</f>
        <v>4.2247457047850911</v>
      </c>
      <c r="K205" s="228">
        <f>IF(K$100=0,0,K$100/NMM!K$11*1000)</f>
        <v>4.0589468119847369</v>
      </c>
      <c r="L205" s="228">
        <f>IF(L$100=0,0,L$100/NMM!L$11*1000)</f>
        <v>4.8406596055190754</v>
      </c>
      <c r="M205" s="228">
        <f>IF(M$100=0,0,M$100/NMM!M$11*1000)</f>
        <v>4.8157697857716384</v>
      </c>
      <c r="N205" s="228">
        <f>IF(N$100=0,0,N$100/NMM!N$11*1000)</f>
        <v>3.8042266691765461</v>
      </c>
      <c r="O205" s="228">
        <f>IF(O$100=0,0,O$100/NMM!O$11*1000)</f>
        <v>3.5476566392958788</v>
      </c>
      <c r="P205" s="228">
        <f>IF(P$100=0,0,P$100/NMM!P$11*1000)</f>
        <v>2.9470854286035704</v>
      </c>
      <c r="Q205" s="228">
        <f>IF(Q$100=0,0,Q$100/NMM!Q$11*1000)</f>
        <v>2.627164260153068</v>
      </c>
    </row>
    <row r="206" spans="1:17" x14ac:dyDescent="0.25">
      <c r="A206" s="76" t="s">
        <v>80</v>
      </c>
      <c r="B206" s="228">
        <f>IF(B$101=0,0,B$101/NMM!B$11*1000)</f>
        <v>1.7937147644428111</v>
      </c>
      <c r="C206" s="228">
        <f>IF(C$101=0,0,C$101/NMM!C$11*1000)</f>
        <v>1.7551055374886291</v>
      </c>
      <c r="D206" s="228">
        <f>IF(D$101=0,0,D$101/NMM!D$11*1000)</f>
        <v>1.7015775295713176</v>
      </c>
      <c r="E206" s="228">
        <f>IF(E$101=0,0,E$101/NMM!E$11*1000)</f>
        <v>1.7204189502621243</v>
      </c>
      <c r="F206" s="228">
        <f>IF(F$101=0,0,F$101/NMM!F$11*1000)</f>
        <v>1.7812719323290034</v>
      </c>
      <c r="G206" s="228">
        <f>IF(G$101=0,0,G$101/NMM!G$11*1000)</f>
        <v>1.7808402230196543</v>
      </c>
      <c r="H206" s="228">
        <f>IF(H$101=0,0,H$101/NMM!H$11*1000)</f>
        <v>1.782077370556794</v>
      </c>
      <c r="I206" s="228">
        <f>IF(I$101=0,0,I$101/NMM!I$11*1000)</f>
        <v>1.756244279881177</v>
      </c>
      <c r="J206" s="228">
        <f>IF(J$101=0,0,J$101/NMM!J$11*1000)</f>
        <v>1.6759980520507514</v>
      </c>
      <c r="K206" s="228">
        <f>IF(K$101=0,0,K$101/NMM!K$11*1000)</f>
        <v>1.6102240053310091</v>
      </c>
      <c r="L206" s="228">
        <f>IF(L$101=0,0,L$101/NMM!L$11*1000)</f>
        <v>1.920337136576467</v>
      </c>
      <c r="M206" s="228">
        <f>IF(M$101=0,0,M$101/NMM!M$11*1000)</f>
        <v>1.9104631009947863</v>
      </c>
      <c r="N206" s="228">
        <f>IF(N$101=0,0,N$101/NMM!N$11*1000)</f>
        <v>1.5091740267060039</v>
      </c>
      <c r="O206" s="228">
        <f>IF(O$101=0,0,O$101/NMM!O$11*1000)</f>
        <v>1.4073901797379944</v>
      </c>
      <c r="P206" s="228">
        <f>IF(P$101=0,0,P$101/NMM!P$11*1000)</f>
        <v>1.1691376908135105</v>
      </c>
      <c r="Q206" s="228">
        <f>IF(Q$101=0,0,Q$101/NMM!Q$11*1000)</f>
        <v>1.0422218259070053</v>
      </c>
    </row>
    <row r="207" spans="1:17" x14ac:dyDescent="0.25">
      <c r="A207" s="129" t="s">
        <v>79</v>
      </c>
      <c r="B207" s="227">
        <f>IF(B$102=0,0,B$102/NMM!B$11*1000)</f>
        <v>2.029217752810943</v>
      </c>
      <c r="C207" s="227">
        <f>IF(C$102=0,0,C$102/NMM!C$11*1000)</f>
        <v>1.9855393874928813</v>
      </c>
      <c r="D207" s="227">
        <f>IF(D$102=0,0,D$102/NMM!D$11*1000)</f>
        <v>1.9249835030838269</v>
      </c>
      <c r="E207" s="227">
        <f>IF(E$102=0,0,E$102/NMM!E$11*1000)</f>
        <v>1.9462986787805836</v>
      </c>
      <c r="F207" s="227">
        <f>IF(F$102=0,0,F$102/NMM!F$11*1000)</f>
        <v>2.0151412584200252</v>
      </c>
      <c r="G207" s="227">
        <f>IF(G$102=0,0,G$102/NMM!G$11*1000)</f>
        <v>2.0146528685087914</v>
      </c>
      <c r="H207" s="227">
        <f>IF(H$102=0,0,H$102/NMM!H$11*1000)</f>
        <v>2.0160524454063982</v>
      </c>
      <c r="I207" s="227">
        <f>IF(I$102=0,0,I$102/NMM!I$11*1000)</f>
        <v>1.9868276392955888</v>
      </c>
      <c r="J207" s="227">
        <f>IF(J$102=0,0,J$102/NMM!J$11*1000)</f>
        <v>1.8960456078725534</v>
      </c>
      <c r="K207" s="227">
        <f>IF(K$102=0,0,K$102/NMM!K$11*1000)</f>
        <v>1.8216358600554985</v>
      </c>
      <c r="L207" s="227">
        <f>IF(L$102=0,0,L$102/NMM!L$11*1000)</f>
        <v>2.1724648122264703</v>
      </c>
      <c r="M207" s="227">
        <f>IF(M$102=0,0,M$102/NMM!M$11*1000)</f>
        <v>2.1612943805104461</v>
      </c>
      <c r="N207" s="227">
        <f>IF(N$102=0,0,N$102/NMM!N$11*1000)</f>
        <v>1.7073186817550094</v>
      </c>
      <c r="O207" s="227">
        <f>IF(O$102=0,0,O$102/NMM!O$11*1000)</f>
        <v>1.5921712830095711</v>
      </c>
      <c r="P207" s="227">
        <f>IF(P$102=0,0,P$102/NMM!P$11*1000)</f>
        <v>1.3226378043535398</v>
      </c>
      <c r="Q207" s="227">
        <f>IF(Q$102=0,0,Q$102/NMM!Q$11*1000)</f>
        <v>1.1790587184883263</v>
      </c>
    </row>
    <row r="208" spans="1:17" x14ac:dyDescent="0.25">
      <c r="A208" s="127" t="s">
        <v>206</v>
      </c>
      <c r="B208" s="226">
        <f>IF(B$107=0,0,B$107/NMM!B$11*1000)</f>
        <v>268.89209660202334</v>
      </c>
      <c r="C208" s="226">
        <f>IF(C$107=0,0,C$107/NMM!C$11*1000)</f>
        <v>266.83150326846436</v>
      </c>
      <c r="D208" s="226">
        <f>IF(D$107=0,0,D$107/NMM!D$11*1000)</f>
        <v>247.35460891274013</v>
      </c>
      <c r="E208" s="226">
        <f>IF(E$107=0,0,E$107/NMM!E$11*1000)</f>
        <v>246.32074353855546</v>
      </c>
      <c r="F208" s="226">
        <f>IF(F$107=0,0,F$107/NMM!F$11*1000)</f>
        <v>276.20378569208401</v>
      </c>
      <c r="G208" s="226">
        <f>IF(G$107=0,0,G$107/NMM!G$11*1000)</f>
        <v>281.36260240123346</v>
      </c>
      <c r="H208" s="226">
        <f>IF(H$107=0,0,H$107/NMM!H$11*1000)</f>
        <v>287.11621774912862</v>
      </c>
      <c r="I208" s="226">
        <f>IF(I$107=0,0,I$107/NMM!I$11*1000)</f>
        <v>277.6799334336244</v>
      </c>
      <c r="J208" s="226">
        <f>IF(J$107=0,0,J$107/NMM!J$11*1000)</f>
        <v>262.13166179097766</v>
      </c>
      <c r="K208" s="226">
        <f>IF(K$107=0,0,K$107/NMM!K$11*1000)</f>
        <v>261.28000978146002</v>
      </c>
      <c r="L208" s="226">
        <f>IF(L$107=0,0,L$107/NMM!L$11*1000)</f>
        <v>308.15300739810471</v>
      </c>
      <c r="M208" s="226">
        <f>IF(M$107=0,0,M$107/NMM!M$11*1000)</f>
        <v>312.61475272823355</v>
      </c>
      <c r="N208" s="226">
        <f>IF(N$107=0,0,N$107/NMM!N$11*1000)</f>
        <v>236.46978083598651</v>
      </c>
      <c r="O208" s="226">
        <f>IF(O$107=0,0,O$107/NMM!O$11*1000)</f>
        <v>217.27802917428954</v>
      </c>
      <c r="P208" s="226">
        <f>IF(P$107=0,0,P$107/NMM!P$11*1000)</f>
        <v>174.09355149524717</v>
      </c>
      <c r="Q208" s="226">
        <f>IF(Q$107=0,0,Q$107/NMM!Q$11*1000)</f>
        <v>146.95765095101936</v>
      </c>
    </row>
    <row r="209" spans="1:17" x14ac:dyDescent="0.25">
      <c r="A209" s="127" t="s">
        <v>205</v>
      </c>
      <c r="B209" s="226">
        <f>IF(B$115=0,0,B$115/NMM!B$11*1000)</f>
        <v>41.198420599997533</v>
      </c>
      <c r="C209" s="226">
        <f>IF(C$115=0,0,C$115/NMM!C$11*1000)</f>
        <v>38.085458498306132</v>
      </c>
      <c r="D209" s="226">
        <f>IF(D$115=0,0,D$115/NMM!D$11*1000)</f>
        <v>43.696355173131884</v>
      </c>
      <c r="E209" s="226">
        <f>IF(E$115=0,0,E$115/NMM!E$11*1000)</f>
        <v>46.433593044193827</v>
      </c>
      <c r="F209" s="226">
        <f>IF(F$115=0,0,F$115/NMM!F$11*1000)</f>
        <v>35.431476915052606</v>
      </c>
      <c r="G209" s="226">
        <f>IF(G$115=0,0,G$115/NMM!G$11*1000)</f>
        <v>32.301686691343939</v>
      </c>
      <c r="H209" s="226">
        <f>IF(H$115=0,0,H$115/NMM!H$11*1000)</f>
        <v>29.004392725825568</v>
      </c>
      <c r="I209" s="226">
        <f>IF(I$115=0,0,I$115/NMM!I$11*1000)</f>
        <v>31.734099005310664</v>
      </c>
      <c r="J209" s="226">
        <f>IF(J$115=0,0,J$115/NMM!J$11*1000)</f>
        <v>31.992625199251361</v>
      </c>
      <c r="K209" s="226">
        <f>IF(K$115=0,0,K$115/NMM!K$11*1000)</f>
        <v>25.101440116770814</v>
      </c>
      <c r="L209" s="226">
        <f>IF(L$115=0,0,L$115/NMM!L$11*1000)</f>
        <v>31.994487996775337</v>
      </c>
      <c r="M209" s="226">
        <f>IF(M$115=0,0,M$115/NMM!M$11*1000)</f>
        <v>28.218738618050352</v>
      </c>
      <c r="N209" s="226">
        <f>IF(N$115=0,0,N$115/NMM!N$11*1000)</f>
        <v>28.551373444697809</v>
      </c>
      <c r="O209" s="226">
        <f>IF(O$115=0,0,O$115/NMM!O$11*1000)</f>
        <v>28.562979622405138</v>
      </c>
      <c r="P209" s="226">
        <f>IF(P$115=0,0,P$115/NMM!P$11*1000)</f>
        <v>27.551499956348678</v>
      </c>
      <c r="Q209" s="226">
        <f>IF(Q$115=0,0,Q$115/NMM!Q$11*1000)</f>
        <v>29.480474036194256</v>
      </c>
    </row>
    <row r="210" spans="1:17" x14ac:dyDescent="0.25">
      <c r="A210" s="127" t="s">
        <v>204</v>
      </c>
      <c r="B210" s="226">
        <f>IF(B$116=0,0,B$116/NMM!B$11*1000)</f>
        <v>21.664522721922339</v>
      </c>
      <c r="C210" s="226">
        <f>IF(C$116=0,0,C$116/NMM!C$11*1000)</f>
        <v>21.68357536046992</v>
      </c>
      <c r="D210" s="226">
        <f>IF(D$116=0,0,D$116/NMM!D$11*1000)</f>
        <v>19.54565696104136</v>
      </c>
      <c r="E210" s="226">
        <f>IF(E$116=0,0,E$116/NMM!E$11*1000)</f>
        <v>19.270775025240766</v>
      </c>
      <c r="F210" s="226">
        <f>IF(F$116=0,0,F$116/NMM!F$11*1000)</f>
        <v>22.709299480328916</v>
      </c>
      <c r="G210" s="226">
        <f>IF(G$116=0,0,G$116/NMM!G$11*1000)</f>
        <v>23.384314688355133</v>
      </c>
      <c r="H210" s="226">
        <f>IF(H$116=0,0,H$116/NMM!H$11*1000)</f>
        <v>24.124364663622988</v>
      </c>
      <c r="I210" s="226">
        <f>IF(I$116=0,0,I$116/NMM!I$11*1000)</f>
        <v>23.087824981191581</v>
      </c>
      <c r="J210" s="226">
        <f>IF(J$116=0,0,J$116/NMM!J$11*1000)</f>
        <v>21.660387074768369</v>
      </c>
      <c r="K210" s="226">
        <f>IF(K$116=0,0,K$116/NMM!K$11*1000)</f>
        <v>22.039076728088595</v>
      </c>
      <c r="L210" s="226">
        <f>IF(L$116=0,0,L$116/NMM!L$11*1000)</f>
        <v>25.834710208888144</v>
      </c>
      <c r="M210" s="226">
        <f>IF(M$116=0,0,M$116/NMM!M$11*1000)</f>
        <v>26.489234821142077</v>
      </c>
      <c r="N210" s="226">
        <f>IF(N$116=0,0,N$116/NMM!N$11*1000)</f>
        <v>19.560364344605166</v>
      </c>
      <c r="O210" s="226">
        <f>IF(O$116=0,0,O$116/NMM!O$11*1000)</f>
        <v>17.818775155816052</v>
      </c>
      <c r="P210" s="226">
        <f>IF(P$116=0,0,P$116/NMM!P$11*1000)</f>
        <v>13.968574171066358</v>
      </c>
      <c r="Q210" s="226">
        <f>IF(Q$116=0,0,Q$116/NMM!Q$11*1000)</f>
        <v>11.379538642813564</v>
      </c>
    </row>
    <row r="211" spans="1:17" x14ac:dyDescent="0.25">
      <c r="A211" s="72" t="s">
        <v>203</v>
      </c>
      <c r="B211" s="224">
        <f>IF(B$124=0,0,B$124/NMM!B$11*1000)</f>
        <v>36.761667612305502</v>
      </c>
      <c r="C211" s="224">
        <f>IF(C$124=0,0,C$124/NMM!C$11*1000)</f>
        <v>33.983947583103934</v>
      </c>
      <c r="D211" s="224">
        <f>IF(D$124=0,0,D$124/NMM!D$11*1000)</f>
        <v>38.990593846794617</v>
      </c>
      <c r="E211" s="224">
        <f>IF(E$124=0,0,E$124/NMM!E$11*1000)</f>
        <v>41.43305225481911</v>
      </c>
      <c r="F211" s="224">
        <f>IF(F$124=0,0,F$124/NMM!F$11*1000)</f>
        <v>31.615779401123866</v>
      </c>
      <c r="G211" s="224">
        <f>IF(G$124=0,0,G$124/NMM!G$11*1000)</f>
        <v>28.823043509199213</v>
      </c>
      <c r="H211" s="224">
        <f>IF(H$124=0,0,H$124/NMM!H$11*1000)</f>
        <v>25.880842739967427</v>
      </c>
      <c r="I211" s="224">
        <f>IF(I$124=0,0,I$124/NMM!I$11*1000)</f>
        <v>28.316580650892593</v>
      </c>
      <c r="J211" s="224">
        <f>IF(J$124=0,0,J$124/NMM!J$11*1000)</f>
        <v>28.54726556240891</v>
      </c>
      <c r="K211" s="224">
        <f>IF(K$124=0,0,K$124/NMM!K$11*1000)</f>
        <v>22.398208104195501</v>
      </c>
      <c r="L211" s="224">
        <f>IF(L$124=0,0,L$124/NMM!L$11*1000)</f>
        <v>28.548927750968765</v>
      </c>
      <c r="M211" s="224">
        <f>IF(M$124=0,0,M$124/NMM!M$11*1000)</f>
        <v>25.17979753610647</v>
      </c>
      <c r="N211" s="224">
        <f>IF(N$124=0,0,N$124/NMM!N$11*1000)</f>
        <v>25.476610150653432</v>
      </c>
      <c r="O211" s="224">
        <f>IF(O$124=0,0,O$124/NMM!O$11*1000)</f>
        <v>25.486966432299969</v>
      </c>
      <c r="P211" s="224">
        <f>IF(P$124=0,0,P$124/NMM!P$11*1000)</f>
        <v>24.584415345664979</v>
      </c>
      <c r="Q211" s="224">
        <f>IF(Q$124=0,0,Q$124/NMM!Q$11*1000)</f>
        <v>26.305653755373342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80.363004726116515</v>
      </c>
      <c r="C5" s="96">
        <v>76.141263476105664</v>
      </c>
      <c r="D5" s="96">
        <v>69.29129209995574</v>
      </c>
      <c r="E5" s="96">
        <v>82.658584085406488</v>
      </c>
      <c r="F5" s="96">
        <v>76.732570008536371</v>
      </c>
      <c r="G5" s="96">
        <v>76.001260534197996</v>
      </c>
      <c r="H5" s="96">
        <v>83.825220822562073</v>
      </c>
      <c r="I5" s="96">
        <v>89.437616464782394</v>
      </c>
      <c r="J5" s="96">
        <v>94.588598806745694</v>
      </c>
      <c r="K5" s="96">
        <v>66.158911762649169</v>
      </c>
      <c r="L5" s="96">
        <v>57.167061361334923</v>
      </c>
      <c r="M5" s="96">
        <v>46.633259845859264</v>
      </c>
      <c r="N5" s="96">
        <v>57.505919691782324</v>
      </c>
      <c r="O5" s="96">
        <v>64.945417570594273</v>
      </c>
      <c r="P5" s="96">
        <v>67.190550798767717</v>
      </c>
      <c r="Q5" s="96">
        <v>64.211713724160376</v>
      </c>
    </row>
    <row r="6" spans="1:17" x14ac:dyDescent="0.25">
      <c r="A6" s="132" t="s">
        <v>83</v>
      </c>
      <c r="B6" s="160">
        <v>0.21860940505318477</v>
      </c>
      <c r="C6" s="160">
        <v>0.20911047475484054</v>
      </c>
      <c r="D6" s="160">
        <v>0.19019124449837851</v>
      </c>
      <c r="E6" s="160">
        <v>0.22271792559089693</v>
      </c>
      <c r="F6" s="160">
        <v>0.20406716007753092</v>
      </c>
      <c r="G6" s="160">
        <v>0.20132301378892942</v>
      </c>
      <c r="H6" s="160">
        <v>0.22076193640579003</v>
      </c>
      <c r="I6" s="160">
        <v>0.23768488075361188</v>
      </c>
      <c r="J6" s="160">
        <v>0.25112248358557232</v>
      </c>
      <c r="K6" s="160">
        <v>0.17430863259771323</v>
      </c>
      <c r="L6" s="160">
        <v>0.15193895736161334</v>
      </c>
      <c r="M6" s="160">
        <v>0.12311075900043937</v>
      </c>
      <c r="N6" s="160">
        <v>0.15339037578119469</v>
      </c>
      <c r="O6" s="160">
        <v>0.17154739796463295</v>
      </c>
      <c r="P6" s="160">
        <v>0.17760418685005638</v>
      </c>
      <c r="Q6" s="160">
        <v>0.17166380862069278</v>
      </c>
    </row>
    <row r="7" spans="1:17" x14ac:dyDescent="0.25">
      <c r="A7" s="76" t="s">
        <v>82</v>
      </c>
      <c r="B7" s="159">
        <v>2.2737947172343884E-2</v>
      </c>
      <c r="C7" s="159">
        <v>2.1749946792099573E-2</v>
      </c>
      <c r="D7" s="159">
        <v>1.9782124511039959E-2</v>
      </c>
      <c r="E7" s="159">
        <v>2.3165281590642399E-2</v>
      </c>
      <c r="F7" s="159">
        <v>2.122538279779991E-2</v>
      </c>
      <c r="G7" s="159">
        <v>2.0939959335217292E-2</v>
      </c>
      <c r="H7" s="159">
        <v>2.2961835729061946E-2</v>
      </c>
      <c r="I7" s="159">
        <v>2.4722020815735931E-2</v>
      </c>
      <c r="J7" s="159">
        <v>2.6119689425838599E-2</v>
      </c>
      <c r="K7" s="159">
        <v>1.8130146224614875E-2</v>
      </c>
      <c r="L7" s="159">
        <v>1.5803437116847154E-2</v>
      </c>
      <c r="M7" s="159">
        <v>1.2804965705012189E-2</v>
      </c>
      <c r="N7" s="159">
        <v>1.5954401689214835E-2</v>
      </c>
      <c r="O7" s="159">
        <v>1.7842945373388226E-2</v>
      </c>
      <c r="P7" s="159">
        <v>1.8472922595444582E-2</v>
      </c>
      <c r="Q7" s="159">
        <v>1.7855053449649369E-2</v>
      </c>
    </row>
    <row r="8" spans="1:17" x14ac:dyDescent="0.25">
      <c r="A8" s="76" t="s">
        <v>81</v>
      </c>
      <c r="B8" s="159">
        <v>0.53003689163469458</v>
      </c>
      <c r="C8" s="159">
        <v>0.50700593609111166</v>
      </c>
      <c r="D8" s="159">
        <v>0.46113467087808685</v>
      </c>
      <c r="E8" s="159">
        <v>0.5399983452807372</v>
      </c>
      <c r="F8" s="159">
        <v>0.49477799542018558</v>
      </c>
      <c r="G8" s="159">
        <v>0.48812458191015201</v>
      </c>
      <c r="H8" s="159">
        <v>0.53525588496667653</v>
      </c>
      <c r="I8" s="159">
        <v>0.57628698706973647</v>
      </c>
      <c r="J8" s="159">
        <v>0.60886758548608144</v>
      </c>
      <c r="K8" s="159">
        <v>0.42262594230430595</v>
      </c>
      <c r="L8" s="159">
        <v>0.36838878299208244</v>
      </c>
      <c r="M8" s="159">
        <v>0.29849239108219355</v>
      </c>
      <c r="N8" s="159">
        <v>0.37190786904141815</v>
      </c>
      <c r="O8" s="159">
        <v>0.41593109666563877</v>
      </c>
      <c r="P8" s="159">
        <v>0.4306162908060116</v>
      </c>
      <c r="Q8" s="159">
        <v>0.41621334409353933</v>
      </c>
    </row>
    <row r="9" spans="1:17" x14ac:dyDescent="0.25">
      <c r="A9" s="76" t="s">
        <v>80</v>
      </c>
      <c r="B9" s="159">
        <v>4.3380282695456109E-2</v>
      </c>
      <c r="C9" s="159">
        <v>4.1495339632067051E-2</v>
      </c>
      <c r="D9" s="159">
        <v>3.7741056705831208E-2</v>
      </c>
      <c r="E9" s="159">
        <v>4.4195566842735491E-2</v>
      </c>
      <c r="F9" s="159">
        <v>4.0494557363021474E-2</v>
      </c>
      <c r="G9" s="159">
        <v>3.9950016098988197E-2</v>
      </c>
      <c r="H9" s="159">
        <v>4.3807425427783341E-2</v>
      </c>
      <c r="I9" s="159">
        <v>4.7165570561883946E-2</v>
      </c>
      <c r="J9" s="159">
        <v>4.9832093575648564E-2</v>
      </c>
      <c r="K9" s="159">
        <v>3.458935244120704E-2</v>
      </c>
      <c r="L9" s="159">
        <v>3.0150372172670692E-2</v>
      </c>
      <c r="M9" s="159">
        <v>2.4429779345458327E-2</v>
      </c>
      <c r="N9" s="159">
        <v>3.0438387875085293E-2</v>
      </c>
      <c r="O9" s="159">
        <v>3.4041420210467167E-2</v>
      </c>
      <c r="P9" s="159">
        <v>3.5243313669773936E-2</v>
      </c>
      <c r="Q9" s="159">
        <v>3.406452043878265E-2</v>
      </c>
    </row>
    <row r="10" spans="1:17" x14ac:dyDescent="0.25">
      <c r="A10" s="129" t="s">
        <v>79</v>
      </c>
      <c r="B10" s="158">
        <v>0.20568641118906064</v>
      </c>
      <c r="C10" s="158">
        <v>0.19674900576166776</v>
      </c>
      <c r="D10" s="158">
        <v>0.17894817705091565</v>
      </c>
      <c r="E10" s="158">
        <v>0.20955205843554106</v>
      </c>
      <c r="F10" s="158">
        <v>0.19200382429877255</v>
      </c>
      <c r="G10" s="158">
        <v>0.18942189694874423</v>
      </c>
      <c r="H10" s="158">
        <v>0.2077116966463885</v>
      </c>
      <c r="I10" s="158">
        <v>0.22363424896662756</v>
      </c>
      <c r="J10" s="158">
        <v>0.23627749412260557</v>
      </c>
      <c r="K10" s="158">
        <v>0.16400445840641489</v>
      </c>
      <c r="L10" s="158">
        <v>0.14295715617502738</v>
      </c>
      <c r="M10" s="158">
        <v>0.11583312342577926</v>
      </c>
      <c r="N10" s="158">
        <v>0.14432277466607424</v>
      </c>
      <c r="O10" s="158">
        <v>0.16140645288148761</v>
      </c>
      <c r="P10" s="158">
        <v>0.16710519749345643</v>
      </c>
      <c r="Q10" s="158">
        <v>0.16151598197545913</v>
      </c>
    </row>
    <row r="11" spans="1:17" x14ac:dyDescent="0.25">
      <c r="A11" s="92" t="s">
        <v>125</v>
      </c>
      <c r="B11" s="91">
        <v>3.3608907994831162E-2</v>
      </c>
      <c r="C11" s="91">
        <v>3.2148546880135763E-2</v>
      </c>
      <c r="D11" s="91">
        <v>2.9239913242585888E-2</v>
      </c>
      <c r="E11" s="91">
        <v>3.4240550026486884E-2</v>
      </c>
      <c r="F11" s="91">
        <v>3.1373190033354897E-2</v>
      </c>
      <c r="G11" s="91">
        <v>3.0951306262546736E-2</v>
      </c>
      <c r="H11" s="91">
        <v>3.3939837161250604E-2</v>
      </c>
      <c r="I11" s="91">
        <v>3.6541562734078631E-2</v>
      </c>
      <c r="J11" s="91">
        <v>3.8607453527480531E-2</v>
      </c>
      <c r="K11" s="91">
        <v>2.6798127895074415E-2</v>
      </c>
      <c r="L11" s="91">
        <v>2.3359024455305084E-2</v>
      </c>
      <c r="M11" s="91">
        <v>1.8926990681910377E-2</v>
      </c>
      <c r="N11" s="91">
        <v>2.3582164846331931E-2</v>
      </c>
      <c r="O11" s="91">
        <v>2.6373616970154414E-2</v>
      </c>
      <c r="P11" s="91">
        <v>2.7304784869105467E-2</v>
      </c>
      <c r="Q11" s="91">
        <v>2.6391513890134517E-2</v>
      </c>
    </row>
    <row r="12" spans="1:17" x14ac:dyDescent="0.25">
      <c r="A12" s="92" t="s">
        <v>26</v>
      </c>
      <c r="B12" s="91">
        <v>5.5929484197433134E-2</v>
      </c>
      <c r="C12" s="91">
        <v>5.3499258142499617E-2</v>
      </c>
      <c r="D12" s="91">
        <v>4.8658922982175848E-2</v>
      </c>
      <c r="E12" s="91">
        <v>5.6980616624388414E-2</v>
      </c>
      <c r="F12" s="91">
        <v>5.2208966041486657E-2</v>
      </c>
      <c r="G12" s="91">
        <v>5.1506897955960113E-2</v>
      </c>
      <c r="H12" s="91">
        <v>5.6480192289066818E-2</v>
      </c>
      <c r="I12" s="91">
        <v>6.0809793516631905E-2</v>
      </c>
      <c r="J12" s="91">
        <v>6.4247697732411985E-2</v>
      </c>
      <c r="K12" s="91">
        <v>4.4595482568456649E-2</v>
      </c>
      <c r="L12" s="91">
        <v>3.8872378398648502E-2</v>
      </c>
      <c r="M12" s="91">
        <v>3.1496912259442442E-2</v>
      </c>
      <c r="N12" s="91">
        <v>3.9243712301424052E-2</v>
      </c>
      <c r="O12" s="91">
        <v>4.3889042565389544E-2</v>
      </c>
      <c r="P12" s="91">
        <v>4.5438624012592445E-2</v>
      </c>
      <c r="Q12" s="91">
        <v>4.3918825309397877E-2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0.11614801899679635</v>
      </c>
      <c r="C14" s="157">
        <v>0.11110120073903236</v>
      </c>
      <c r="D14" s="157">
        <v>0.10104934082615392</v>
      </c>
      <c r="E14" s="157">
        <v>0.11833089178466577</v>
      </c>
      <c r="F14" s="157">
        <v>0.10842166822393101</v>
      </c>
      <c r="G14" s="157">
        <v>0.1069636927302374</v>
      </c>
      <c r="H14" s="157">
        <v>0.11729166719607106</v>
      </c>
      <c r="I14" s="157">
        <v>0.12628289271591703</v>
      </c>
      <c r="J14" s="157">
        <v>0.13342234286271307</v>
      </c>
      <c r="K14" s="157">
        <v>9.2610847942883823E-2</v>
      </c>
      <c r="L14" s="157">
        <v>8.072575332107379E-2</v>
      </c>
      <c r="M14" s="157">
        <v>6.5409220484426434E-2</v>
      </c>
      <c r="N14" s="157">
        <v>8.1496897518318276E-2</v>
      </c>
      <c r="O14" s="157">
        <v>9.1143793345943649E-2</v>
      </c>
      <c r="P14" s="157">
        <v>9.4361788611758521E-2</v>
      </c>
      <c r="Q14" s="157">
        <v>9.1205642775926729E-2</v>
      </c>
    </row>
    <row r="15" spans="1:17" x14ac:dyDescent="0.25">
      <c r="A15" s="156" t="s">
        <v>214</v>
      </c>
      <c r="B15" s="155">
        <v>2.8783878097906443</v>
      </c>
      <c r="C15" s="155">
        <v>2.7533172293636348</v>
      </c>
      <c r="D15" s="155">
        <v>2.5042113790111578</v>
      </c>
      <c r="E15" s="155">
        <v>2.9324839061097765</v>
      </c>
      <c r="F15" s="155">
        <v>2.6869128791730543</v>
      </c>
      <c r="G15" s="155">
        <v>2.650781235049732</v>
      </c>
      <c r="H15" s="155">
        <v>2.9067297743279141</v>
      </c>
      <c r="I15" s="155">
        <v>3.1295509137234734</v>
      </c>
      <c r="J15" s="155">
        <v>3.306481234607487</v>
      </c>
      <c r="K15" s="155">
        <v>2.2950880959969227</v>
      </c>
      <c r="L15" s="155">
        <v>2.0005509030847484</v>
      </c>
      <c r="M15" s="155">
        <v>1.6209755837116309</v>
      </c>
      <c r="N15" s="155">
        <v>2.0196614490597131</v>
      </c>
      <c r="O15" s="155">
        <v>2.2587314529426297</v>
      </c>
      <c r="P15" s="155">
        <v>2.3384800222689899</v>
      </c>
      <c r="Q15" s="155">
        <v>2.2602642095651131</v>
      </c>
    </row>
    <row r="16" spans="1:17" x14ac:dyDescent="0.25">
      <c r="A16" s="156" t="s">
        <v>213</v>
      </c>
      <c r="B16" s="204">
        <v>20.456942859238691</v>
      </c>
      <c r="C16" s="204">
        <v>19.369155570048004</v>
      </c>
      <c r="D16" s="204">
        <v>17.469661193666745</v>
      </c>
      <c r="E16" s="204">
        <v>21.267984857253865</v>
      </c>
      <c r="F16" s="204">
        <v>20.014898006006344</v>
      </c>
      <c r="G16" s="204">
        <v>19.949862172067739</v>
      </c>
      <c r="H16" s="204">
        <v>22.384570565253576</v>
      </c>
      <c r="I16" s="204">
        <v>23.424924821972809</v>
      </c>
      <c r="J16" s="204">
        <v>24.720093681088276</v>
      </c>
      <c r="K16" s="204">
        <v>17.504957846191893</v>
      </c>
      <c r="L16" s="204">
        <v>14.956837038918511</v>
      </c>
      <c r="M16" s="204">
        <v>12.243649263818059</v>
      </c>
      <c r="N16" s="204">
        <v>14.911652575175951</v>
      </c>
      <c r="O16" s="204">
        <v>17.305605050847294</v>
      </c>
      <c r="P16" s="204">
        <v>17.883436671243992</v>
      </c>
      <c r="Q16" s="204">
        <v>16.743970303423922</v>
      </c>
    </row>
    <row r="17" spans="1:17" x14ac:dyDescent="0.25">
      <c r="A17" s="152" t="s">
        <v>227</v>
      </c>
      <c r="B17" s="151">
        <v>18.663341417726603</v>
      </c>
      <c r="C17" s="151">
        <v>17.665524265236964</v>
      </c>
      <c r="D17" s="151">
        <v>15.932287158240307</v>
      </c>
      <c r="E17" s="151">
        <v>19.472744965014776</v>
      </c>
      <c r="F17" s="151">
        <v>18.369994455943388</v>
      </c>
      <c r="G17" s="151">
        <v>18.32707808488307</v>
      </c>
      <c r="H17" s="151">
        <v>20.605097117518564</v>
      </c>
      <c r="I17" s="151">
        <v>21.509042305651384</v>
      </c>
      <c r="J17" s="151">
        <v>22.695896036579494</v>
      </c>
      <c r="K17" s="151">
        <v>16.062553116982183</v>
      </c>
      <c r="L17" s="151">
        <v>13.732118028461226</v>
      </c>
      <c r="M17" s="151">
        <v>11.251302800752516</v>
      </c>
      <c r="N17" s="151">
        <v>13.508438899990502</v>
      </c>
      <c r="O17" s="151">
        <v>15.88017724013139</v>
      </c>
      <c r="P17" s="151">
        <v>16.451840537183472</v>
      </c>
      <c r="Q17" s="151">
        <v>15.360257176283696</v>
      </c>
    </row>
    <row r="18" spans="1:17" x14ac:dyDescent="0.25">
      <c r="A18" s="154" t="s">
        <v>33</v>
      </c>
      <c r="B18" s="83">
        <v>6.966603197921585</v>
      </c>
      <c r="C18" s="83">
        <v>12.119345166621068</v>
      </c>
      <c r="D18" s="83">
        <v>14.962727865803457</v>
      </c>
      <c r="E18" s="83">
        <v>8.6135514885978708</v>
      </c>
      <c r="F18" s="83">
        <v>2.6059878132317817</v>
      </c>
      <c r="G18" s="83">
        <v>0</v>
      </c>
      <c r="H18" s="83">
        <v>0</v>
      </c>
      <c r="I18" s="83">
        <v>3.3021154376941011</v>
      </c>
      <c r="J18" s="83">
        <v>2.4244461813902523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11.696738219805017</v>
      </c>
      <c r="C21" s="208">
        <v>5.5461790986158954</v>
      </c>
      <c r="D21" s="208">
        <v>0.96955929243685057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8.0895188774850393</v>
      </c>
      <c r="F22" s="208">
        <v>12.250333476972056</v>
      </c>
      <c r="G22" s="208">
        <v>14.053324042891569</v>
      </c>
      <c r="H22" s="208">
        <v>19.131636911273525</v>
      </c>
      <c r="I22" s="208">
        <v>15.044902714386165</v>
      </c>
      <c r="J22" s="208">
        <v>15.878122091267754</v>
      </c>
      <c r="K22" s="208">
        <v>13.592521334150975</v>
      </c>
      <c r="L22" s="208">
        <v>9.8787446287250251</v>
      </c>
      <c r="M22" s="208">
        <v>8.9167787246493635</v>
      </c>
      <c r="N22" s="208">
        <v>7.3757947571943037</v>
      </c>
      <c r="O22" s="208">
        <v>13.904721054784314</v>
      </c>
      <c r="P22" s="208">
        <v>14.476056020324473</v>
      </c>
      <c r="Q22" s="208">
        <v>10.029813620409081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2.7696745989318639</v>
      </c>
      <c r="F24" s="208">
        <v>3.5136731657395517</v>
      </c>
      <c r="G24" s="208">
        <v>4.2737540419915012</v>
      </c>
      <c r="H24" s="208">
        <v>1.4734602062450404</v>
      </c>
      <c r="I24" s="208">
        <v>3.1620241535711182</v>
      </c>
      <c r="J24" s="208">
        <v>4.3933277639214872</v>
      </c>
      <c r="K24" s="208">
        <v>2.4700317828312088</v>
      </c>
      <c r="L24" s="208">
        <v>3.853373399736201</v>
      </c>
      <c r="M24" s="208">
        <v>2.3345240761031523</v>
      </c>
      <c r="N24" s="208">
        <v>6.132644142796198</v>
      </c>
      <c r="O24" s="208">
        <v>1.9754561853470765</v>
      </c>
      <c r="P24" s="208">
        <v>1.9757845168590007</v>
      </c>
      <c r="Q24" s="208">
        <v>5.3304435558746137</v>
      </c>
    </row>
    <row r="25" spans="1:17" x14ac:dyDescent="0.25">
      <c r="A25" s="152" t="s">
        <v>226</v>
      </c>
      <c r="B25" s="264">
        <v>1.7936014415120884</v>
      </c>
      <c r="C25" s="264">
        <v>1.7036313048110396</v>
      </c>
      <c r="D25" s="264">
        <v>1.5373740354264378</v>
      </c>
      <c r="E25" s="264">
        <v>1.79523989223909</v>
      </c>
      <c r="F25" s="264">
        <v>1.6449035500629567</v>
      </c>
      <c r="G25" s="264">
        <v>1.6227840871846677</v>
      </c>
      <c r="H25" s="264">
        <v>1.7794734477350125</v>
      </c>
      <c r="I25" s="264">
        <v>1.9158825163214235</v>
      </c>
      <c r="J25" s="264">
        <v>2.024197644508781</v>
      </c>
      <c r="K25" s="264">
        <v>1.4424047292097095</v>
      </c>
      <c r="L25" s="264">
        <v>1.2247190104572847</v>
      </c>
      <c r="M25" s="264">
        <v>0.99234646306554308</v>
      </c>
      <c r="N25" s="264">
        <v>1.4032136751854498</v>
      </c>
      <c r="O25" s="264">
        <v>1.4254278107159046</v>
      </c>
      <c r="P25" s="264">
        <v>1.4315961340605192</v>
      </c>
      <c r="Q25" s="264">
        <v>1.3837131271402268</v>
      </c>
    </row>
    <row r="26" spans="1:17" x14ac:dyDescent="0.25">
      <c r="A26" s="150" t="s">
        <v>33</v>
      </c>
      <c r="B26" s="87">
        <v>0.77645530624722547</v>
      </c>
      <c r="C26" s="87">
        <v>1.119568028994893</v>
      </c>
      <c r="D26" s="87">
        <v>1.3978280110465784</v>
      </c>
      <c r="E26" s="87">
        <v>1.79523989223909</v>
      </c>
      <c r="F26" s="87">
        <v>1.6449035500629567</v>
      </c>
      <c r="G26" s="87">
        <v>1.6227840871846677</v>
      </c>
      <c r="H26" s="87">
        <v>1.7794734477350125</v>
      </c>
      <c r="I26" s="87">
        <v>1.9158825163214235</v>
      </c>
      <c r="J26" s="87">
        <v>2.024197644508781</v>
      </c>
      <c r="K26" s="87">
        <v>1.2864658804885669</v>
      </c>
      <c r="L26" s="87">
        <v>1.2247190104572847</v>
      </c>
      <c r="M26" s="87">
        <v>0.99234646306554308</v>
      </c>
      <c r="N26" s="87">
        <v>0.7072550894212154</v>
      </c>
      <c r="O26" s="87">
        <v>1.2474568096273215</v>
      </c>
      <c r="P26" s="87">
        <v>1.4315961340605192</v>
      </c>
      <c r="Q26" s="87">
        <v>1.3837131271402268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1.017146135264863</v>
      </c>
      <c r="C30" s="87">
        <v>0.58406327581614659</v>
      </c>
      <c r="D30" s="87">
        <v>0.13954602437985938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0.15593884872114269</v>
      </c>
      <c r="L35" s="87">
        <v>0</v>
      </c>
      <c r="M35" s="87">
        <v>0</v>
      </c>
      <c r="N35" s="87">
        <v>0.69595858576423453</v>
      </c>
      <c r="O35" s="87">
        <v>0.17797100108858319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53.1649441172015</v>
      </c>
      <c r="C36" s="204">
        <v>50.323902566172343</v>
      </c>
      <c r="D36" s="204">
        <v>45.956825712710391</v>
      </c>
      <c r="E36" s="204">
        <v>54.522789670706445</v>
      </c>
      <c r="F36" s="204">
        <v>50.424984116617679</v>
      </c>
      <c r="G36" s="204">
        <v>49.843329951987016</v>
      </c>
      <c r="H36" s="204">
        <v>54.633156281484673</v>
      </c>
      <c r="I36" s="204">
        <v>58.683355706471147</v>
      </c>
      <c r="J36" s="204">
        <v>62.124802465519551</v>
      </c>
      <c r="K36" s="204">
        <v>43.278910620216735</v>
      </c>
      <c r="L36" s="204">
        <v>37.524980327134038</v>
      </c>
      <c r="M36" s="204">
        <v>30.593323215209558</v>
      </c>
      <c r="N36" s="204">
        <v>37.864266664171261</v>
      </c>
      <c r="O36" s="204">
        <v>42.349915641573624</v>
      </c>
      <c r="P36" s="204">
        <v>43.830447942459671</v>
      </c>
      <c r="Q36" s="204">
        <v>42.174256861965311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0</v>
      </c>
      <c r="E37" s="83">
        <v>8.4755930303208107</v>
      </c>
      <c r="F37" s="83">
        <v>18.920537002075122</v>
      </c>
      <c r="G37" s="83">
        <v>20.271183380057661</v>
      </c>
      <c r="H37" s="83">
        <v>19.649091468687086</v>
      </c>
      <c r="I37" s="83">
        <v>20.896948584205546</v>
      </c>
      <c r="J37" s="83">
        <v>24.708501484288419</v>
      </c>
      <c r="K37" s="83">
        <v>16.679720018856518</v>
      </c>
      <c r="L37" s="83">
        <v>10.940153518238519</v>
      </c>
      <c r="M37" s="83">
        <v>11.395176943879036</v>
      </c>
      <c r="N37" s="83">
        <v>12.425873376430552</v>
      </c>
      <c r="O37" s="83">
        <v>8.752260359515331</v>
      </c>
      <c r="P37" s="83">
        <v>6.6735074255920539</v>
      </c>
      <c r="Q37" s="83">
        <v>5.0134361234357954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6.367368444305348</v>
      </c>
      <c r="C39" s="208">
        <v>4.5329814376970043</v>
      </c>
      <c r="D39" s="208">
        <v>2.2247565644186542</v>
      </c>
      <c r="E39" s="208">
        <v>7.9140047331120655</v>
      </c>
      <c r="F39" s="208">
        <v>3.1384144565667843E-15</v>
      </c>
      <c r="G39" s="208">
        <v>0</v>
      </c>
      <c r="H39" s="208">
        <v>2.0922763043778562E-15</v>
      </c>
      <c r="I39" s="208">
        <v>4.2123306995328928E-15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0.43696854767729176</v>
      </c>
      <c r="C40" s="208">
        <v>8.575057189114764</v>
      </c>
      <c r="D40" s="208">
        <v>4.3594664114133845</v>
      </c>
      <c r="E40" s="208">
        <v>1.4268795240676782</v>
      </c>
      <c r="F40" s="208">
        <v>0.48736009420273868</v>
      </c>
      <c r="G40" s="208">
        <v>0.45795875680412079</v>
      </c>
      <c r="H40" s="208">
        <v>0.46893915611547421</v>
      </c>
      <c r="I40" s="208">
        <v>0.4861529013943458</v>
      </c>
      <c r="J40" s="208">
        <v>0.51256199167012195</v>
      </c>
      <c r="K40" s="208">
        <v>0</v>
      </c>
      <c r="L40" s="208">
        <v>0</v>
      </c>
      <c r="M40" s="208">
        <v>0.46611437102924447</v>
      </c>
      <c r="N40" s="208">
        <v>1.012679001406019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46.360607125218863</v>
      </c>
      <c r="C42" s="208">
        <v>37.215863939360574</v>
      </c>
      <c r="D42" s="208">
        <v>39.372602736878349</v>
      </c>
      <c r="E42" s="208">
        <v>36.706312383205891</v>
      </c>
      <c r="F42" s="208">
        <v>31.017087020339815</v>
      </c>
      <c r="G42" s="208">
        <v>28.120680462703419</v>
      </c>
      <c r="H42" s="208">
        <v>28.518217402971764</v>
      </c>
      <c r="I42" s="208">
        <v>37.300254220871253</v>
      </c>
      <c r="J42" s="208">
        <v>36.903738989561013</v>
      </c>
      <c r="K42" s="208">
        <v>18.608364676195045</v>
      </c>
      <c r="L42" s="208">
        <v>21.17357174524005</v>
      </c>
      <c r="M42" s="208">
        <v>9.3504707253086981</v>
      </c>
      <c r="N42" s="208">
        <v>20.036430895491719</v>
      </c>
      <c r="O42" s="208">
        <v>19.777706545614052</v>
      </c>
      <c r="P42" s="208">
        <v>17.880985696251361</v>
      </c>
      <c r="Q42" s="208">
        <v>24.771282351146766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0.99350735242181387</v>
      </c>
      <c r="H43" s="208">
        <v>5.996908253710342</v>
      </c>
      <c r="I43" s="208">
        <v>0</v>
      </c>
      <c r="J43" s="208">
        <v>0</v>
      </c>
      <c r="K43" s="208">
        <v>7.990825925165165</v>
      </c>
      <c r="L43" s="208">
        <v>5.4112550636554664</v>
      </c>
      <c r="M43" s="208">
        <v>9.3815611749925818</v>
      </c>
      <c r="N43" s="208">
        <v>4.389283390842972</v>
      </c>
      <c r="O43" s="208">
        <v>13.819948736444241</v>
      </c>
      <c r="P43" s="208">
        <v>19.27595482061626</v>
      </c>
      <c r="Q43" s="208">
        <v>12.38953838738275</v>
      </c>
    </row>
    <row r="44" spans="1:17" x14ac:dyDescent="0.25">
      <c r="A44" s="243" t="s">
        <v>211</v>
      </c>
      <c r="B44" s="242">
        <v>2.8422790021409416</v>
      </c>
      <c r="C44" s="242">
        <v>2.7187774074898972</v>
      </c>
      <c r="D44" s="242">
        <v>2.4727965409232042</v>
      </c>
      <c r="E44" s="242">
        <v>2.8956964735958541</v>
      </c>
      <c r="F44" s="242">
        <v>2.6532060867819944</v>
      </c>
      <c r="G44" s="242">
        <v>2.6175277070114733</v>
      </c>
      <c r="H44" s="242">
        <v>2.8702654223202169</v>
      </c>
      <c r="I44" s="242">
        <v>3.0902913144473731</v>
      </c>
      <c r="J44" s="242">
        <v>3.2650020793346335</v>
      </c>
      <c r="K44" s="242">
        <v>2.266296668269363</v>
      </c>
      <c r="L44" s="242">
        <v>1.9754543863793843</v>
      </c>
      <c r="M44" s="242">
        <v>1.6006407645611267</v>
      </c>
      <c r="N44" s="242">
        <v>1.9943251943224047</v>
      </c>
      <c r="O44" s="242">
        <v>2.2303961121351059</v>
      </c>
      <c r="P44" s="242">
        <v>2.3091442513803107</v>
      </c>
      <c r="Q44" s="242">
        <v>2.2319096406279164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15.053577816389252</v>
      </c>
      <c r="C47" s="96">
        <v>20.225895918026541</v>
      </c>
      <c r="D47" s="96">
        <v>9.811879455691404</v>
      </c>
      <c r="E47" s="96">
        <v>15.27133624394077</v>
      </c>
      <c r="F47" s="96">
        <v>22.984363031788718</v>
      </c>
      <c r="G47" s="96">
        <v>30.778579370139283</v>
      </c>
      <c r="H47" s="96">
        <v>37.254222718580195</v>
      </c>
      <c r="I47" s="96">
        <v>32.650311748863906</v>
      </c>
      <c r="J47" s="96">
        <v>29.033569200268676</v>
      </c>
      <c r="K47" s="96">
        <v>20.045169847525795</v>
      </c>
      <c r="L47" s="96">
        <v>28.828249943770544</v>
      </c>
      <c r="M47" s="96">
        <v>31.823884710260426</v>
      </c>
      <c r="N47" s="96">
        <v>18.578725788186535</v>
      </c>
      <c r="O47" s="96">
        <v>17.766790923635451</v>
      </c>
      <c r="P47" s="96">
        <v>19.427084616900689</v>
      </c>
      <c r="Q47" s="96">
        <v>20.3837633895157</v>
      </c>
    </row>
    <row r="48" spans="1:17" x14ac:dyDescent="0.25">
      <c r="A48" s="132" t="s">
        <v>83</v>
      </c>
      <c r="B48" s="160">
        <v>5.9517241248821934E-2</v>
      </c>
      <c r="C48" s="160">
        <v>8.0295525870777512E-2</v>
      </c>
      <c r="D48" s="160">
        <v>3.8456789872595987E-2</v>
      </c>
      <c r="E48" s="160">
        <v>5.9623022726324346E-2</v>
      </c>
      <c r="F48" s="160">
        <v>9.18271424114048E-2</v>
      </c>
      <c r="G48" s="160">
        <v>0.12367384165979475</v>
      </c>
      <c r="H48" s="160">
        <v>0.15061395205269498</v>
      </c>
      <c r="I48" s="160">
        <v>0.13117790298161802</v>
      </c>
      <c r="J48" s="160">
        <v>0.11606400593999634</v>
      </c>
      <c r="K48" s="160">
        <v>8.04287125451809E-2</v>
      </c>
      <c r="L48" s="160">
        <v>0.11546560457780637</v>
      </c>
      <c r="M48" s="160">
        <v>0.12844901085104568</v>
      </c>
      <c r="N48" s="160">
        <v>7.3969487665309835E-2</v>
      </c>
      <c r="O48" s="160">
        <v>7.0531197710770932E-2</v>
      </c>
      <c r="P48" s="160">
        <v>7.6433197362064845E-2</v>
      </c>
      <c r="Q48" s="160">
        <v>7.93271496877552E-2</v>
      </c>
    </row>
    <row r="49" spans="1:17" x14ac:dyDescent="0.25">
      <c r="A49" s="76" t="s">
        <v>82</v>
      </c>
      <c r="B49" s="159">
        <v>1.5955980896835472E-2</v>
      </c>
      <c r="C49" s="159">
        <v>2.1526432509518308E-2</v>
      </c>
      <c r="D49" s="159">
        <v>1.0309883181504198E-2</v>
      </c>
      <c r="E49" s="159">
        <v>1.5984339859698198E-2</v>
      </c>
      <c r="F49" s="159">
        <v>2.4617944302926954E-2</v>
      </c>
      <c r="G49" s="159">
        <v>3.3155727879121064E-2</v>
      </c>
      <c r="H49" s="159">
        <v>4.0378103744807936E-2</v>
      </c>
      <c r="I49" s="159">
        <v>3.5167492144187101E-2</v>
      </c>
      <c r="J49" s="159">
        <v>3.1115606549143204E-2</v>
      </c>
      <c r="K49" s="159">
        <v>2.1562138533317506E-2</v>
      </c>
      <c r="L49" s="159">
        <v>3.0955181090849087E-2</v>
      </c>
      <c r="M49" s="159">
        <v>3.4435903283693697E-2</v>
      </c>
      <c r="N49" s="159">
        <v>1.9830484534760794E-2</v>
      </c>
      <c r="O49" s="159">
        <v>1.8908713167653118E-2</v>
      </c>
      <c r="P49" s="159">
        <v>2.0490980620129152E-2</v>
      </c>
      <c r="Q49" s="159">
        <v>2.1266820478566508E-2</v>
      </c>
    </row>
    <row r="50" spans="1:17" x14ac:dyDescent="0.25">
      <c r="A50" s="76" t="s">
        <v>81</v>
      </c>
      <c r="B50" s="159">
        <v>0.12094828342600436</v>
      </c>
      <c r="C50" s="159">
        <v>0.16317298680323311</v>
      </c>
      <c r="D50" s="159">
        <v>7.8150173354298372E-2</v>
      </c>
      <c r="E50" s="159">
        <v>0.12116324782713804</v>
      </c>
      <c r="F50" s="159">
        <v>0.18660702367138843</v>
      </c>
      <c r="G50" s="159">
        <v>0.25132446564377198</v>
      </c>
      <c r="H50" s="159">
        <v>0.30607095655900463</v>
      </c>
      <c r="I50" s="159">
        <v>0.26657388440973279</v>
      </c>
      <c r="J50" s="159">
        <v>0.23586009686337717</v>
      </c>
      <c r="K50" s="159">
        <v>0.16344364282334267</v>
      </c>
      <c r="L50" s="159">
        <v>0.2346440523015319</v>
      </c>
      <c r="M50" s="159">
        <v>0.26102835152006798</v>
      </c>
      <c r="N50" s="159">
        <v>0.15031749407903391</v>
      </c>
      <c r="O50" s="159">
        <v>0.14333035456791646</v>
      </c>
      <c r="P50" s="159">
        <v>0.1553241350528109</v>
      </c>
      <c r="Q50" s="159">
        <v>0.1612050959099452</v>
      </c>
    </row>
    <row r="51" spans="1:17" x14ac:dyDescent="0.25">
      <c r="A51" s="76" t="s">
        <v>80</v>
      </c>
      <c r="B51" s="159">
        <v>4.3360575670265612E-2</v>
      </c>
      <c r="C51" s="159">
        <v>5.8498346906704676E-2</v>
      </c>
      <c r="D51" s="159">
        <v>2.8017235213152771E-2</v>
      </c>
      <c r="E51" s="159">
        <v>4.3437641503014483E-2</v>
      </c>
      <c r="F51" s="159">
        <v>6.6899568487522709E-2</v>
      </c>
      <c r="G51" s="159">
        <v>9.0101101079313281E-2</v>
      </c>
      <c r="H51" s="159">
        <v>0.10972799692908994</v>
      </c>
      <c r="I51" s="159">
        <v>9.5568095381332818E-2</v>
      </c>
      <c r="J51" s="159">
        <v>8.4557046102249955E-2</v>
      </c>
      <c r="K51" s="159">
        <v>5.8595378468527165E-2</v>
      </c>
      <c r="L51" s="159">
        <v>8.4121087932785207E-2</v>
      </c>
      <c r="M51" s="159">
        <v>9.3579993593667782E-2</v>
      </c>
      <c r="N51" s="159">
        <v>5.3889587284355722E-2</v>
      </c>
      <c r="O51" s="159">
        <v>5.1384662179933996E-2</v>
      </c>
      <c r="P51" s="159">
        <v>5.5684493575275704E-2</v>
      </c>
      <c r="Q51" s="159">
        <v>5.779284799781409E-2</v>
      </c>
    </row>
    <row r="52" spans="1:17" x14ac:dyDescent="0.25">
      <c r="A52" s="129" t="s">
        <v>79</v>
      </c>
      <c r="B52" s="158">
        <v>7.0929946006225292E-2</v>
      </c>
      <c r="C52" s="158">
        <v>9.5692562273599097E-2</v>
      </c>
      <c r="D52" s="158">
        <v>4.5831056211631374E-2</v>
      </c>
      <c r="E52" s="158">
        <v>7.1056011568577826E-2</v>
      </c>
      <c r="F52" s="158">
        <v>0.10943541932525011</v>
      </c>
      <c r="G52" s="158">
        <v>0.14738886963255088</v>
      </c>
      <c r="H52" s="158">
        <v>0.17949487010359896</v>
      </c>
      <c r="I52" s="158">
        <v>0.15633186922756093</v>
      </c>
      <c r="J52" s="158">
        <v>0.13831981291224751</v>
      </c>
      <c r="K52" s="158">
        <v>9.5851288105407856E-2</v>
      </c>
      <c r="L52" s="158">
        <v>0.13760666533652671</v>
      </c>
      <c r="M52" s="158">
        <v>0.15307969947948574</v>
      </c>
      <c r="N52" s="158">
        <v>8.8153477145791304E-2</v>
      </c>
      <c r="O52" s="158">
        <v>8.4055879278147894E-2</v>
      </c>
      <c r="P52" s="158">
        <v>9.1089614508665234E-2</v>
      </c>
      <c r="Q52" s="158">
        <v>9.4538495503462189E-2</v>
      </c>
    </row>
    <row r="53" spans="1:17" x14ac:dyDescent="0.25">
      <c r="A53" s="92" t="s">
        <v>125</v>
      </c>
      <c r="B53" s="91">
        <v>1.1589866416651025E-2</v>
      </c>
      <c r="C53" s="91">
        <v>1.5636047625367352E-2</v>
      </c>
      <c r="D53" s="91">
        <v>7.4887385249131945E-3</v>
      </c>
      <c r="E53" s="91">
        <v>1.1610465375337355E-2</v>
      </c>
      <c r="F53" s="91">
        <v>1.7881613657488488E-2</v>
      </c>
      <c r="G53" s="91">
        <v>2.4083161013438992E-2</v>
      </c>
      <c r="H53" s="91">
        <v>2.9329242218685145E-2</v>
      </c>
      <c r="I53" s="91">
        <v>2.5544436208280306E-2</v>
      </c>
      <c r="J53" s="91">
        <v>2.2601288238516502E-2</v>
      </c>
      <c r="K53" s="91">
        <v>1.5661983232133123E-2</v>
      </c>
      <c r="L53" s="91">
        <v>2.2484760796958367E-2</v>
      </c>
      <c r="M53" s="91">
        <v>2.5013035649464756E-2</v>
      </c>
      <c r="N53" s="91">
        <v>1.440417033721343E-2</v>
      </c>
      <c r="O53" s="91">
        <v>1.3734627857779243E-2</v>
      </c>
      <c r="P53" s="91">
        <v>1.4883931590854596E-2</v>
      </c>
      <c r="Q53" s="91">
        <v>1.544747452676935E-2</v>
      </c>
    </row>
    <row r="54" spans="1:17" x14ac:dyDescent="0.25">
      <c r="A54" s="92" t="s">
        <v>26</v>
      </c>
      <c r="B54" s="91">
        <v>1.9287007203570433E-2</v>
      </c>
      <c r="C54" s="91">
        <v>2.6020365752668612E-2</v>
      </c>
      <c r="D54" s="91">
        <v>1.2462210407200863E-2</v>
      </c>
      <c r="E54" s="91">
        <v>1.9321286482579081E-2</v>
      </c>
      <c r="F54" s="91">
        <v>2.9757272346811071E-2</v>
      </c>
      <c r="G54" s="91">
        <v>4.0077433445101153E-2</v>
      </c>
      <c r="H54" s="91">
        <v>4.8807577724480591E-2</v>
      </c>
      <c r="I54" s="91">
        <v>4.2509180645294256E-2</v>
      </c>
      <c r="J54" s="91">
        <v>3.7611409260073177E-2</v>
      </c>
      <c r="K54" s="91">
        <v>2.6063525890718333E-2</v>
      </c>
      <c r="L54" s="91">
        <v>3.7417492822734738E-2</v>
      </c>
      <c r="M54" s="91">
        <v>4.1624862738822793E-2</v>
      </c>
      <c r="N54" s="91">
        <v>2.3970365754704459E-2</v>
      </c>
      <c r="O54" s="91">
        <v>2.2856162177224828E-2</v>
      </c>
      <c r="P54" s="91">
        <v>2.4768749309986616E-2</v>
      </c>
      <c r="Q54" s="91">
        <v>2.5706556207302843E-2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4.0053072386003835E-2</v>
      </c>
      <c r="C56" s="157">
        <v>5.4036148895563137E-2</v>
      </c>
      <c r="D56" s="157">
        <v>2.5880107279517322E-2</v>
      </c>
      <c r="E56" s="157">
        <v>4.0124259710661393E-2</v>
      </c>
      <c r="F56" s="157">
        <v>6.1796533320950559E-2</v>
      </c>
      <c r="G56" s="157">
        <v>8.3228275174010741E-2</v>
      </c>
      <c r="H56" s="157">
        <v>0.10135805016043323</v>
      </c>
      <c r="I56" s="157">
        <v>8.8278252373986371E-2</v>
      </c>
      <c r="J56" s="157">
        <v>7.8107115413657835E-2</v>
      </c>
      <c r="K56" s="157">
        <v>5.4125778982556397E-2</v>
      </c>
      <c r="L56" s="157">
        <v>7.7704411716833621E-2</v>
      </c>
      <c r="M56" s="157">
        <v>8.64418010911982E-2</v>
      </c>
      <c r="N56" s="157">
        <v>4.977894105387342E-2</v>
      </c>
      <c r="O56" s="157">
        <v>4.7465089243143833E-2</v>
      </c>
      <c r="P56" s="157">
        <v>5.1436933607824024E-2</v>
      </c>
      <c r="Q56" s="157">
        <v>5.3384464769390003E-2</v>
      </c>
    </row>
    <row r="57" spans="1:17" x14ac:dyDescent="0.25">
      <c r="A57" s="156" t="s">
        <v>210</v>
      </c>
      <c r="B57" s="204">
        <v>1.2568686270607579</v>
      </c>
      <c r="C57" s="204">
        <v>1.6097048527732569</v>
      </c>
      <c r="D57" s="204">
        <v>0.90012975205495072</v>
      </c>
      <c r="E57" s="204">
        <v>1.4614595356705695</v>
      </c>
      <c r="F57" s="204">
        <v>1.7007120791635142</v>
      </c>
      <c r="G57" s="204">
        <v>2.1076052827394625</v>
      </c>
      <c r="H57" s="204">
        <v>2.3299211705762257</v>
      </c>
      <c r="I57" s="204">
        <v>2.2278306680475812</v>
      </c>
      <c r="J57" s="204">
        <v>2.0710002128905378</v>
      </c>
      <c r="K57" s="204">
        <v>1.1975713034465409</v>
      </c>
      <c r="L57" s="204">
        <v>1.8237369205170846</v>
      </c>
      <c r="M57" s="204">
        <v>1.8238938094408512</v>
      </c>
      <c r="N57" s="204">
        <v>1.3092598920946108</v>
      </c>
      <c r="O57" s="204">
        <v>1.33033546845547</v>
      </c>
      <c r="P57" s="204">
        <v>1.65263396746293</v>
      </c>
      <c r="Q57" s="204">
        <v>1.8663591031991535</v>
      </c>
    </row>
    <row r="58" spans="1:17" x14ac:dyDescent="0.25">
      <c r="A58" s="156" t="s">
        <v>209</v>
      </c>
      <c r="B58" s="204">
        <v>0.95201719644734539</v>
      </c>
      <c r="C58" s="204">
        <v>1.3987388762125708</v>
      </c>
      <c r="D58" s="204">
        <v>0.498046525104752</v>
      </c>
      <c r="E58" s="204">
        <v>0.67986149546028019</v>
      </c>
      <c r="F58" s="204">
        <v>1.7753459289760718</v>
      </c>
      <c r="G58" s="204">
        <v>2.6342642639971192</v>
      </c>
      <c r="H58" s="204">
        <v>3.5231222577253547</v>
      </c>
      <c r="I58" s="204">
        <v>2.8158935125270435</v>
      </c>
      <c r="J58" s="204">
        <v>2.4071962224885919</v>
      </c>
      <c r="K58" s="204">
        <v>2.067130260113315</v>
      </c>
      <c r="L58" s="204">
        <v>2.7847464843269201</v>
      </c>
      <c r="M58" s="204">
        <v>3.3104268003858266</v>
      </c>
      <c r="N58" s="204">
        <v>1.5912904927235212</v>
      </c>
      <c r="O58" s="204">
        <v>1.421201789450161</v>
      </c>
      <c r="P58" s="204">
        <v>1.2290557393605241</v>
      </c>
      <c r="Q58" s="204">
        <v>1.2683490279973135</v>
      </c>
    </row>
    <row r="59" spans="1:17" x14ac:dyDescent="0.25">
      <c r="A59" s="152" t="s">
        <v>225</v>
      </c>
      <c r="B59" s="151">
        <v>0.70245130191657046</v>
      </c>
      <c r="C59" s="151">
        <v>1.0620461075241998</v>
      </c>
      <c r="D59" s="151">
        <v>0.33679067782492805</v>
      </c>
      <c r="E59" s="151">
        <v>0.43446880539984678</v>
      </c>
      <c r="F59" s="151">
        <v>1.4010642337600845</v>
      </c>
      <c r="G59" s="151">
        <v>2.1303572129183017</v>
      </c>
      <c r="H59" s="151">
        <v>2.9094572771618226</v>
      </c>
      <c r="I59" s="151">
        <v>2.2698055376181174</v>
      </c>
      <c r="J59" s="151">
        <v>1.8754338505927337</v>
      </c>
      <c r="K59" s="151">
        <v>1.6371701088994792</v>
      </c>
      <c r="L59" s="151">
        <v>2.2225422110058677</v>
      </c>
      <c r="M59" s="151">
        <v>2.7530403453916885</v>
      </c>
      <c r="N59" s="151">
        <v>1.209377460860751</v>
      </c>
      <c r="O59" s="151">
        <v>1.044152307078047</v>
      </c>
      <c r="P59" s="151">
        <v>0.85082661740977361</v>
      </c>
      <c r="Q59" s="151">
        <v>0.46257016445313032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0.19300114437141133</v>
      </c>
      <c r="F61" s="208">
        <v>0</v>
      </c>
      <c r="G61" s="208">
        <v>0.1771894229054759</v>
      </c>
      <c r="H61" s="208">
        <v>0.60553889740336364</v>
      </c>
      <c r="I61" s="208">
        <v>0.29603047423789436</v>
      </c>
      <c r="J61" s="208">
        <v>0.23413807344867296</v>
      </c>
      <c r="K61" s="208">
        <v>0.36415406660455302</v>
      </c>
      <c r="L61" s="208">
        <v>0.36495903365873889</v>
      </c>
      <c r="M61" s="208">
        <v>0.73004459238708097</v>
      </c>
      <c r="N61" s="208">
        <v>0.22890719509650997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0.70245130191657046</v>
      </c>
      <c r="C62" s="208">
        <v>1.0620461075241998</v>
      </c>
      <c r="D62" s="208">
        <v>0.33679067782492805</v>
      </c>
      <c r="E62" s="208">
        <v>0.24146766102843548</v>
      </c>
      <c r="F62" s="208">
        <v>1.4010642337600845</v>
      </c>
      <c r="G62" s="208">
        <v>1.9531677900128257</v>
      </c>
      <c r="H62" s="208">
        <v>2.3039183797584588</v>
      </c>
      <c r="I62" s="208">
        <v>1.9737750633802229</v>
      </c>
      <c r="J62" s="208">
        <v>1.6412957771440608</v>
      </c>
      <c r="K62" s="208">
        <v>0.99232519718012702</v>
      </c>
      <c r="L62" s="208">
        <v>1.3085758699661663</v>
      </c>
      <c r="M62" s="208">
        <v>1.3082550255178642</v>
      </c>
      <c r="N62" s="208">
        <v>0.98047026576424101</v>
      </c>
      <c r="O62" s="208">
        <v>1.044152307078047</v>
      </c>
      <c r="P62" s="208">
        <v>0.85082661740977361</v>
      </c>
      <c r="Q62" s="208">
        <v>0.46257016445313032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0.28069084511479908</v>
      </c>
      <c r="L64" s="208">
        <v>0.54900730738096259</v>
      </c>
      <c r="M64" s="208">
        <v>0.71474072748674311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0.24956589453077491</v>
      </c>
      <c r="C65" s="151">
        <v>0.33669276868837095</v>
      </c>
      <c r="D65" s="151">
        <v>0.16125584727982392</v>
      </c>
      <c r="E65" s="151">
        <v>0.24539269006043346</v>
      </c>
      <c r="F65" s="151">
        <v>0.37428169521598736</v>
      </c>
      <c r="G65" s="151">
        <v>0.50390705107881761</v>
      </c>
      <c r="H65" s="151">
        <v>0.61366498056353203</v>
      </c>
      <c r="I65" s="151">
        <v>0.54608797490892602</v>
      </c>
      <c r="J65" s="151">
        <v>0.53176237189585795</v>
      </c>
      <c r="K65" s="151">
        <v>0.42996015121383568</v>
      </c>
      <c r="L65" s="151">
        <v>0.56220427332105216</v>
      </c>
      <c r="M65" s="151">
        <v>0.55738645499413786</v>
      </c>
      <c r="N65" s="151">
        <v>0.3819130318627702</v>
      </c>
      <c r="O65" s="151">
        <v>0.377049482372114</v>
      </c>
      <c r="P65" s="151">
        <v>0.37822912195075054</v>
      </c>
      <c r="Q65" s="151">
        <v>0.39281270468438984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0.14456112211403849</v>
      </c>
      <c r="F66" s="87">
        <v>0.33707911520422901</v>
      </c>
      <c r="G66" s="87">
        <v>0.45961194618278844</v>
      </c>
      <c r="H66" s="87">
        <v>0.56001538438571663</v>
      </c>
      <c r="I66" s="87">
        <v>0.45624354819701279</v>
      </c>
      <c r="J66" s="87">
        <v>0.24984079157499695</v>
      </c>
      <c r="K66" s="87">
        <v>0</v>
      </c>
      <c r="L66" s="87">
        <v>0.17444872953222856</v>
      </c>
      <c r="M66" s="87">
        <v>0.36399810019433926</v>
      </c>
      <c r="N66" s="87">
        <v>0</v>
      </c>
      <c r="O66" s="87">
        <v>0</v>
      </c>
      <c r="P66" s="87">
        <v>9.6231000273782188E-2</v>
      </c>
      <c r="Q66" s="87">
        <v>9.9041621536497967E-2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1.7974084480805254E-17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0.24956589453077491</v>
      </c>
      <c r="C70" s="87">
        <v>0.33669276868837095</v>
      </c>
      <c r="D70" s="87">
        <v>0.16125584727982362</v>
      </c>
      <c r="E70" s="87">
        <v>0.10083156794639496</v>
      </c>
      <c r="F70" s="87">
        <v>3.720258001175835E-2</v>
      </c>
      <c r="G70" s="87">
        <v>4.4295104896029218E-2</v>
      </c>
      <c r="H70" s="87">
        <v>5.3649596177815395E-2</v>
      </c>
      <c r="I70" s="87">
        <v>4.0649345324888488E-2</v>
      </c>
      <c r="J70" s="87">
        <v>3.581825338213078E-2</v>
      </c>
      <c r="K70" s="87">
        <v>0</v>
      </c>
      <c r="L70" s="87">
        <v>0</v>
      </c>
      <c r="M70" s="87">
        <v>5.2388214980392929E-2</v>
      </c>
      <c r="N70" s="87">
        <v>4.9171550092930415E-2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2.6398206418246038E-16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4.9195081387024713E-2</v>
      </c>
      <c r="J75" s="87">
        <v>0.24610332693873019</v>
      </c>
      <c r="K75" s="87">
        <v>0.42996015121383568</v>
      </c>
      <c r="L75" s="87">
        <v>0.38775554378882365</v>
      </c>
      <c r="M75" s="87">
        <v>0.14100013981940571</v>
      </c>
      <c r="N75" s="87">
        <v>0.33274148176983981</v>
      </c>
      <c r="O75" s="87">
        <v>0.377049482372114</v>
      </c>
      <c r="P75" s="87">
        <v>0.28199812167696836</v>
      </c>
      <c r="Q75" s="87">
        <v>0.29377108314789185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0.41296615885979326</v>
      </c>
    </row>
    <row r="77" spans="1:17" x14ac:dyDescent="0.25">
      <c r="A77" s="156" t="s">
        <v>208</v>
      </c>
      <c r="B77" s="204">
        <v>10.888412755569785</v>
      </c>
      <c r="C77" s="204">
        <v>14.602750919098858</v>
      </c>
      <c r="D77" s="204">
        <v>7.1245334894335608</v>
      </c>
      <c r="E77" s="204">
        <v>11.112481293069434</v>
      </c>
      <c r="F77" s="204">
        <v>16.558116127281849</v>
      </c>
      <c r="G77" s="204">
        <v>22.115593551874575</v>
      </c>
      <c r="H77" s="204">
        <v>26.693527273798878</v>
      </c>
      <c r="I77" s="204">
        <v>23.44973878928489</v>
      </c>
      <c r="J77" s="204">
        <v>20.848952349015047</v>
      </c>
      <c r="K77" s="204">
        <v>14.207332891795259</v>
      </c>
      <c r="L77" s="204">
        <v>20.50211561332004</v>
      </c>
      <c r="M77" s="204">
        <v>22.600153770328184</v>
      </c>
      <c r="N77" s="204">
        <v>13.276631807007352</v>
      </c>
      <c r="O77" s="204">
        <v>12.742388739509106</v>
      </c>
      <c r="P77" s="204">
        <v>14.022099352374536</v>
      </c>
      <c r="Q77" s="204">
        <v>14.70592569227545</v>
      </c>
    </row>
    <row r="78" spans="1:17" x14ac:dyDescent="0.25">
      <c r="A78" s="152" t="s">
        <v>222</v>
      </c>
      <c r="B78" s="261">
        <v>9.6168905178546655</v>
      </c>
      <c r="C78" s="261">
        <v>12.974278800063146</v>
      </c>
      <c r="D78" s="261">
        <v>6.2139092826352647</v>
      </c>
      <c r="E78" s="261">
        <v>9.6339828572610671</v>
      </c>
      <c r="F78" s="261">
        <v>14.837575744581544</v>
      </c>
      <c r="G78" s="261">
        <v>19.983416069176105</v>
      </c>
      <c r="H78" s="261">
        <v>24.336441961359377</v>
      </c>
      <c r="I78" s="261">
        <v>21.195934234618978</v>
      </c>
      <c r="J78" s="261">
        <v>18.753806708248117</v>
      </c>
      <c r="K78" s="261">
        <v>12.995799314779539</v>
      </c>
      <c r="L78" s="261">
        <v>18.657116064240306</v>
      </c>
      <c r="M78" s="261">
        <v>20.754995503184265</v>
      </c>
      <c r="N78" s="261">
        <v>11.95210748369769</v>
      </c>
      <c r="O78" s="261">
        <v>11.396543123394034</v>
      </c>
      <c r="P78" s="261">
        <v>12.350197615638052</v>
      </c>
      <c r="Q78" s="261">
        <v>12.817807035968936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9.6168905178546655</v>
      </c>
      <c r="C84" s="208">
        <v>12.974278800063146</v>
      </c>
      <c r="D84" s="208">
        <v>6.2139092826352647</v>
      </c>
      <c r="E84" s="208">
        <v>9.6339828572610671</v>
      </c>
      <c r="F84" s="208">
        <v>14.837575744581544</v>
      </c>
      <c r="G84" s="208">
        <v>19.983416069176105</v>
      </c>
      <c r="H84" s="208">
        <v>24.336441961359377</v>
      </c>
      <c r="I84" s="208">
        <v>21.195934234618978</v>
      </c>
      <c r="J84" s="208">
        <v>18.753806708248117</v>
      </c>
      <c r="K84" s="208">
        <v>12.995799314779539</v>
      </c>
      <c r="L84" s="208">
        <v>18.657116064240306</v>
      </c>
      <c r="M84" s="208">
        <v>20.754995503184265</v>
      </c>
      <c r="N84" s="208">
        <v>11.95210748369769</v>
      </c>
      <c r="O84" s="208">
        <v>11.396543123394034</v>
      </c>
      <c r="P84" s="208">
        <v>12.350197615638052</v>
      </c>
      <c r="Q84" s="208">
        <v>12.817807035968936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1.271522237715119</v>
      </c>
      <c r="C86" s="261">
        <v>1.6284721190357114</v>
      </c>
      <c r="D86" s="261">
        <v>0.91062420679829603</v>
      </c>
      <c r="E86" s="261">
        <v>1.4784984358083673</v>
      </c>
      <c r="F86" s="261">
        <v>1.7205403827003052</v>
      </c>
      <c r="G86" s="261">
        <v>2.1321774826984683</v>
      </c>
      <c r="H86" s="261">
        <v>2.3570853124395001</v>
      </c>
      <c r="I86" s="261">
        <v>2.2538045546659125</v>
      </c>
      <c r="J86" s="261">
        <v>2.0951456407669311</v>
      </c>
      <c r="K86" s="261">
        <v>1.2115335770157203</v>
      </c>
      <c r="L86" s="261">
        <v>1.8449995490797344</v>
      </c>
      <c r="M86" s="261">
        <v>1.8451582671439188</v>
      </c>
      <c r="N86" s="261">
        <v>1.3245243233096624</v>
      </c>
      <c r="O86" s="261">
        <v>1.345845616115072</v>
      </c>
      <c r="P86" s="261">
        <v>1.6719017367364828</v>
      </c>
      <c r="Q86" s="261">
        <v>1.8881186563065131</v>
      </c>
    </row>
    <row r="87" spans="1:17" x14ac:dyDescent="0.25">
      <c r="A87" s="156" t="s">
        <v>207</v>
      </c>
      <c r="B87" s="204">
        <v>1.6455672100632119</v>
      </c>
      <c r="C87" s="204">
        <v>2.1955154155780252</v>
      </c>
      <c r="D87" s="204">
        <v>1.0884045512649574</v>
      </c>
      <c r="E87" s="204">
        <v>1.7062696562557333</v>
      </c>
      <c r="F87" s="204">
        <v>2.4708017981687842</v>
      </c>
      <c r="G87" s="204">
        <v>3.275472265633574</v>
      </c>
      <c r="H87" s="204">
        <v>3.9213661370905477</v>
      </c>
      <c r="I87" s="204">
        <v>3.4720295348599604</v>
      </c>
      <c r="J87" s="204">
        <v>3.1005038475074884</v>
      </c>
      <c r="K87" s="204">
        <v>2.1532542316949028</v>
      </c>
      <c r="L87" s="204">
        <v>3.1148583343669984</v>
      </c>
      <c r="M87" s="204">
        <v>3.4188373713776024</v>
      </c>
      <c r="N87" s="204">
        <v>2.0153830656517986</v>
      </c>
      <c r="O87" s="204">
        <v>1.9046541193162887</v>
      </c>
      <c r="P87" s="204">
        <v>2.1242731365837511</v>
      </c>
      <c r="Q87" s="204">
        <v>2.1289991564662385</v>
      </c>
    </row>
    <row r="88" spans="1:17" x14ac:dyDescent="0.25">
      <c r="A88" s="152" t="s">
        <v>220</v>
      </c>
      <c r="B88" s="261">
        <v>0.38061705986328204</v>
      </c>
      <c r="C88" s="261">
        <v>0.5754603426347048</v>
      </c>
      <c r="D88" s="261">
        <v>0.18248706669535189</v>
      </c>
      <c r="E88" s="261">
        <v>0.23541310103976795</v>
      </c>
      <c r="F88" s="261">
        <v>0.75915433266105781</v>
      </c>
      <c r="G88" s="261">
        <v>1.1543153192643723</v>
      </c>
      <c r="H88" s="261">
        <v>1.5764638368663551</v>
      </c>
      <c r="I88" s="261">
        <v>1.2298741675507809</v>
      </c>
      <c r="J88" s="261">
        <v>1.0161873374468602</v>
      </c>
      <c r="K88" s="261">
        <v>0.94798268019439913</v>
      </c>
      <c r="L88" s="261">
        <v>1.2793949916880465</v>
      </c>
      <c r="M88" s="261">
        <v>1.5832161309968455</v>
      </c>
      <c r="N88" s="261">
        <v>0.69770478050850793</v>
      </c>
      <c r="O88" s="261">
        <v>0.5657647442394671</v>
      </c>
      <c r="P88" s="261">
        <v>0.46101291959793644</v>
      </c>
      <c r="Q88" s="261">
        <v>0.25063957529049613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0.23541310103976795</v>
      </c>
      <c r="F90" s="208">
        <v>0</v>
      </c>
      <c r="G90" s="208">
        <v>1.1543153192643723</v>
      </c>
      <c r="H90" s="208">
        <v>1.5764638368663551</v>
      </c>
      <c r="I90" s="208">
        <v>1.2298741675507809</v>
      </c>
      <c r="J90" s="208">
        <v>1.0161873374468602</v>
      </c>
      <c r="K90" s="208">
        <v>0</v>
      </c>
      <c r="L90" s="208">
        <v>0</v>
      </c>
      <c r="M90" s="208">
        <v>0</v>
      </c>
      <c r="N90" s="208">
        <v>0.14336728467350693</v>
      </c>
      <c r="O90" s="208">
        <v>0.27911538883213732</v>
      </c>
      <c r="P90" s="208">
        <v>0.32313611599863334</v>
      </c>
      <c r="Q90" s="208">
        <v>0</v>
      </c>
    </row>
    <row r="91" spans="1:17" x14ac:dyDescent="0.25">
      <c r="A91" s="154" t="s">
        <v>125</v>
      </c>
      <c r="B91" s="208">
        <v>0.38061705986328204</v>
      </c>
      <c r="C91" s="208">
        <v>0.5754603426347048</v>
      </c>
      <c r="D91" s="208">
        <v>0.18248706669535189</v>
      </c>
      <c r="E91" s="208">
        <v>0</v>
      </c>
      <c r="F91" s="208">
        <v>0.75915433266105781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0.28664935540732972</v>
      </c>
      <c r="P91" s="208">
        <v>0.13787680359930313</v>
      </c>
      <c r="Q91" s="208">
        <v>0.25063957529049613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0.94798268019439913</v>
      </c>
      <c r="L93" s="208">
        <v>1.2793949916880465</v>
      </c>
      <c r="M93" s="208">
        <v>1.5832161309968455</v>
      </c>
      <c r="N93" s="208">
        <v>0.55433749583500103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1.2649501501999298</v>
      </c>
      <c r="C94" s="262">
        <v>1.6200550729433203</v>
      </c>
      <c r="D94" s="262">
        <v>0.90591748456960552</v>
      </c>
      <c r="E94" s="262">
        <v>1.4708565552159654</v>
      </c>
      <c r="F94" s="262">
        <v>1.7116474655077263</v>
      </c>
      <c r="G94" s="262">
        <v>2.1211569463692017</v>
      </c>
      <c r="H94" s="262">
        <v>2.3449023002241924</v>
      </c>
      <c r="I94" s="262">
        <v>2.2421553673091794</v>
      </c>
      <c r="J94" s="262">
        <v>2.0843165100606282</v>
      </c>
      <c r="K94" s="262">
        <v>1.2052715515005035</v>
      </c>
      <c r="L94" s="262">
        <v>1.8354633426789519</v>
      </c>
      <c r="M94" s="262">
        <v>1.8356212403807568</v>
      </c>
      <c r="N94" s="262">
        <v>1.3176782851432909</v>
      </c>
      <c r="O94" s="262">
        <v>1.3388893750768216</v>
      </c>
      <c r="P94" s="262">
        <v>1.6632602169858146</v>
      </c>
      <c r="Q94" s="262">
        <v>1.8783595811757423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13.12982018431371</v>
      </c>
      <c r="C97" s="96">
        <v>12.968051602009506</v>
      </c>
      <c r="D97" s="96">
        <v>12.840030756912377</v>
      </c>
      <c r="E97" s="96">
        <v>12.007384469505132</v>
      </c>
      <c r="F97" s="96">
        <v>12.890279035705213</v>
      </c>
      <c r="G97" s="96">
        <v>13.407037348427616</v>
      </c>
      <c r="H97" s="96">
        <v>15.326283009469448</v>
      </c>
      <c r="I97" s="96">
        <v>16.891083082777595</v>
      </c>
      <c r="J97" s="96">
        <v>16.295633279257828</v>
      </c>
      <c r="K97" s="96">
        <v>12.419328701170572</v>
      </c>
      <c r="L97" s="96">
        <v>15.677639969797195</v>
      </c>
      <c r="M97" s="96">
        <v>16.603730555578174</v>
      </c>
      <c r="N97" s="96">
        <v>13.147580438701922</v>
      </c>
      <c r="O97" s="96">
        <v>11.294168071926773</v>
      </c>
      <c r="P97" s="96">
        <v>9.1745261687629185</v>
      </c>
      <c r="Q97" s="96">
        <v>10.512195656965195</v>
      </c>
    </row>
    <row r="98" spans="1:17" x14ac:dyDescent="0.25">
      <c r="A98" s="132" t="s">
        <v>83</v>
      </c>
      <c r="B98" s="160">
        <v>6.7247615247079021E-2</v>
      </c>
      <c r="C98" s="160">
        <v>6.7203101948535987E-2</v>
      </c>
      <c r="D98" s="160">
        <v>6.4693353612349999E-2</v>
      </c>
      <c r="E98" s="160">
        <v>5.9958784396339303E-2</v>
      </c>
      <c r="F98" s="160">
        <v>6.7184301920685183E-2</v>
      </c>
      <c r="G98" s="160">
        <v>6.9827655344447154E-2</v>
      </c>
      <c r="H98" s="160">
        <v>8.0692219731482911E-2</v>
      </c>
      <c r="I98" s="160">
        <v>8.8107007918838964E-2</v>
      </c>
      <c r="J98" s="160">
        <v>8.4423937901424162E-2</v>
      </c>
      <c r="K98" s="160">
        <v>6.5621827158331147E-2</v>
      </c>
      <c r="L98" s="160">
        <v>8.2291094454270228E-2</v>
      </c>
      <c r="M98" s="160">
        <v>8.8178997902422868E-2</v>
      </c>
      <c r="N98" s="160">
        <v>6.8064216114553405E-2</v>
      </c>
      <c r="O98" s="160">
        <v>5.8246072857220749E-2</v>
      </c>
      <c r="P98" s="160">
        <v>4.6425385326346054E-2</v>
      </c>
      <c r="Q98" s="160">
        <v>5.1855626061210532E-2</v>
      </c>
    </row>
    <row r="99" spans="1:17" x14ac:dyDescent="0.25">
      <c r="A99" s="76" t="s">
        <v>82</v>
      </c>
      <c r="B99" s="159">
        <v>1.8043061770614922E-2</v>
      </c>
      <c r="C99" s="159">
        <v>1.8031118504042942E-2</v>
      </c>
      <c r="D99" s="159">
        <v>1.735773337221154E-2</v>
      </c>
      <c r="E99" s="159">
        <v>1.608741137628851E-2</v>
      </c>
      <c r="F99" s="159">
        <v>1.8026074309352092E-2</v>
      </c>
      <c r="G99" s="159">
        <v>1.8735306732409286E-2</v>
      </c>
      <c r="H99" s="159">
        <v>2.165035443522911E-2</v>
      </c>
      <c r="I99" s="159">
        <v>2.3639800169311144E-2</v>
      </c>
      <c r="J99" s="159">
        <v>2.2651603642407522E-2</v>
      </c>
      <c r="K99" s="159">
        <v>1.7606850095250235E-2</v>
      </c>
      <c r="L99" s="159">
        <v>2.2079345043754511E-2</v>
      </c>
      <c r="M99" s="159">
        <v>2.365911564564287E-2</v>
      </c>
      <c r="N99" s="159">
        <v>1.8262162177962348E-2</v>
      </c>
      <c r="O99" s="159">
        <v>1.5627877458512844E-2</v>
      </c>
      <c r="P99" s="159">
        <v>1.2456294429031756E-2</v>
      </c>
      <c r="Q99" s="159">
        <v>1.3913270541098791E-2</v>
      </c>
    </row>
    <row r="100" spans="1:17" x14ac:dyDescent="0.25">
      <c r="A100" s="76" t="s">
        <v>81</v>
      </c>
      <c r="B100" s="159">
        <v>0.19333257515786537</v>
      </c>
      <c r="C100" s="159">
        <v>0.19320460228322175</v>
      </c>
      <c r="D100" s="159">
        <v>0.18598923699405515</v>
      </c>
      <c r="E100" s="159">
        <v>0.17237765455456835</v>
      </c>
      <c r="F100" s="159">
        <v>0.19315055341049844</v>
      </c>
      <c r="G100" s="159">
        <v>0.20075002474625647</v>
      </c>
      <c r="H100" s="159">
        <v>0.23198494963090197</v>
      </c>
      <c r="I100" s="159">
        <v>0.25330198948792404</v>
      </c>
      <c r="J100" s="159">
        <v>0.24271339971656483</v>
      </c>
      <c r="K100" s="159">
        <v>0.18865853881168781</v>
      </c>
      <c r="L100" s="159">
        <v>0.23658161177833353</v>
      </c>
      <c r="M100" s="159">
        <v>0.25350895606749291</v>
      </c>
      <c r="N100" s="159">
        <v>0.19568025020931379</v>
      </c>
      <c r="O100" s="159">
        <v>0.16745371887084518</v>
      </c>
      <c r="P100" s="159">
        <v>0.13347000135039763</v>
      </c>
      <c r="Q100" s="159">
        <v>0.14908159473019547</v>
      </c>
    </row>
    <row r="101" spans="1:17" x14ac:dyDescent="0.25">
      <c r="A101" s="76" t="s">
        <v>80</v>
      </c>
      <c r="B101" s="159">
        <v>5.3467312507099699E-2</v>
      </c>
      <c r="C101" s="159">
        <v>5.3431920821681897E-2</v>
      </c>
      <c r="D101" s="159">
        <v>5.1436467181995266E-2</v>
      </c>
      <c r="E101" s="159">
        <v>4.7672100357553364E-2</v>
      </c>
      <c r="F101" s="159">
        <v>5.341697327357111E-2</v>
      </c>
      <c r="G101" s="159">
        <v>5.5518653802400446E-2</v>
      </c>
      <c r="H101" s="159">
        <v>6.4156864350102788E-2</v>
      </c>
      <c r="I101" s="159">
        <v>7.0052222806022732E-2</v>
      </c>
      <c r="J101" s="159">
        <v>6.7123883193039968E-2</v>
      </c>
      <c r="K101" s="159">
        <v>5.2174679013822355E-2</v>
      </c>
      <c r="L101" s="159">
        <v>6.5428099532924902E-2</v>
      </c>
      <c r="M101" s="159">
        <v>7.0109460686288372E-2</v>
      </c>
      <c r="N101" s="159">
        <v>5.4116576478980376E-2</v>
      </c>
      <c r="O101" s="159">
        <v>4.6310355665788325E-2</v>
      </c>
      <c r="P101" s="159">
        <v>3.6911949611686555E-2</v>
      </c>
      <c r="Q101" s="159">
        <v>4.1229431760206214E-2</v>
      </c>
    </row>
    <row r="102" spans="1:17" x14ac:dyDescent="0.25">
      <c r="A102" s="129" t="s">
        <v>79</v>
      </c>
      <c r="B102" s="158">
        <v>9.5277311200536813E-2</v>
      </c>
      <c r="C102" s="158">
        <v>9.5214244170096191E-2</v>
      </c>
      <c r="D102" s="158">
        <v>9.1658399514739308E-2</v>
      </c>
      <c r="E102" s="158">
        <v>8.4950399194773665E-2</v>
      </c>
      <c r="F102" s="158">
        <v>9.5187608041847782E-2</v>
      </c>
      <c r="G102" s="158">
        <v>9.8932746153339593E-2</v>
      </c>
      <c r="H102" s="158">
        <v>0.11432580475264564</v>
      </c>
      <c r="I102" s="158">
        <v>0.12483117477977793</v>
      </c>
      <c r="J102" s="158">
        <v>0.11961295243935322</v>
      </c>
      <c r="K102" s="158">
        <v>9.2973873121600867E-2</v>
      </c>
      <c r="L102" s="158">
        <v>0.11659111161853182</v>
      </c>
      <c r="M102" s="158">
        <v>0.12493317114119604</v>
      </c>
      <c r="N102" s="158">
        <v>9.6434282116027586E-2</v>
      </c>
      <c r="O102" s="158">
        <v>8.2523806821054688E-2</v>
      </c>
      <c r="P102" s="158">
        <v>6.577610029874241E-2</v>
      </c>
      <c r="Q102" s="158">
        <v>7.3469737232759763E-2</v>
      </c>
    </row>
    <row r="103" spans="1:17" x14ac:dyDescent="0.25">
      <c r="A103" s="92" t="s">
        <v>125</v>
      </c>
      <c r="B103" s="91">
        <v>1.5568196107959724E-2</v>
      </c>
      <c r="C103" s="91">
        <v>1.5557891032328656E-2</v>
      </c>
      <c r="D103" s="91">
        <v>1.4976870365115238E-2</v>
      </c>
      <c r="E103" s="91">
        <v>1.3880791317988504E-2</v>
      </c>
      <c r="F103" s="91">
        <v>1.55535387215539E-2</v>
      </c>
      <c r="G103" s="91">
        <v>1.6165489707957999E-2</v>
      </c>
      <c r="H103" s="91">
        <v>1.8680696654456739E-2</v>
      </c>
      <c r="I103" s="91">
        <v>2.0397261266831692E-2</v>
      </c>
      <c r="J103" s="91">
        <v>1.9544610119281141E-2</v>
      </c>
      <c r="K103" s="91">
        <v>1.5191817143402894E-2</v>
      </c>
      <c r="L103" s="91">
        <v>1.9050845025442933E-2</v>
      </c>
      <c r="M103" s="91">
        <v>2.0413927347526534E-2</v>
      </c>
      <c r="N103" s="91">
        <v>1.5757243740356228E-2</v>
      </c>
      <c r="O103" s="91">
        <v>1.3484289092305174E-2</v>
      </c>
      <c r="P103" s="91">
        <v>1.0747734332178346E-2</v>
      </c>
      <c r="Q103" s="91">
        <v>1.2004865196420756E-2</v>
      </c>
    </row>
    <row r="104" spans="1:17" x14ac:dyDescent="0.25">
      <c r="A104" s="92" t="s">
        <v>26</v>
      </c>
      <c r="B104" s="91">
        <v>2.5907452224766873E-2</v>
      </c>
      <c r="C104" s="91">
        <v>2.5890303272329919E-2</v>
      </c>
      <c r="D104" s="91">
        <v>2.492341121412046E-2</v>
      </c>
      <c r="E104" s="91">
        <v>2.3099396707167704E-2</v>
      </c>
      <c r="F104" s="91">
        <v>2.5883060475368577E-2</v>
      </c>
      <c r="G104" s="91">
        <v>2.6901424506385448E-2</v>
      </c>
      <c r="H104" s="91">
        <v>3.1087047769988968E-2</v>
      </c>
      <c r="I104" s="91">
        <v>3.3943628929259693E-2</v>
      </c>
      <c r="J104" s="91">
        <v>3.2524709311574231E-2</v>
      </c>
      <c r="K104" s="91">
        <v>2.5281109906424817E-2</v>
      </c>
      <c r="L104" s="91">
        <v>3.1703021590648708E-2</v>
      </c>
      <c r="M104" s="91">
        <v>3.3971363400638492E-2</v>
      </c>
      <c r="N104" s="91">
        <v>2.622205145453977E-2</v>
      </c>
      <c r="O104" s="91">
        <v>2.2439566730870542E-2</v>
      </c>
      <c r="P104" s="91">
        <v>1.7885592640565003E-2</v>
      </c>
      <c r="Q104" s="91">
        <v>1.9977617791056793E-2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5.380166286781022E-2</v>
      </c>
      <c r="C106" s="157">
        <v>5.3766049865437607E-2</v>
      </c>
      <c r="D106" s="157">
        <v>5.1758117935503604E-2</v>
      </c>
      <c r="E106" s="157">
        <v>4.7970211169617458E-2</v>
      </c>
      <c r="F106" s="157">
        <v>5.3751008844925299E-2</v>
      </c>
      <c r="G106" s="157">
        <v>5.5865831938996149E-2</v>
      </c>
      <c r="H106" s="157">
        <v>6.455806032819994E-2</v>
      </c>
      <c r="I106" s="157">
        <v>7.0490284583686544E-2</v>
      </c>
      <c r="J106" s="157">
        <v>6.7543633008497847E-2</v>
      </c>
      <c r="K106" s="157">
        <v>5.2500946071773157E-2</v>
      </c>
      <c r="L106" s="157">
        <v>6.5837245002440176E-2</v>
      </c>
      <c r="M106" s="157">
        <v>7.0547880393031018E-2</v>
      </c>
      <c r="N106" s="157">
        <v>5.4454986921131578E-2</v>
      </c>
      <c r="O106" s="157">
        <v>4.6599950997878975E-2</v>
      </c>
      <c r="P106" s="157">
        <v>3.7142773325999058E-2</v>
      </c>
      <c r="Q106" s="157">
        <v>4.1487254245282205E-2</v>
      </c>
    </row>
    <row r="107" spans="1:17" x14ac:dyDescent="0.25">
      <c r="A107" s="156" t="s">
        <v>206</v>
      </c>
      <c r="B107" s="204">
        <v>9.0562203438821438</v>
      </c>
      <c r="C107" s="204">
        <v>9.0462812221360469</v>
      </c>
      <c r="D107" s="204">
        <v>8.614235659661551</v>
      </c>
      <c r="E107" s="204">
        <v>7.9620948582759645</v>
      </c>
      <c r="F107" s="204">
        <v>9.1822053748377783</v>
      </c>
      <c r="G107" s="204">
        <v>9.7671879173823619</v>
      </c>
      <c r="H107" s="204">
        <v>11.38309352874051</v>
      </c>
      <c r="I107" s="204">
        <v>12.309061014676638</v>
      </c>
      <c r="J107" s="204">
        <v>11.754579471932068</v>
      </c>
      <c r="K107" s="204">
        <v>9.2914378382357814</v>
      </c>
      <c r="L107" s="204">
        <v>11.600850881414171</v>
      </c>
      <c r="M107" s="204">
        <v>12.526864026882448</v>
      </c>
      <c r="N107" s="204">
        <v>9.5067575618688362</v>
      </c>
      <c r="O107" s="204">
        <v>8.0382601819451498</v>
      </c>
      <c r="P107" s="204">
        <v>6.3137293552877889</v>
      </c>
      <c r="Q107" s="204">
        <v>6.8885136461284011</v>
      </c>
    </row>
    <row r="108" spans="1:17" x14ac:dyDescent="0.25">
      <c r="A108" s="152" t="s">
        <v>218</v>
      </c>
      <c r="B108" s="151">
        <v>2.9992432755812977</v>
      </c>
      <c r="C108" s="151">
        <v>3.3275836638581846</v>
      </c>
      <c r="D108" s="151">
        <v>2.0993770704024137</v>
      </c>
      <c r="E108" s="151">
        <v>1.6160556652248048</v>
      </c>
      <c r="F108" s="151">
        <v>3.9416333114170659</v>
      </c>
      <c r="G108" s="151">
        <v>4.8003548805979381</v>
      </c>
      <c r="H108" s="151">
        <v>6.2329332923027172</v>
      </c>
      <c r="I108" s="151">
        <v>6.0659140269400602</v>
      </c>
      <c r="J108" s="151">
        <v>5.4349177542506064</v>
      </c>
      <c r="K108" s="151">
        <v>5.2798849928792704</v>
      </c>
      <c r="L108" s="151">
        <v>6.2243170887660249</v>
      </c>
      <c r="M108" s="151">
        <v>7.4192748359366423</v>
      </c>
      <c r="N108" s="151">
        <v>4.4571411715104094</v>
      </c>
      <c r="O108" s="151">
        <v>3.4026436798372202</v>
      </c>
      <c r="P108" s="151">
        <v>2.023436278796495</v>
      </c>
      <c r="Q108" s="151">
        <v>1.136471783710526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1.3583712492584237</v>
      </c>
      <c r="C110" s="208">
        <v>2.2657152300424541</v>
      </c>
      <c r="D110" s="208">
        <v>1.8112816665516915</v>
      </c>
      <c r="E110" s="208">
        <v>1.6160556652248048</v>
      </c>
      <c r="F110" s="208">
        <v>1.8199066314164074</v>
      </c>
      <c r="G110" s="208">
        <v>0.20808611687464315</v>
      </c>
      <c r="H110" s="208">
        <v>0.12382448845493405</v>
      </c>
      <c r="I110" s="208">
        <v>0.48550250786914606</v>
      </c>
      <c r="J110" s="208">
        <v>0.34909683013504</v>
      </c>
      <c r="K110" s="208">
        <v>0</v>
      </c>
      <c r="L110" s="208">
        <v>0</v>
      </c>
      <c r="M110" s="208">
        <v>0</v>
      </c>
      <c r="N110" s="208">
        <v>0</v>
      </c>
      <c r="O110" s="208">
        <v>0.61554974360501602</v>
      </c>
      <c r="P110" s="208">
        <v>0.56042361120236828</v>
      </c>
      <c r="Q110" s="208">
        <v>0.5082877928086692</v>
      </c>
    </row>
    <row r="111" spans="1:17" x14ac:dyDescent="0.25">
      <c r="A111" s="154" t="s">
        <v>125</v>
      </c>
      <c r="B111" s="208">
        <v>0.81016817629343718</v>
      </c>
      <c r="C111" s="208">
        <v>0.54140098784676782</v>
      </c>
      <c r="D111" s="208">
        <v>0.23855364455562478</v>
      </c>
      <c r="E111" s="208">
        <v>0</v>
      </c>
      <c r="F111" s="208">
        <v>0.15984118678731374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0.3924431235772004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0.83070385002943692</v>
      </c>
      <c r="C113" s="208">
        <v>0.52046744596896266</v>
      </c>
      <c r="D113" s="208">
        <v>4.9541759295097451E-2</v>
      </c>
      <c r="E113" s="208">
        <v>0</v>
      </c>
      <c r="F113" s="208">
        <v>1.9618854932133445</v>
      </c>
      <c r="G113" s="208">
        <v>4.5922687637232951</v>
      </c>
      <c r="H113" s="208">
        <v>6.109108803847783</v>
      </c>
      <c r="I113" s="208">
        <v>5.580411519070914</v>
      </c>
      <c r="J113" s="208">
        <v>5.0858209241155663</v>
      </c>
      <c r="K113" s="208">
        <v>5.2798849928792704</v>
      </c>
      <c r="L113" s="208">
        <v>6.2243170887660249</v>
      </c>
      <c r="M113" s="208">
        <v>7.4192748359366423</v>
      </c>
      <c r="N113" s="208">
        <v>4.4571411715104094</v>
      </c>
      <c r="O113" s="208">
        <v>2.7870939362322042</v>
      </c>
      <c r="P113" s="208">
        <v>1.4630126675941266</v>
      </c>
      <c r="Q113" s="208">
        <v>0.23574086732465649</v>
      </c>
    </row>
    <row r="114" spans="1:17" x14ac:dyDescent="0.25">
      <c r="A114" s="152" t="s">
        <v>217</v>
      </c>
      <c r="B114" s="151">
        <v>6.0569770683008466</v>
      </c>
      <c r="C114" s="151">
        <v>5.7186975582778627</v>
      </c>
      <c r="D114" s="151">
        <v>6.5148585892591377</v>
      </c>
      <c r="E114" s="151">
        <v>6.3460391930511593</v>
      </c>
      <c r="F114" s="151">
        <v>5.2405720634207116</v>
      </c>
      <c r="G114" s="151">
        <v>4.9668330367844238</v>
      </c>
      <c r="H114" s="151">
        <v>5.1501602364377916</v>
      </c>
      <c r="I114" s="151">
        <v>6.2431469877365782</v>
      </c>
      <c r="J114" s="151">
        <v>6.3196617176814627</v>
      </c>
      <c r="K114" s="151">
        <v>4.011552845356511</v>
      </c>
      <c r="L114" s="151">
        <v>5.3765337926481473</v>
      </c>
      <c r="M114" s="151">
        <v>5.1075891909458058</v>
      </c>
      <c r="N114" s="151">
        <v>5.0496163903584268</v>
      </c>
      <c r="O114" s="151">
        <v>4.6356165021079292</v>
      </c>
      <c r="P114" s="151">
        <v>4.2902930764912934</v>
      </c>
      <c r="Q114" s="151">
        <v>5.7520418624178751</v>
      </c>
    </row>
    <row r="115" spans="1:17" x14ac:dyDescent="0.25">
      <c r="A115" s="156" t="s">
        <v>205</v>
      </c>
      <c r="B115" s="204">
        <v>1.5071897519655617</v>
      </c>
      <c r="C115" s="204">
        <v>1.4230138660314913</v>
      </c>
      <c r="D115" s="204">
        <v>1.6211268410812614</v>
      </c>
      <c r="E115" s="204">
        <v>1.5791186146956435</v>
      </c>
      <c r="F115" s="204">
        <v>1.3040393614434598</v>
      </c>
      <c r="G115" s="204">
        <v>1.2359234265460903</v>
      </c>
      <c r="H115" s="204">
        <v>1.281541706664759</v>
      </c>
      <c r="I115" s="204">
        <v>1.5535154011357186</v>
      </c>
      <c r="J115" s="204">
        <v>1.572554967498101</v>
      </c>
      <c r="K115" s="204">
        <v>0.99821598626024621</v>
      </c>
      <c r="L115" s="204">
        <v>1.3378714401586917</v>
      </c>
      <c r="M115" s="204">
        <v>1.2709485274645642</v>
      </c>
      <c r="N115" s="204">
        <v>1.2565228477975037</v>
      </c>
      <c r="O115" s="204">
        <v>1.1535050582549913</v>
      </c>
      <c r="P115" s="204">
        <v>1.0675763974174095</v>
      </c>
      <c r="Q115" s="204">
        <v>1.4313111062091479</v>
      </c>
    </row>
    <row r="116" spans="1:17" x14ac:dyDescent="0.25">
      <c r="A116" s="156" t="s">
        <v>204</v>
      </c>
      <c r="B116" s="204">
        <v>0.75680750842977429</v>
      </c>
      <c r="C116" s="204">
        <v>0.76663402333508035</v>
      </c>
      <c r="D116" s="204">
        <v>0.70680733858806544</v>
      </c>
      <c r="E116" s="204">
        <v>0.63692441283483447</v>
      </c>
      <c r="F116" s="204">
        <v>0.78114209203312313</v>
      </c>
      <c r="G116" s="204">
        <v>0.82670363764855503</v>
      </c>
      <c r="H116" s="204">
        <v>0.97354334932511288</v>
      </c>
      <c r="I116" s="204">
        <v>1.0438547919583838</v>
      </c>
      <c r="J116" s="204">
        <v>0.98979231069088103</v>
      </c>
      <c r="K116" s="204">
        <v>0.79718119970697698</v>
      </c>
      <c r="L116" s="204">
        <v>0.98899249238602316</v>
      </c>
      <c r="M116" s="204">
        <v>1.0799490092159185</v>
      </c>
      <c r="N116" s="204">
        <v>0.79939295588171655</v>
      </c>
      <c r="O116" s="204">
        <v>0.67436841243987422</v>
      </c>
      <c r="P116" s="204">
        <v>0.51911275817922609</v>
      </c>
      <c r="Q116" s="204">
        <v>0.5501743921975456</v>
      </c>
    </row>
    <row r="117" spans="1:17" x14ac:dyDescent="0.25">
      <c r="A117" s="152" t="s">
        <v>216</v>
      </c>
      <c r="B117" s="151">
        <v>0.29635850664216828</v>
      </c>
      <c r="C117" s="151">
        <v>0.3319008961428157</v>
      </c>
      <c r="D117" s="151">
        <v>0.21155036462476476</v>
      </c>
      <c r="E117" s="151">
        <v>0.15450102261963211</v>
      </c>
      <c r="F117" s="151">
        <v>0.38275587590782401</v>
      </c>
      <c r="G117" s="151">
        <v>0.44912695409101722</v>
      </c>
      <c r="H117" s="151">
        <v>0.58203020453798171</v>
      </c>
      <c r="I117" s="151">
        <v>0.56925322650734811</v>
      </c>
      <c r="J117" s="151">
        <v>0.50937412572356022</v>
      </c>
      <c r="K117" s="151">
        <v>0.49222453858149512</v>
      </c>
      <c r="L117" s="151">
        <v>0.58027051936447893</v>
      </c>
      <c r="M117" s="151">
        <v>0.69167209847438504</v>
      </c>
      <c r="N117" s="151">
        <v>0.41552311451823826</v>
      </c>
      <c r="O117" s="151">
        <v>0.32197067888455672</v>
      </c>
      <c r="P117" s="151">
        <v>0.19296637489749674</v>
      </c>
      <c r="Q117" s="151">
        <v>0.1129064441889825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0.10428744337278277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0.29635850664216828</v>
      </c>
      <c r="C122" s="208">
        <v>0.3319008961428157</v>
      </c>
      <c r="D122" s="208">
        <v>0.21155036462476476</v>
      </c>
      <c r="E122" s="208">
        <v>5.0213579246849348E-2</v>
      </c>
      <c r="F122" s="208">
        <v>0.38275587590782401</v>
      </c>
      <c r="G122" s="208">
        <v>0.44912695409101722</v>
      </c>
      <c r="H122" s="208">
        <v>0.58203020453798171</v>
      </c>
      <c r="I122" s="208">
        <v>0.56925322650734811</v>
      </c>
      <c r="J122" s="208">
        <v>0.50937412572356022</v>
      </c>
      <c r="K122" s="208">
        <v>0.49222453858149512</v>
      </c>
      <c r="L122" s="208">
        <v>0.58027051936447893</v>
      </c>
      <c r="M122" s="208">
        <v>0.69167209847438504</v>
      </c>
      <c r="N122" s="208">
        <v>0.41552311451823826</v>
      </c>
      <c r="O122" s="208">
        <v>0.32197067888455672</v>
      </c>
      <c r="P122" s="208">
        <v>0.19296637489749674</v>
      </c>
      <c r="Q122" s="208">
        <v>0.1129064441889825</v>
      </c>
    </row>
    <row r="123" spans="1:17" x14ac:dyDescent="0.25">
      <c r="A123" s="152" t="s">
        <v>215</v>
      </c>
      <c r="B123" s="261">
        <v>0.46044900178760606</v>
      </c>
      <c r="C123" s="261">
        <v>0.43473312719226465</v>
      </c>
      <c r="D123" s="261">
        <v>0.49525697396330071</v>
      </c>
      <c r="E123" s="261">
        <v>0.48242339021520236</v>
      </c>
      <c r="F123" s="261">
        <v>0.39838621612529912</v>
      </c>
      <c r="G123" s="261">
        <v>0.37757668355753787</v>
      </c>
      <c r="H123" s="261">
        <v>0.39151314478713112</v>
      </c>
      <c r="I123" s="261">
        <v>0.47460156545103571</v>
      </c>
      <c r="J123" s="261">
        <v>0.48041818496732086</v>
      </c>
      <c r="K123" s="261">
        <v>0.30495666112548186</v>
      </c>
      <c r="L123" s="261">
        <v>0.40872197302154428</v>
      </c>
      <c r="M123" s="261">
        <v>0.38827691074153342</v>
      </c>
      <c r="N123" s="261">
        <v>0.38386984136347835</v>
      </c>
      <c r="O123" s="261">
        <v>0.3523977335553175</v>
      </c>
      <c r="P123" s="261">
        <v>0.32614638328172935</v>
      </c>
      <c r="Q123" s="261">
        <v>0.43726794800856311</v>
      </c>
    </row>
    <row r="124" spans="1:17" x14ac:dyDescent="0.25">
      <c r="A124" s="243" t="s">
        <v>203</v>
      </c>
      <c r="B124" s="242">
        <v>1.3822347041530325</v>
      </c>
      <c r="C124" s="242">
        <v>1.305037502779308</v>
      </c>
      <c r="D124" s="242">
        <v>1.4867257269061485</v>
      </c>
      <c r="E124" s="242">
        <v>1.4482002338191671</v>
      </c>
      <c r="F124" s="242">
        <v>1.1959266964348994</v>
      </c>
      <c r="G124" s="242">
        <v>1.1334579800717564</v>
      </c>
      <c r="H124" s="242">
        <v>1.1752942318387063</v>
      </c>
      <c r="I124" s="242">
        <v>1.4247196798449795</v>
      </c>
      <c r="J124" s="242">
        <v>1.4421807522439847</v>
      </c>
      <c r="K124" s="242">
        <v>0.91545790876687527</v>
      </c>
      <c r="L124" s="242">
        <v>1.2269538934104924</v>
      </c>
      <c r="M124" s="242">
        <v>1.1655792905722029</v>
      </c>
      <c r="N124" s="242">
        <v>1.1523495860570268</v>
      </c>
      <c r="O124" s="242">
        <v>1.0578725876133381</v>
      </c>
      <c r="P124" s="242">
        <v>0.97906792686229072</v>
      </c>
      <c r="Q124" s="242">
        <v>1.3126468521046291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1.0000000000000002</v>
      </c>
      <c r="G129" s="77">
        <f t="shared" si="0"/>
        <v>0.99999999999999989</v>
      </c>
      <c r="H129" s="77">
        <f t="shared" si="0"/>
        <v>1.0000000000000002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0.99999999999999989</v>
      </c>
      <c r="N129" s="77">
        <f t="shared" si="0"/>
        <v>0.99999999999999989</v>
      </c>
      <c r="O129" s="77">
        <f t="shared" si="0"/>
        <v>0.99999999999999989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2.7202741584666096E-3</v>
      </c>
      <c r="C130" s="240">
        <f t="shared" si="1"/>
        <v>2.7463488942557767E-3</v>
      </c>
      <c r="D130" s="240">
        <f t="shared" si="1"/>
        <v>2.7448073016739143E-3</v>
      </c>
      <c r="E130" s="240">
        <f t="shared" si="1"/>
        <v>2.6944318978507418E-3</v>
      </c>
      <c r="F130" s="240">
        <f t="shared" si="1"/>
        <v>2.6594594714451606E-3</v>
      </c>
      <c r="G130" s="240">
        <f t="shared" si="1"/>
        <v>2.6489430882312916E-3</v>
      </c>
      <c r="H130" s="240">
        <f t="shared" si="1"/>
        <v>2.6335980297992915E-3</v>
      </c>
      <c r="I130" s="240">
        <f t="shared" si="1"/>
        <v>2.6575493639994802E-3</v>
      </c>
      <c r="J130" s="240">
        <f t="shared" si="1"/>
        <v>2.654891675672684E-3</v>
      </c>
      <c r="K130" s="240">
        <f t="shared" si="1"/>
        <v>2.6346961876135533E-3</v>
      </c>
      <c r="L130" s="240">
        <f t="shared" si="1"/>
        <v>2.6578059767888929E-3</v>
      </c>
      <c r="M130" s="240">
        <f t="shared" si="1"/>
        <v>2.6399775483714294E-3</v>
      </c>
      <c r="N130" s="240">
        <f t="shared" si="1"/>
        <v>2.6673840989471973E-3</v>
      </c>
      <c r="O130" s="240">
        <f t="shared" si="1"/>
        <v>2.6414088072982921E-3</v>
      </c>
      <c r="P130" s="240">
        <f t="shared" si="1"/>
        <v>2.6432911285691331E-3</v>
      </c>
      <c r="Q130" s="240">
        <f t="shared" si="1"/>
        <v>2.673403319495931E-3</v>
      </c>
    </row>
    <row r="131" spans="1:17" x14ac:dyDescent="0.25">
      <c r="A131" s="76" t="s">
        <v>82</v>
      </c>
      <c r="B131" s="239">
        <f t="shared" ref="B131:Q131" si="2">IF(B$7=0,0,B$7/B$5)</f>
        <v>2.8294048050886856E-4</v>
      </c>
      <c r="C131" s="239">
        <f t="shared" si="2"/>
        <v>2.856525594551639E-4</v>
      </c>
      <c r="D131" s="239">
        <f t="shared" si="2"/>
        <v>2.8549221571021324E-4</v>
      </c>
      <c r="E131" s="239">
        <f t="shared" si="2"/>
        <v>2.802525817125903E-4</v>
      </c>
      <c r="F131" s="239">
        <f t="shared" si="2"/>
        <v>2.7661503837860012E-4</v>
      </c>
      <c r="G131" s="239">
        <f t="shared" si="2"/>
        <v>2.7552121093827144E-4</v>
      </c>
      <c r="H131" s="239">
        <f t="shared" si="2"/>
        <v>2.7392514452979081E-4</v>
      </c>
      <c r="I131" s="239">
        <f t="shared" si="2"/>
        <v>2.7641636475711148E-4</v>
      </c>
      <c r="J131" s="239">
        <f t="shared" si="2"/>
        <v>2.7613993393859053E-4</v>
      </c>
      <c r="K131" s="239">
        <f t="shared" si="2"/>
        <v>2.7403936584776886E-4</v>
      </c>
      <c r="L131" s="239">
        <f t="shared" si="2"/>
        <v>2.7644305550286421E-4</v>
      </c>
      <c r="M131" s="239">
        <f t="shared" si="2"/>
        <v>2.745886894319096E-4</v>
      </c>
      <c r="N131" s="239">
        <f t="shared" si="2"/>
        <v>2.7743929276718862E-4</v>
      </c>
      <c r="O131" s="239">
        <f t="shared" si="2"/>
        <v>2.7473755718012479E-4</v>
      </c>
      <c r="P131" s="239">
        <f t="shared" si="2"/>
        <v>2.7493334071289349E-4</v>
      </c>
      <c r="Q131" s="239">
        <f t="shared" si="2"/>
        <v>2.7806536244073495E-4</v>
      </c>
    </row>
    <row r="132" spans="1:17" x14ac:dyDescent="0.25">
      <c r="A132" s="76" t="s">
        <v>81</v>
      </c>
      <c r="B132" s="239">
        <f t="shared" ref="B132:Q132" si="3">IF(B$8=0,0,B$8/B$5)</f>
        <v>6.5955335224348851E-3</v>
      </c>
      <c r="C132" s="239">
        <f t="shared" si="3"/>
        <v>6.6587539127219526E-3</v>
      </c>
      <c r="D132" s="239">
        <f t="shared" si="3"/>
        <v>6.6550161918308547E-3</v>
      </c>
      <c r="E132" s="239">
        <f t="shared" si="3"/>
        <v>6.532876787760932E-3</v>
      </c>
      <c r="F132" s="239">
        <f t="shared" si="3"/>
        <v>6.4480831981144687E-3</v>
      </c>
      <c r="G132" s="239">
        <f t="shared" si="3"/>
        <v>6.4225853423906364E-3</v>
      </c>
      <c r="H132" s="239">
        <f t="shared" si="3"/>
        <v>6.3853799574197971E-3</v>
      </c>
      <c r="I132" s="239">
        <f t="shared" si="3"/>
        <v>6.4434519819371464E-3</v>
      </c>
      <c r="J132" s="239">
        <f t="shared" si="3"/>
        <v>6.4370081930282212E-3</v>
      </c>
      <c r="K132" s="239">
        <f t="shared" si="3"/>
        <v>6.3880425334158029E-3</v>
      </c>
      <c r="L132" s="239">
        <f t="shared" si="3"/>
        <v>6.4440741612309472E-3</v>
      </c>
      <c r="M132" s="239">
        <f t="shared" si="3"/>
        <v>6.4008476368331299E-3</v>
      </c>
      <c r="N132" s="239">
        <f t="shared" si="3"/>
        <v>6.4672971241005002E-3</v>
      </c>
      <c r="O132" s="239">
        <f t="shared" si="3"/>
        <v>6.4043178444965826E-3</v>
      </c>
      <c r="P132" s="239">
        <f t="shared" si="3"/>
        <v>6.4088816907556766E-3</v>
      </c>
      <c r="Q132" s="239">
        <f t="shared" si="3"/>
        <v>6.4818912306483798E-3</v>
      </c>
    </row>
    <row r="133" spans="1:17" x14ac:dyDescent="0.25">
      <c r="A133" s="76" t="s">
        <v>80</v>
      </c>
      <c r="B133" s="239">
        <f t="shared" ref="B133:Q133" si="4">IF(B$9=0,0,B$9/B$5)</f>
        <v>5.3980414051589467E-4</v>
      </c>
      <c r="C133" s="239">
        <f t="shared" si="4"/>
        <v>5.4497834337998536E-4</v>
      </c>
      <c r="D133" s="239">
        <f t="shared" si="4"/>
        <v>5.4467243375095492E-4</v>
      </c>
      <c r="E133" s="239">
        <f t="shared" si="4"/>
        <v>5.3467606942154597E-4</v>
      </c>
      <c r="F133" s="239">
        <f t="shared" si="4"/>
        <v>5.2773623193536361E-4</v>
      </c>
      <c r="G133" s="239">
        <f t="shared" si="4"/>
        <v>5.2564938815734567E-4</v>
      </c>
      <c r="H133" s="239">
        <f t="shared" si="4"/>
        <v>5.2260435460722702E-4</v>
      </c>
      <c r="I133" s="239">
        <f t="shared" si="4"/>
        <v>5.2735719517364602E-4</v>
      </c>
      <c r="J133" s="239">
        <f t="shared" si="4"/>
        <v>5.26829810403056E-4</v>
      </c>
      <c r="K133" s="239">
        <f t="shared" si="4"/>
        <v>5.2282227019240192E-4</v>
      </c>
      <c r="L133" s="239">
        <f t="shared" si="4"/>
        <v>5.2740811674925397E-4</v>
      </c>
      <c r="M133" s="239">
        <f t="shared" si="4"/>
        <v>5.2387028970756237E-4</v>
      </c>
      <c r="N133" s="239">
        <f t="shared" si="4"/>
        <v>5.2930877443970316E-4</v>
      </c>
      <c r="O133" s="239">
        <f t="shared" si="4"/>
        <v>5.2415430501258809E-4</v>
      </c>
      <c r="P133" s="239">
        <f t="shared" si="4"/>
        <v>5.2452782795792032E-4</v>
      </c>
      <c r="Q133" s="239">
        <f t="shared" si="4"/>
        <v>5.3050321293582748E-4</v>
      </c>
    </row>
    <row r="134" spans="1:17" x14ac:dyDescent="0.25">
      <c r="A134" s="129" t="s">
        <v>79</v>
      </c>
      <c r="B134" s="238">
        <f t="shared" ref="B134:Q134" si="5">IF(B$10=0,0,B$10/B$5)</f>
        <v>2.5594664098244737E-3</v>
      </c>
      <c r="C134" s="238">
        <f t="shared" si="5"/>
        <v>2.583999749668072E-3</v>
      </c>
      <c r="D134" s="238">
        <f t="shared" si="5"/>
        <v>2.5825492876186381E-3</v>
      </c>
      <c r="E134" s="238">
        <f t="shared" si="5"/>
        <v>2.5351518024918336E-3</v>
      </c>
      <c r="F134" s="238">
        <f t="shared" si="5"/>
        <v>2.5022467548970724E-3</v>
      </c>
      <c r="G134" s="238">
        <f t="shared" si="5"/>
        <v>2.4923520428126425E-3</v>
      </c>
      <c r="H134" s="238">
        <f t="shared" si="5"/>
        <v>2.4779141004121472E-3</v>
      </c>
      <c r="I134" s="238">
        <f t="shared" si="5"/>
        <v>2.5004495625695414E-3</v>
      </c>
      <c r="J134" s="238">
        <f t="shared" si="5"/>
        <v>2.4979489822588973E-3</v>
      </c>
      <c r="K134" s="238">
        <f t="shared" si="5"/>
        <v>2.4789473411351614E-3</v>
      </c>
      <c r="L134" s="238">
        <f t="shared" si="5"/>
        <v>2.5006910058126023E-3</v>
      </c>
      <c r="M134" s="238">
        <f t="shared" si="5"/>
        <v>2.4839164966946759E-3</v>
      </c>
      <c r="N134" s="238">
        <f t="shared" si="5"/>
        <v>2.5097029217097831E-3</v>
      </c>
      <c r="O134" s="238">
        <f t="shared" si="5"/>
        <v>2.4852631474120905E-3</v>
      </c>
      <c r="P134" s="238">
        <f t="shared" si="5"/>
        <v>2.4870341961316556E-3</v>
      </c>
      <c r="Q134" s="238">
        <f t="shared" si="5"/>
        <v>2.5153663188199095E-3</v>
      </c>
    </row>
    <row r="135" spans="1:17" x14ac:dyDescent="0.25">
      <c r="A135" s="127" t="s">
        <v>214</v>
      </c>
      <c r="B135" s="236">
        <f t="shared" ref="B135:Q135" si="6">IF(B$15=0,0,B$15/B$5)</f>
        <v>3.5817324396971197E-2</v>
      </c>
      <c r="C135" s="236">
        <f t="shared" si="6"/>
        <v>3.6160645406516922E-2</v>
      </c>
      <c r="D135" s="236">
        <f t="shared" si="6"/>
        <v>3.6140347554765216E-2</v>
      </c>
      <c r="E135" s="236">
        <f t="shared" si="6"/>
        <v>3.5477064343127446E-2</v>
      </c>
      <c r="F135" s="236">
        <f t="shared" si="6"/>
        <v>3.5016589159911363E-2</v>
      </c>
      <c r="G135" s="236">
        <f t="shared" si="6"/>
        <v>3.487812197347661E-2</v>
      </c>
      <c r="H135" s="236">
        <f t="shared" si="6"/>
        <v>3.4676076553150574E-2</v>
      </c>
      <c r="I135" s="236">
        <f t="shared" si="6"/>
        <v>3.4991439144130013E-2</v>
      </c>
      <c r="J135" s="236">
        <f t="shared" si="6"/>
        <v>3.4956445875289587E-2</v>
      </c>
      <c r="K135" s="236">
        <f t="shared" si="6"/>
        <v>3.4690535784971041E-2</v>
      </c>
      <c r="L135" s="236">
        <f t="shared" si="6"/>
        <v>3.4994817915160945E-2</v>
      </c>
      <c r="M135" s="236">
        <f t="shared" si="6"/>
        <v>3.4760074441923521E-2</v>
      </c>
      <c r="N135" s="236">
        <f t="shared" si="6"/>
        <v>3.5120931199511374E-2</v>
      </c>
      <c r="O135" s="236">
        <f t="shared" si="6"/>
        <v>3.4778919551751858E-2</v>
      </c>
      <c r="P135" s="236">
        <f t="shared" si="6"/>
        <v>3.4803703712336258E-2</v>
      </c>
      <c r="Q135" s="236">
        <f t="shared" si="6"/>
        <v>3.5200185113805231E-2</v>
      </c>
    </row>
    <row r="136" spans="1:17" x14ac:dyDescent="0.25">
      <c r="A136" s="127" t="s">
        <v>213</v>
      </c>
      <c r="B136" s="237">
        <f t="shared" ref="B136:Q136" si="7">IF(B$16=0,0,B$16/B$5)</f>
        <v>0.25455671958704845</v>
      </c>
      <c r="C136" s="237">
        <f t="shared" si="7"/>
        <v>0.25438447808429593</v>
      </c>
      <c r="D136" s="237">
        <f t="shared" si="7"/>
        <v>0.25211914317409451</v>
      </c>
      <c r="E136" s="237">
        <f t="shared" si="7"/>
        <v>0.25729916732276525</v>
      </c>
      <c r="F136" s="237">
        <f t="shared" si="7"/>
        <v>0.26083966695993266</v>
      </c>
      <c r="G136" s="237">
        <f t="shared" si="7"/>
        <v>0.2624938327580893</v>
      </c>
      <c r="H136" s="237">
        <f t="shared" si="7"/>
        <v>0.26703861135822538</v>
      </c>
      <c r="I136" s="237">
        <f t="shared" si="7"/>
        <v>0.26191356330696469</v>
      </c>
      <c r="J136" s="237">
        <f t="shared" si="7"/>
        <v>0.2613432696216802</v>
      </c>
      <c r="K136" s="237">
        <f t="shared" si="7"/>
        <v>0.26458956744924172</v>
      </c>
      <c r="L136" s="237">
        <f t="shared" si="7"/>
        <v>0.26163382694067605</v>
      </c>
      <c r="M136" s="237">
        <f t="shared" si="7"/>
        <v>0.26255186329002084</v>
      </c>
      <c r="N136" s="237">
        <f t="shared" si="7"/>
        <v>0.25930639236966846</v>
      </c>
      <c r="O136" s="237">
        <f t="shared" si="7"/>
        <v>0.26646383529733214</v>
      </c>
      <c r="P136" s="237">
        <f t="shared" si="7"/>
        <v>0.26615999509817945</v>
      </c>
      <c r="Q136" s="237">
        <f t="shared" si="7"/>
        <v>0.26076192850657115</v>
      </c>
    </row>
    <row r="137" spans="1:17" x14ac:dyDescent="0.25">
      <c r="A137" s="142" t="s">
        <v>227</v>
      </c>
      <c r="B137" s="235">
        <f t="shared" ref="B137:Q137" si="8">IF(B$17=0,0,B$17/B$5)</f>
        <v>0.23223797419388123</v>
      </c>
      <c r="C137" s="235">
        <f t="shared" si="8"/>
        <v>0.23200986506850765</v>
      </c>
      <c r="D137" s="235">
        <f t="shared" si="8"/>
        <v>0.22993202573358396</v>
      </c>
      <c r="E137" s="235">
        <f t="shared" si="8"/>
        <v>0.23558043221372724</v>
      </c>
      <c r="F137" s="235">
        <f t="shared" si="8"/>
        <v>0.23940283055682557</v>
      </c>
      <c r="G137" s="235">
        <f t="shared" si="8"/>
        <v>0.24114176470318546</v>
      </c>
      <c r="H137" s="235">
        <f t="shared" si="8"/>
        <v>0.24581023366624494</v>
      </c>
      <c r="I137" s="235">
        <f t="shared" si="8"/>
        <v>0.24049212351405788</v>
      </c>
      <c r="J137" s="235">
        <f t="shared" si="8"/>
        <v>0.23994325238868969</v>
      </c>
      <c r="K137" s="235">
        <f t="shared" si="8"/>
        <v>0.24278744448832509</v>
      </c>
      <c r="L137" s="235">
        <f t="shared" si="8"/>
        <v>0.24021031869497103</v>
      </c>
      <c r="M137" s="235">
        <f t="shared" si="8"/>
        <v>0.24127206285690447</v>
      </c>
      <c r="N137" s="235">
        <f t="shared" si="8"/>
        <v>0.23490518841177452</v>
      </c>
      <c r="O137" s="235">
        <f t="shared" si="8"/>
        <v>0.24451574620903743</v>
      </c>
      <c r="P137" s="235">
        <f t="shared" si="8"/>
        <v>0.24485348522377645</v>
      </c>
      <c r="Q137" s="235">
        <f t="shared" si="8"/>
        <v>0.23921269633556327</v>
      </c>
    </row>
    <row r="138" spans="1:17" x14ac:dyDescent="0.25">
      <c r="A138" s="142" t="s">
        <v>226</v>
      </c>
      <c r="B138" s="235">
        <f t="shared" ref="B138:Q138" si="9">IF(B$25=0,0,B$25/B$5)</f>
        <v>2.2318745393167218E-2</v>
      </c>
      <c r="C138" s="235">
        <f t="shared" si="9"/>
        <v>2.2374613015788296E-2</v>
      </c>
      <c r="D138" s="235">
        <f t="shared" si="9"/>
        <v>2.2187117440510534E-2</v>
      </c>
      <c r="E138" s="235">
        <f t="shared" si="9"/>
        <v>2.1718735109038028E-2</v>
      </c>
      <c r="F138" s="235">
        <f t="shared" si="9"/>
        <v>2.1436836403107104E-2</v>
      </c>
      <c r="G138" s="235">
        <f t="shared" si="9"/>
        <v>2.1352068054903771E-2</v>
      </c>
      <c r="H138" s="235">
        <f t="shared" si="9"/>
        <v>2.1228377691980459E-2</v>
      </c>
      <c r="I138" s="235">
        <f t="shared" si="9"/>
        <v>2.1421439792906772E-2</v>
      </c>
      <c r="J138" s="235">
        <f t="shared" si="9"/>
        <v>2.1400017232990485E-2</v>
      </c>
      <c r="K138" s="235">
        <f t="shared" si="9"/>
        <v>2.180212296091661E-2</v>
      </c>
      <c r="L138" s="235">
        <f t="shared" si="9"/>
        <v>2.142350824570504E-2</v>
      </c>
      <c r="M138" s="235">
        <f t="shared" si="9"/>
        <v>2.1279800433116346E-2</v>
      </c>
      <c r="N138" s="235">
        <f t="shared" si="9"/>
        <v>2.4401203957893938E-2</v>
      </c>
      <c r="O138" s="235">
        <f t="shared" si="9"/>
        <v>2.1948089088294723E-2</v>
      </c>
      <c r="P138" s="235">
        <f t="shared" si="9"/>
        <v>2.1306509874402978E-2</v>
      </c>
      <c r="Q138" s="235">
        <f t="shared" si="9"/>
        <v>2.1549232171007907E-2</v>
      </c>
    </row>
    <row r="139" spans="1:17" x14ac:dyDescent="0.25">
      <c r="A139" s="127" t="s">
        <v>212</v>
      </c>
      <c r="B139" s="237">
        <f t="shared" ref="B139:Q139" si="10">IF(B$36=0,0,B$36/B$5)</f>
        <v>0.66155993418105563</v>
      </c>
      <c r="C139" s="237">
        <f t="shared" si="10"/>
        <v>0.66092812581137139</v>
      </c>
      <c r="D139" s="237">
        <f t="shared" si="10"/>
        <v>0.66324099782142387</v>
      </c>
      <c r="E139" s="237">
        <f t="shared" si="10"/>
        <v>0.65961436763024028</v>
      </c>
      <c r="F139" s="237">
        <f t="shared" si="10"/>
        <v>0.65715229023357336</v>
      </c>
      <c r="G139" s="237">
        <f t="shared" si="10"/>
        <v>0.65582241138696906</v>
      </c>
      <c r="H139" s="237">
        <f t="shared" si="10"/>
        <v>0.65175081849327887</v>
      </c>
      <c r="I139" s="237">
        <f t="shared" si="10"/>
        <v>0.65613729464244763</v>
      </c>
      <c r="J139" s="237">
        <f t="shared" si="10"/>
        <v>0.65678954175488902</v>
      </c>
      <c r="K139" s="237">
        <f t="shared" si="10"/>
        <v>0.65416599921539786</v>
      </c>
      <c r="L139" s="237">
        <f t="shared" si="10"/>
        <v>0.6564091180050432</v>
      </c>
      <c r="M139" s="237">
        <f t="shared" si="10"/>
        <v>0.65604084544662278</v>
      </c>
      <c r="N139" s="237">
        <f t="shared" si="10"/>
        <v>0.65844119817776114</v>
      </c>
      <c r="O139" s="237">
        <f t="shared" si="10"/>
        <v>0.65208473862748173</v>
      </c>
      <c r="P139" s="237">
        <f t="shared" si="10"/>
        <v>0.6523305348951467</v>
      </c>
      <c r="Q139" s="237">
        <f t="shared" si="10"/>
        <v>0.65680005120462581</v>
      </c>
    </row>
    <row r="140" spans="1:17" x14ac:dyDescent="0.25">
      <c r="A140" s="72" t="s">
        <v>211</v>
      </c>
      <c r="B140" s="234">
        <f t="shared" ref="B140:Q140" si="11">IF(B$44=0,0,B$44/B$5)</f>
        <v>3.536800312317407E-2</v>
      </c>
      <c r="C140" s="234">
        <f t="shared" si="11"/>
        <v>3.5707017238334804E-2</v>
      </c>
      <c r="D140" s="234">
        <f t="shared" si="11"/>
        <v>3.5686974019131963E-2</v>
      </c>
      <c r="E140" s="234">
        <f t="shared" si="11"/>
        <v>3.5032011564629428E-2</v>
      </c>
      <c r="F140" s="234">
        <f t="shared" si="11"/>
        <v>3.4577312951812114E-2</v>
      </c>
      <c r="G140" s="234">
        <f t="shared" si="11"/>
        <v>3.4440582808934785E-2</v>
      </c>
      <c r="H140" s="234">
        <f t="shared" si="11"/>
        <v>3.4241072008577011E-2</v>
      </c>
      <c r="I140" s="234">
        <f t="shared" si="11"/>
        <v>3.455247843802086E-2</v>
      </c>
      <c r="J140" s="234">
        <f t="shared" si="11"/>
        <v>3.4517924152839718E-2</v>
      </c>
      <c r="K140" s="234">
        <f t="shared" si="11"/>
        <v>3.4255349852184674E-2</v>
      </c>
      <c r="L140" s="234">
        <f t="shared" si="11"/>
        <v>3.4555814823035269E-2</v>
      </c>
      <c r="M140" s="234">
        <f t="shared" si="11"/>
        <v>3.4324016160394016E-2</v>
      </c>
      <c r="N140" s="234">
        <f t="shared" si="11"/>
        <v>3.4680346041094559E-2</v>
      </c>
      <c r="O140" s="234">
        <f t="shared" si="11"/>
        <v>3.4342624862034543E-2</v>
      </c>
      <c r="P140" s="234">
        <f t="shared" si="11"/>
        <v>3.4367098110210173E-2</v>
      </c>
      <c r="Q140" s="234">
        <f t="shared" si="11"/>
        <v>3.4758605730657137E-2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1.0000000000000002</v>
      </c>
      <c r="F143" s="77">
        <f t="shared" si="12"/>
        <v>0.99999999999999978</v>
      </c>
      <c r="G143" s="77">
        <f t="shared" si="12"/>
        <v>1</v>
      </c>
      <c r="H143" s="77">
        <f t="shared" si="12"/>
        <v>1.0000000000000002</v>
      </c>
      <c r="I143" s="77">
        <f t="shared" si="12"/>
        <v>1</v>
      </c>
      <c r="J143" s="77">
        <f t="shared" si="12"/>
        <v>1.0000000000000002</v>
      </c>
      <c r="K143" s="77">
        <f t="shared" si="12"/>
        <v>1</v>
      </c>
      <c r="L143" s="77">
        <f t="shared" si="12"/>
        <v>1</v>
      </c>
      <c r="M143" s="77">
        <f t="shared" si="12"/>
        <v>0.99999999999999989</v>
      </c>
      <c r="N143" s="77">
        <f t="shared" si="12"/>
        <v>1</v>
      </c>
      <c r="O143" s="77">
        <f t="shared" si="12"/>
        <v>0.99999999999999978</v>
      </c>
      <c r="P143" s="77">
        <f t="shared" si="12"/>
        <v>1</v>
      </c>
      <c r="Q143" s="77">
        <f t="shared" si="12"/>
        <v>0.99999999999999989</v>
      </c>
    </row>
    <row r="144" spans="1:17" x14ac:dyDescent="0.25">
      <c r="A144" s="132" t="s">
        <v>83</v>
      </c>
      <c r="B144" s="240">
        <f t="shared" ref="B144:Q144" si="13">IF(B$48=0,0,B$48/B$47)</f>
        <v>3.9536940636148207E-3</v>
      </c>
      <c r="C144" s="240">
        <f t="shared" si="13"/>
        <v>3.9699366691199715E-3</v>
      </c>
      <c r="D144" s="240">
        <f t="shared" si="13"/>
        <v>3.9194111634024446E-3</v>
      </c>
      <c r="E144" s="240">
        <f t="shared" si="13"/>
        <v>3.9042439884709539E-3</v>
      </c>
      <c r="F144" s="240">
        <f t="shared" si="13"/>
        <v>3.9952006624852949E-3</v>
      </c>
      <c r="G144" s="240">
        <f t="shared" si="13"/>
        <v>4.0181790125044066E-3</v>
      </c>
      <c r="H144" s="240">
        <f t="shared" si="13"/>
        <v>4.0428692658665425E-3</v>
      </c>
      <c r="I144" s="240">
        <f t="shared" si="13"/>
        <v>4.0176615767285118E-3</v>
      </c>
      <c r="J144" s="240">
        <f t="shared" si="13"/>
        <v>3.9975796685349412E-3</v>
      </c>
      <c r="K144" s="240">
        <f t="shared" si="13"/>
        <v>4.0123737118200739E-3</v>
      </c>
      <c r="L144" s="240">
        <f t="shared" si="13"/>
        <v>4.0052935853900897E-3</v>
      </c>
      <c r="M144" s="240">
        <f t="shared" si="13"/>
        <v>4.0362454810437421E-3</v>
      </c>
      <c r="N144" s="240">
        <f t="shared" si="13"/>
        <v>3.9814080098186317E-3</v>
      </c>
      <c r="O144" s="240">
        <f t="shared" si="13"/>
        <v>3.9698332700556591E-3</v>
      </c>
      <c r="P144" s="240">
        <f t="shared" si="13"/>
        <v>3.93436271418571E-3</v>
      </c>
      <c r="Q144" s="240">
        <f t="shared" si="13"/>
        <v>3.8916832074570086E-3</v>
      </c>
    </row>
    <row r="145" spans="1:17" x14ac:dyDescent="0.25">
      <c r="A145" s="76" t="s">
        <v>82</v>
      </c>
      <c r="B145" s="239">
        <f t="shared" ref="B145:Q145" si="14">IF(B$49=0,0,B$49/B$47)</f>
        <v>1.0599460866680976E-3</v>
      </c>
      <c r="C145" s="239">
        <f t="shared" si="14"/>
        <v>1.064300567785116E-3</v>
      </c>
      <c r="D145" s="239">
        <f t="shared" si="14"/>
        <v>1.0507551818244084E-3</v>
      </c>
      <c r="E145" s="239">
        <f t="shared" si="14"/>
        <v>1.0466890129565661E-3</v>
      </c>
      <c r="F145" s="239">
        <f t="shared" si="14"/>
        <v>1.0710735933329497E-3</v>
      </c>
      <c r="G145" s="239">
        <f t="shared" si="14"/>
        <v>1.077233860614374E-3</v>
      </c>
      <c r="H145" s="239">
        <f t="shared" si="14"/>
        <v>1.083853072169178E-3</v>
      </c>
      <c r="I145" s="239">
        <f t="shared" si="14"/>
        <v>1.0770951412251303E-3</v>
      </c>
      <c r="J145" s="239">
        <f t="shared" si="14"/>
        <v>1.0717113812123127E-3</v>
      </c>
      <c r="K145" s="239">
        <f t="shared" si="14"/>
        <v>1.0756775171939465E-3</v>
      </c>
      <c r="L145" s="239">
        <f t="shared" si="14"/>
        <v>1.07377940566032E-3</v>
      </c>
      <c r="M145" s="239">
        <f t="shared" si="14"/>
        <v>1.082077301285318E-3</v>
      </c>
      <c r="N145" s="239">
        <f t="shared" si="14"/>
        <v>1.0673759202243138E-3</v>
      </c>
      <c r="O145" s="239">
        <f t="shared" si="14"/>
        <v>1.0642728475235531E-3</v>
      </c>
      <c r="P145" s="239">
        <f t="shared" si="14"/>
        <v>1.0547635440009832E-3</v>
      </c>
      <c r="Q145" s="239">
        <f t="shared" si="14"/>
        <v>1.0433215923956909E-3</v>
      </c>
    </row>
    <row r="146" spans="1:17" x14ac:dyDescent="0.25">
      <c r="A146" s="76" t="s">
        <v>81</v>
      </c>
      <c r="B146" s="239">
        <f t="shared" ref="B146:Q146" si="15">IF(B$50=0,0,B$50/B$47)</f>
        <v>8.034520756542313E-3</v>
      </c>
      <c r="C146" s="239">
        <f t="shared" si="15"/>
        <v>8.0675282550922E-3</v>
      </c>
      <c r="D146" s="239">
        <f t="shared" si="15"/>
        <v>7.9648525756160996E-3</v>
      </c>
      <c r="E146" s="239">
        <f t="shared" si="15"/>
        <v>7.934030519117943E-3</v>
      </c>
      <c r="F146" s="239">
        <f t="shared" si="15"/>
        <v>8.118868615732357E-3</v>
      </c>
      <c r="G146" s="239">
        <f t="shared" si="15"/>
        <v>8.1655641938952386E-3</v>
      </c>
      <c r="H146" s="239">
        <f t="shared" si="15"/>
        <v>8.2157386256875142E-3</v>
      </c>
      <c r="I146" s="239">
        <f t="shared" si="15"/>
        <v>8.1645126839871122E-3</v>
      </c>
      <c r="J146" s="239">
        <f t="shared" si="15"/>
        <v>8.1237031257319382E-3</v>
      </c>
      <c r="K146" s="239">
        <f t="shared" si="15"/>
        <v>8.1537669207386015E-3</v>
      </c>
      <c r="L146" s="239">
        <f t="shared" si="15"/>
        <v>8.13937900355397E-3</v>
      </c>
      <c r="M146" s="239">
        <f t="shared" si="15"/>
        <v>8.202278065565928E-3</v>
      </c>
      <c r="N146" s="239">
        <f t="shared" si="15"/>
        <v>8.0908398020823787E-3</v>
      </c>
      <c r="O146" s="239">
        <f t="shared" si="15"/>
        <v>8.0673181321249052E-3</v>
      </c>
      <c r="P146" s="239">
        <f t="shared" si="15"/>
        <v>7.9952364503362433E-3</v>
      </c>
      <c r="Q146" s="239">
        <f t="shared" si="15"/>
        <v>7.9085050601038834E-3</v>
      </c>
    </row>
    <row r="147" spans="1:17" x14ac:dyDescent="0.25">
      <c r="A147" s="76" t="s">
        <v>80</v>
      </c>
      <c r="B147" s="239">
        <f t="shared" ref="B147:Q147" si="16">IF(B$51=0,0,B$51/B$47)</f>
        <v>2.8804166158464825E-3</v>
      </c>
      <c r="C147" s="239">
        <f t="shared" si="16"/>
        <v>2.8922499722035754E-3</v>
      </c>
      <c r="D147" s="239">
        <f t="shared" si="16"/>
        <v>2.8554402181226665E-3</v>
      </c>
      <c r="E147" s="239">
        <f t="shared" si="16"/>
        <v>2.8443903538728837E-3</v>
      </c>
      <c r="F147" s="239">
        <f t="shared" si="16"/>
        <v>2.9106557530002766E-3</v>
      </c>
      <c r="G147" s="239">
        <f t="shared" si="16"/>
        <v>2.9273963556202152E-3</v>
      </c>
      <c r="H147" s="239">
        <f t="shared" si="16"/>
        <v>2.9453841449861768E-3</v>
      </c>
      <c r="I147" s="239">
        <f t="shared" si="16"/>
        <v>2.9270193839621818E-3</v>
      </c>
      <c r="J147" s="239">
        <f t="shared" si="16"/>
        <v>2.9123889494601807E-3</v>
      </c>
      <c r="K147" s="239">
        <f t="shared" si="16"/>
        <v>2.9231669731029832E-3</v>
      </c>
      <c r="L147" s="239">
        <f t="shared" si="16"/>
        <v>2.9180088315060144E-3</v>
      </c>
      <c r="M147" s="239">
        <f t="shared" si="16"/>
        <v>2.9405584656198931E-3</v>
      </c>
      <c r="N147" s="239">
        <f t="shared" si="16"/>
        <v>2.9006072805392255E-3</v>
      </c>
      <c r="O147" s="239">
        <f t="shared" si="16"/>
        <v>2.8921746420495185E-3</v>
      </c>
      <c r="P147" s="239">
        <f t="shared" si="16"/>
        <v>2.8663329919731083E-3</v>
      </c>
      <c r="Q147" s="239">
        <f t="shared" si="16"/>
        <v>2.8352393467998942E-3</v>
      </c>
    </row>
    <row r="148" spans="1:17" x14ac:dyDescent="0.25">
      <c r="A148" s="129" t="s">
        <v>79</v>
      </c>
      <c r="B148" s="238">
        <f t="shared" ref="B148:Q148" si="17">IF(B$52=0,0,B$52/B$47)</f>
        <v>4.7118330852218976E-3</v>
      </c>
      <c r="C148" s="238">
        <f t="shared" si="17"/>
        <v>4.7311902850400859E-3</v>
      </c>
      <c r="D148" s="238">
        <f t="shared" si="17"/>
        <v>4.6709762812105239E-3</v>
      </c>
      <c r="E148" s="238">
        <f t="shared" si="17"/>
        <v>4.6529007307249109E-3</v>
      </c>
      <c r="F148" s="238">
        <f t="shared" si="17"/>
        <v>4.7612987653342636E-3</v>
      </c>
      <c r="G148" s="238">
        <f t="shared" si="17"/>
        <v>4.7886833196578394E-3</v>
      </c>
      <c r="H148" s="238">
        <f t="shared" si="17"/>
        <v>4.8181080426643172E-3</v>
      </c>
      <c r="I148" s="238">
        <f t="shared" si="17"/>
        <v>4.7880666631919871E-3</v>
      </c>
      <c r="J148" s="238">
        <f t="shared" si="17"/>
        <v>4.7641339567361047E-3</v>
      </c>
      <c r="K148" s="238">
        <f t="shared" si="17"/>
        <v>4.7817648258659641E-3</v>
      </c>
      <c r="L148" s="238">
        <f t="shared" si="17"/>
        <v>4.7733270526281787E-3</v>
      </c>
      <c r="M148" s="238">
        <f t="shared" si="17"/>
        <v>4.8102141166358262E-3</v>
      </c>
      <c r="N148" s="238">
        <f t="shared" si="17"/>
        <v>4.7448613080798337E-3</v>
      </c>
      <c r="O148" s="238">
        <f t="shared" si="17"/>
        <v>4.7310670587296091E-3</v>
      </c>
      <c r="P148" s="238">
        <f t="shared" si="17"/>
        <v>4.6887948606257352E-3</v>
      </c>
      <c r="Q148" s="238">
        <f t="shared" si="17"/>
        <v>4.6379313621785689E-3</v>
      </c>
    </row>
    <row r="149" spans="1:17" x14ac:dyDescent="0.25">
      <c r="A149" s="127" t="s">
        <v>210</v>
      </c>
      <c r="B149" s="237">
        <f t="shared" ref="B149:Q149" si="18">IF(B$57=0,0,B$57/B$47)</f>
        <v>8.3493016902092848E-2</v>
      </c>
      <c r="C149" s="237">
        <f t="shared" si="18"/>
        <v>7.9586331270427954E-2</v>
      </c>
      <c r="D149" s="237">
        <f t="shared" si="18"/>
        <v>9.17387699390078E-2</v>
      </c>
      <c r="E149" s="237">
        <f t="shared" si="18"/>
        <v>9.5699519172753128E-2</v>
      </c>
      <c r="F149" s="237">
        <f t="shared" si="18"/>
        <v>7.3994309818868162E-2</v>
      </c>
      <c r="G149" s="237">
        <f t="shared" si="18"/>
        <v>6.8476366546800921E-2</v>
      </c>
      <c r="H149" s="237">
        <f t="shared" si="18"/>
        <v>6.2541129583525021E-2</v>
      </c>
      <c r="I149" s="237">
        <f t="shared" si="18"/>
        <v>6.8233059616194941E-2</v>
      </c>
      <c r="J149" s="237">
        <f t="shared" si="18"/>
        <v>7.1331230363209111E-2</v>
      </c>
      <c r="K149" s="237">
        <f t="shared" si="18"/>
        <v>5.9743634628985645E-2</v>
      </c>
      <c r="L149" s="237">
        <f t="shared" si="18"/>
        <v>6.3262144739076445E-2</v>
      </c>
      <c r="M149" s="237">
        <f t="shared" si="18"/>
        <v>5.7312104604652636E-2</v>
      </c>
      <c r="N149" s="237">
        <f t="shared" si="18"/>
        <v>7.047091964332218E-2</v>
      </c>
      <c r="O149" s="237">
        <f t="shared" si="18"/>
        <v>7.4877645275022803E-2</v>
      </c>
      <c r="P149" s="237">
        <f t="shared" si="18"/>
        <v>8.506855249012571E-2</v>
      </c>
      <c r="Q149" s="237">
        <f t="shared" si="18"/>
        <v>9.1561065909895087E-2</v>
      </c>
    </row>
    <row r="150" spans="1:17" x14ac:dyDescent="0.25">
      <c r="A150" s="127" t="s">
        <v>209</v>
      </c>
      <c r="B150" s="237">
        <f t="shared" ref="B150:Q150" si="19">IF(B$58=0,0,B$58/B$47)</f>
        <v>6.3241922156927879E-2</v>
      </c>
      <c r="C150" s="237">
        <f t="shared" si="19"/>
        <v>6.9155842682149374E-2</v>
      </c>
      <c r="D150" s="237">
        <f t="shared" si="19"/>
        <v>5.0759543811543559E-2</v>
      </c>
      <c r="E150" s="237">
        <f t="shared" si="19"/>
        <v>4.4518795513393911E-2</v>
      </c>
      <c r="F150" s="237">
        <f t="shared" si="19"/>
        <v>7.7241467449877324E-2</v>
      </c>
      <c r="G150" s="237">
        <f t="shared" si="19"/>
        <v>8.558758454436094E-2</v>
      </c>
      <c r="H150" s="237">
        <f t="shared" si="19"/>
        <v>9.4569742719883151E-2</v>
      </c>
      <c r="I150" s="237">
        <f t="shared" si="19"/>
        <v>8.6244000798094203E-2</v>
      </c>
      <c r="J150" s="237">
        <f t="shared" si="19"/>
        <v>8.2910792189694535E-2</v>
      </c>
      <c r="K150" s="237">
        <f t="shared" si="19"/>
        <v>0.10312360912065127</v>
      </c>
      <c r="L150" s="237">
        <f t="shared" si="19"/>
        <v>9.6597833366873248E-2</v>
      </c>
      <c r="M150" s="237">
        <f t="shared" si="19"/>
        <v>0.10402334066144045</v>
      </c>
      <c r="N150" s="237">
        <f t="shared" si="19"/>
        <v>8.5651218004162533E-2</v>
      </c>
      <c r="O150" s="237">
        <f t="shared" si="19"/>
        <v>7.9992036578733702E-2</v>
      </c>
      <c r="P150" s="237">
        <f t="shared" si="19"/>
        <v>6.3265063368864977E-2</v>
      </c>
      <c r="Q150" s="237">
        <f t="shared" si="19"/>
        <v>6.2223496405461778E-2</v>
      </c>
    </row>
    <row r="151" spans="1:17" x14ac:dyDescent="0.25">
      <c r="A151" s="142" t="s">
        <v>225</v>
      </c>
      <c r="B151" s="235">
        <f t="shared" ref="B151:Q151" si="20">IF(B$59=0,0,B$59/B$47)</f>
        <v>4.6663411880183865E-2</v>
      </c>
      <c r="C151" s="235">
        <f t="shared" si="20"/>
        <v>5.250922440363396E-2</v>
      </c>
      <c r="D151" s="235">
        <f t="shared" si="20"/>
        <v>3.4324787554291837E-2</v>
      </c>
      <c r="E151" s="235">
        <f t="shared" si="20"/>
        <v>2.8449953459195924E-2</v>
      </c>
      <c r="F151" s="235">
        <f t="shared" si="20"/>
        <v>6.0957279165071085E-2</v>
      </c>
      <c r="G151" s="235">
        <f t="shared" si="20"/>
        <v>6.9215579682833858E-2</v>
      </c>
      <c r="H151" s="235">
        <f t="shared" si="20"/>
        <v>7.8097382386420264E-2</v>
      </c>
      <c r="I151" s="235">
        <f t="shared" si="20"/>
        <v>6.951864824681489E-2</v>
      </c>
      <c r="J151" s="235">
        <f t="shared" si="20"/>
        <v>6.4595359862795604E-2</v>
      </c>
      <c r="K151" s="235">
        <f t="shared" si="20"/>
        <v>8.1674045236466652E-2</v>
      </c>
      <c r="L151" s="235">
        <f t="shared" si="20"/>
        <v>7.7095981037382869E-2</v>
      </c>
      <c r="M151" s="235">
        <f t="shared" si="20"/>
        <v>8.6508619876443718E-2</v>
      </c>
      <c r="N151" s="235">
        <f t="shared" si="20"/>
        <v>6.5094747328137303E-2</v>
      </c>
      <c r="O151" s="235">
        <f t="shared" si="20"/>
        <v>5.8769887683486732E-2</v>
      </c>
      <c r="P151" s="235">
        <f t="shared" si="20"/>
        <v>4.3795898056139246E-2</v>
      </c>
      <c r="Q151" s="235">
        <f t="shared" si="20"/>
        <v>2.2693069754285474E-2</v>
      </c>
    </row>
    <row r="152" spans="1:17" x14ac:dyDescent="0.25">
      <c r="A152" s="142" t="s">
        <v>224</v>
      </c>
      <c r="B152" s="235">
        <f t="shared" ref="B152:Q152" si="21">IF(B$65=0,0,B$65/B$47)</f>
        <v>1.6578510276744014E-2</v>
      </c>
      <c r="C152" s="235">
        <f t="shared" si="21"/>
        <v>1.6646618278515414E-2</v>
      </c>
      <c r="D152" s="235">
        <f t="shared" si="21"/>
        <v>1.6434756257251722E-2</v>
      </c>
      <c r="E152" s="235">
        <f t="shared" si="21"/>
        <v>1.6068842054197993E-2</v>
      </c>
      <c r="F152" s="235">
        <f t="shared" si="21"/>
        <v>1.6284188284806236E-2</v>
      </c>
      <c r="G152" s="235">
        <f t="shared" si="21"/>
        <v>1.6372004861527085E-2</v>
      </c>
      <c r="H152" s="235">
        <f t="shared" si="21"/>
        <v>1.6472360333462881E-2</v>
      </c>
      <c r="I152" s="235">
        <f t="shared" si="21"/>
        <v>1.6725352551279316E-2</v>
      </c>
      <c r="J152" s="235">
        <f t="shared" si="21"/>
        <v>1.8315432326898928E-2</v>
      </c>
      <c r="K152" s="235">
        <f t="shared" si="21"/>
        <v>2.1449563884184612E-2</v>
      </c>
      <c r="L152" s="235">
        <f t="shared" si="21"/>
        <v>1.9501852329490369E-2</v>
      </c>
      <c r="M152" s="235">
        <f t="shared" si="21"/>
        <v>1.7514720784996728E-2</v>
      </c>
      <c r="N152" s="235">
        <f t="shared" si="21"/>
        <v>2.0556470676025229E-2</v>
      </c>
      <c r="O152" s="235">
        <f t="shared" si="21"/>
        <v>2.122214889524697E-2</v>
      </c>
      <c r="P152" s="235">
        <f t="shared" si="21"/>
        <v>1.9469165312725731E-2</v>
      </c>
      <c r="Q152" s="235">
        <f t="shared" si="21"/>
        <v>1.9270862655638522E-2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2.0259563995537772E-2</v>
      </c>
    </row>
    <row r="154" spans="1:17" x14ac:dyDescent="0.25">
      <c r="A154" s="127" t="s">
        <v>208</v>
      </c>
      <c r="B154" s="237">
        <f t="shared" ref="B154:Q154" si="23">IF(B$77=0,0,B$77/B$47)</f>
        <v>0.72331062345293518</v>
      </c>
      <c r="C154" s="237">
        <f t="shared" si="23"/>
        <v>0.72198289649478531</v>
      </c>
      <c r="D154" s="237">
        <f t="shared" si="23"/>
        <v>0.72611302672506417</v>
      </c>
      <c r="E154" s="237">
        <f t="shared" si="23"/>
        <v>0.72766921738617008</v>
      </c>
      <c r="F154" s="237">
        <f t="shared" si="23"/>
        <v>0.72040787488350266</v>
      </c>
      <c r="G154" s="237">
        <f t="shared" si="23"/>
        <v>0.71853847722844055</v>
      </c>
      <c r="H154" s="237">
        <f t="shared" si="23"/>
        <v>0.71652353279365921</v>
      </c>
      <c r="I154" s="237">
        <f t="shared" si="23"/>
        <v>0.71820872552926973</v>
      </c>
      <c r="J154" s="237">
        <f t="shared" si="23"/>
        <v>0.7180981506339259</v>
      </c>
      <c r="K154" s="237">
        <f t="shared" si="23"/>
        <v>0.70876590220306324</v>
      </c>
      <c r="L154" s="237">
        <f t="shared" si="23"/>
        <v>0.71118141591353567</v>
      </c>
      <c r="M154" s="237">
        <f t="shared" si="23"/>
        <v>0.71016326184218503</v>
      </c>
      <c r="N154" s="237">
        <f t="shared" si="23"/>
        <v>0.71461476736200225</v>
      </c>
      <c r="O154" s="237">
        <f t="shared" si="23"/>
        <v>0.71720260537077063</v>
      </c>
      <c r="P154" s="237">
        <f t="shared" si="23"/>
        <v>0.72178093774173091</v>
      </c>
      <c r="Q154" s="237">
        <f t="shared" si="23"/>
        <v>0.72145292364605151</v>
      </c>
    </row>
    <row r="155" spans="1:17" x14ac:dyDescent="0.25">
      <c r="A155" s="142" t="s">
        <v>222</v>
      </c>
      <c r="B155" s="259">
        <f t="shared" ref="B155:Q155" si="24">IF(B$78=0,0,B$78/B$47)</f>
        <v>0.63884417612565747</v>
      </c>
      <c r="C155" s="259">
        <f t="shared" si="24"/>
        <v>0.6414686821610549</v>
      </c>
      <c r="D155" s="259">
        <f t="shared" si="24"/>
        <v>0.6333046905739218</v>
      </c>
      <c r="E155" s="259">
        <f t="shared" si="24"/>
        <v>0.63085395432135527</v>
      </c>
      <c r="F155" s="259">
        <f t="shared" si="24"/>
        <v>0.64555087839764402</v>
      </c>
      <c r="G155" s="259">
        <f t="shared" si="24"/>
        <v>0.64926375674647241</v>
      </c>
      <c r="H155" s="259">
        <f t="shared" si="24"/>
        <v>0.65325324716067168</v>
      </c>
      <c r="I155" s="259">
        <f t="shared" si="24"/>
        <v>0.64918014865069418</v>
      </c>
      <c r="J155" s="259">
        <f t="shared" si="24"/>
        <v>0.64593528197954286</v>
      </c>
      <c r="K155" s="259">
        <f t="shared" si="24"/>
        <v>0.64832572702713365</v>
      </c>
      <c r="L155" s="259">
        <f t="shared" si="24"/>
        <v>0.64718170893588689</v>
      </c>
      <c r="M155" s="259">
        <f t="shared" si="24"/>
        <v>0.6521829654722382</v>
      </c>
      <c r="N155" s="259">
        <f t="shared" si="24"/>
        <v>0.64332223963914437</v>
      </c>
      <c r="O155" s="259">
        <f t="shared" si="24"/>
        <v>0.64145197477576144</v>
      </c>
      <c r="P155" s="259">
        <f t="shared" si="24"/>
        <v>0.63572058593361636</v>
      </c>
      <c r="Q155" s="259">
        <f t="shared" si="24"/>
        <v>0.62882436334409764</v>
      </c>
    </row>
    <row r="156" spans="1:17" x14ac:dyDescent="0.25">
      <c r="A156" s="142" t="s">
        <v>221</v>
      </c>
      <c r="B156" s="259">
        <f t="shared" ref="B156:Q156" si="25">IF(B$86=0,0,B$86/B$47)</f>
        <v>8.4466447327277705E-2</v>
      </c>
      <c r="C156" s="259">
        <f t="shared" si="25"/>
        <v>8.0514214333730391E-2</v>
      </c>
      <c r="D156" s="259">
        <f t="shared" si="25"/>
        <v>9.2808336151142409E-2</v>
      </c>
      <c r="E156" s="259">
        <f t="shared" si="25"/>
        <v>9.681526306481486E-2</v>
      </c>
      <c r="F156" s="259">
        <f t="shared" si="25"/>
        <v>7.4856996485858543E-2</v>
      </c>
      <c r="G156" s="259">
        <f t="shared" si="25"/>
        <v>6.9274720481968088E-2</v>
      </c>
      <c r="H156" s="259">
        <f t="shared" si="25"/>
        <v>6.3270285632987477E-2</v>
      </c>
      <c r="I156" s="259">
        <f t="shared" si="25"/>
        <v>6.9028576878575609E-2</v>
      </c>
      <c r="J156" s="259">
        <f t="shared" si="25"/>
        <v>7.2162868654383094E-2</v>
      </c>
      <c r="K156" s="259">
        <f t="shared" si="25"/>
        <v>6.0440175175929561E-2</v>
      </c>
      <c r="L156" s="259">
        <f t="shared" si="25"/>
        <v>6.3999706977648771E-2</v>
      </c>
      <c r="M156" s="259">
        <f t="shared" si="25"/>
        <v>5.7980296369946824E-2</v>
      </c>
      <c r="N156" s="259">
        <f t="shared" si="25"/>
        <v>7.1292527722857837E-2</v>
      </c>
      <c r="O156" s="259">
        <f t="shared" si="25"/>
        <v>7.5750630595009236E-2</v>
      </c>
      <c r="P156" s="259">
        <f t="shared" si="25"/>
        <v>8.6060351808114513E-2</v>
      </c>
      <c r="Q156" s="259">
        <f t="shared" si="25"/>
        <v>9.2628560301953794E-2</v>
      </c>
    </row>
    <row r="157" spans="1:17" x14ac:dyDescent="0.25">
      <c r="A157" s="127" t="s">
        <v>207</v>
      </c>
      <c r="B157" s="237">
        <f t="shared" ref="B157:Q157" si="26">IF(B$87=0,0,B$87/B$47)</f>
        <v>0.1093140268801505</v>
      </c>
      <c r="C157" s="237">
        <f t="shared" si="26"/>
        <v>0.10854972380339648</v>
      </c>
      <c r="D157" s="237">
        <f t="shared" si="26"/>
        <v>0.11092722410420827</v>
      </c>
      <c r="E157" s="237">
        <f t="shared" si="26"/>
        <v>0.11173021332253963</v>
      </c>
      <c r="F157" s="237">
        <f t="shared" si="26"/>
        <v>0.10749925045786654</v>
      </c>
      <c r="G157" s="237">
        <f t="shared" si="26"/>
        <v>0.10642051493810552</v>
      </c>
      <c r="H157" s="237">
        <f t="shared" si="26"/>
        <v>0.10525964175155916</v>
      </c>
      <c r="I157" s="237">
        <f t="shared" si="26"/>
        <v>0.10633985860734614</v>
      </c>
      <c r="J157" s="237">
        <f t="shared" si="26"/>
        <v>0.1067903097314951</v>
      </c>
      <c r="K157" s="237">
        <f t="shared" si="26"/>
        <v>0.10742010409857825</v>
      </c>
      <c r="L157" s="237">
        <f t="shared" si="26"/>
        <v>0.10804881810177602</v>
      </c>
      <c r="M157" s="237">
        <f t="shared" si="26"/>
        <v>0.10742991946157113</v>
      </c>
      <c r="N157" s="237">
        <f t="shared" si="26"/>
        <v>0.10847800266976865</v>
      </c>
      <c r="O157" s="237">
        <f t="shared" si="26"/>
        <v>0.10720304682498945</v>
      </c>
      <c r="P157" s="237">
        <f t="shared" si="26"/>
        <v>0.10934595583815644</v>
      </c>
      <c r="Q157" s="237">
        <f t="shared" si="26"/>
        <v>0.10444583346965654</v>
      </c>
    </row>
    <row r="158" spans="1:17" x14ac:dyDescent="0.25">
      <c r="A158" s="142" t="s">
        <v>220</v>
      </c>
      <c r="B158" s="259">
        <f t="shared" ref="B158:Q158" si="27">IF(B$88=0,0,B$88/B$47)</f>
        <v>2.5284159321174372E-2</v>
      </c>
      <c r="C158" s="259">
        <f t="shared" si="27"/>
        <v>2.8451661422909814E-2</v>
      </c>
      <c r="D158" s="259">
        <f t="shared" si="27"/>
        <v>1.8598584248759785E-2</v>
      </c>
      <c r="E158" s="259">
        <f t="shared" si="27"/>
        <v>1.5415357063673661E-2</v>
      </c>
      <c r="F158" s="259">
        <f t="shared" si="27"/>
        <v>3.3029165594500184E-2</v>
      </c>
      <c r="G158" s="259">
        <f t="shared" si="27"/>
        <v>3.7503853098049877E-2</v>
      </c>
      <c r="H158" s="259">
        <f t="shared" si="27"/>
        <v>4.2316379777267731E-2</v>
      </c>
      <c r="I158" s="259">
        <f t="shared" si="27"/>
        <v>3.766806813394593E-2</v>
      </c>
      <c r="J158" s="259">
        <f t="shared" si="27"/>
        <v>3.500042762353367E-2</v>
      </c>
      <c r="K158" s="259">
        <f t="shared" si="27"/>
        <v>4.7292324655029555E-2</v>
      </c>
      <c r="L158" s="259">
        <f t="shared" si="27"/>
        <v>4.4379904926018905E-2</v>
      </c>
      <c r="M158" s="259">
        <f t="shared" si="27"/>
        <v>4.9749304505442619E-2</v>
      </c>
      <c r="N158" s="259">
        <f t="shared" si="27"/>
        <v>3.7553962982334897E-2</v>
      </c>
      <c r="O158" s="259">
        <f t="shared" si="27"/>
        <v>3.1843946758377227E-2</v>
      </c>
      <c r="P158" s="259">
        <f t="shared" si="27"/>
        <v>2.3730422175485658E-2</v>
      </c>
      <c r="Q158" s="259">
        <f t="shared" si="27"/>
        <v>1.2296040260132313E-2</v>
      </c>
    </row>
    <row r="159" spans="1:17" x14ac:dyDescent="0.25">
      <c r="A159" s="140" t="s">
        <v>219</v>
      </c>
      <c r="B159" s="260">
        <f t="shared" ref="B159:Q159" si="28">IF(B$94=0,0,B$94/B$47)</f>
        <v>8.4029867558976123E-2</v>
      </c>
      <c r="C159" s="260">
        <f t="shared" si="28"/>
        <v>8.0098062380486654E-2</v>
      </c>
      <c r="D159" s="260">
        <f t="shared" si="28"/>
        <v>9.232863985544848E-2</v>
      </c>
      <c r="E159" s="260">
        <f t="shared" si="28"/>
        <v>9.6314856258865975E-2</v>
      </c>
      <c r="F159" s="260">
        <f t="shared" si="28"/>
        <v>7.4470084863366356E-2</v>
      </c>
      <c r="G159" s="260">
        <f t="shared" si="28"/>
        <v>6.891666184005564E-2</v>
      </c>
      <c r="H159" s="260">
        <f t="shared" si="28"/>
        <v>6.2943261974291426E-2</v>
      </c>
      <c r="I159" s="260">
        <f t="shared" si="28"/>
        <v>6.8671790473400218E-2</v>
      </c>
      <c r="J159" s="260">
        <f t="shared" si="28"/>
        <v>7.1789882107961431E-2</v>
      </c>
      <c r="K159" s="260">
        <f t="shared" si="28"/>
        <v>6.012777944354869E-2</v>
      </c>
      <c r="L159" s="260">
        <f t="shared" si="28"/>
        <v>6.3668913175757125E-2</v>
      </c>
      <c r="M159" s="260">
        <f t="shared" si="28"/>
        <v>5.7680614956128508E-2</v>
      </c>
      <c r="N159" s="260">
        <f t="shared" si="28"/>
        <v>7.0924039687433757E-2</v>
      </c>
      <c r="O159" s="260">
        <f t="shared" si="28"/>
        <v>7.5359100066612214E-2</v>
      </c>
      <c r="P159" s="260">
        <f t="shared" si="28"/>
        <v>8.5615533662670773E-2</v>
      </c>
      <c r="Q159" s="260">
        <f t="shared" si="28"/>
        <v>9.2149793209524225E-2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0.99999999999999989</v>
      </c>
      <c r="D162" s="77">
        <f t="shared" si="29"/>
        <v>1</v>
      </c>
      <c r="E162" s="77">
        <f t="shared" si="29"/>
        <v>0.99999999999999989</v>
      </c>
      <c r="F162" s="77">
        <f t="shared" si="29"/>
        <v>1.0000000000000002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0.99999999999999978</v>
      </c>
      <c r="K162" s="77">
        <f t="shared" si="29"/>
        <v>1</v>
      </c>
      <c r="L162" s="77">
        <f t="shared" si="29"/>
        <v>0.99999999999999989</v>
      </c>
      <c r="M162" s="77">
        <f t="shared" si="29"/>
        <v>1.0000000000000002</v>
      </c>
      <c r="N162" s="77">
        <f t="shared" si="29"/>
        <v>1</v>
      </c>
      <c r="O162" s="77">
        <f t="shared" si="29"/>
        <v>1.0000000000000002</v>
      </c>
      <c r="P162" s="77">
        <f t="shared" si="29"/>
        <v>1</v>
      </c>
      <c r="Q162" s="77">
        <f t="shared" si="29"/>
        <v>0.99999999999999989</v>
      </c>
    </row>
    <row r="163" spans="1:17" x14ac:dyDescent="0.25">
      <c r="A163" s="132" t="s">
        <v>83</v>
      </c>
      <c r="B163" s="240">
        <f t="shared" ref="B163:Q163" si="30">IF(B$98=0,0,B$98/B$97)</f>
        <v>5.1217468558648069E-3</v>
      </c>
      <c r="C163" s="240">
        <f t="shared" si="30"/>
        <v>5.1822050074293588E-3</v>
      </c>
      <c r="D163" s="240">
        <f t="shared" si="30"/>
        <v>5.0384111095312292E-3</v>
      </c>
      <c r="E163" s="240">
        <f t="shared" si="30"/>
        <v>4.9934925085987876E-3</v>
      </c>
      <c r="F163" s="240">
        <f t="shared" si="30"/>
        <v>5.2120130010055755E-3</v>
      </c>
      <c r="G163" s="240">
        <f t="shared" si="30"/>
        <v>5.2082837937821192E-3</v>
      </c>
      <c r="H163" s="240">
        <f t="shared" si="30"/>
        <v>5.2649569162742643E-3</v>
      </c>
      <c r="I163" s="240">
        <f t="shared" si="30"/>
        <v>5.2161846275372483E-3</v>
      </c>
      <c r="J163" s="240">
        <f t="shared" si="30"/>
        <v>5.1807706061282443E-3</v>
      </c>
      <c r="K163" s="240">
        <f t="shared" si="30"/>
        <v>5.2838465538114004E-3</v>
      </c>
      <c r="L163" s="240">
        <f t="shared" si="30"/>
        <v>5.2489465642024651E-3</v>
      </c>
      <c r="M163" s="240">
        <f t="shared" si="30"/>
        <v>5.3107943186176511E-3</v>
      </c>
      <c r="N163" s="240">
        <f t="shared" si="30"/>
        <v>5.1769385577741687E-3</v>
      </c>
      <c r="O163" s="240">
        <f t="shared" si="30"/>
        <v>5.1571813422893421E-3</v>
      </c>
      <c r="P163" s="240">
        <f t="shared" si="30"/>
        <v>5.0602488316414049E-3</v>
      </c>
      <c r="Q163" s="240">
        <f t="shared" si="30"/>
        <v>4.9329015320269372E-3</v>
      </c>
    </row>
    <row r="164" spans="1:17" x14ac:dyDescent="0.25">
      <c r="A164" s="76" t="s">
        <v>82</v>
      </c>
      <c r="B164" s="239">
        <f t="shared" ref="B164:Q164" si="31">IF(B$99=0,0,B$99/B$97)</f>
        <v>1.3742047885904102E-3</v>
      </c>
      <c r="C164" s="239">
        <f t="shared" si="31"/>
        <v>1.3904261840883539E-3</v>
      </c>
      <c r="D164" s="239">
        <f t="shared" si="31"/>
        <v>1.3518451552670212E-3</v>
      </c>
      <c r="E164" s="239">
        <f t="shared" si="31"/>
        <v>1.3397931428901378E-3</v>
      </c>
      <c r="F164" s="239">
        <f t="shared" si="31"/>
        <v>1.3984239021840466E-3</v>
      </c>
      <c r="G164" s="239">
        <f t="shared" si="31"/>
        <v>1.3974233266834729E-3</v>
      </c>
      <c r="H164" s="239">
        <f t="shared" si="31"/>
        <v>1.4126291692416414E-3</v>
      </c>
      <c r="I164" s="239">
        <f t="shared" si="31"/>
        <v>1.3995431822494938E-3</v>
      </c>
      <c r="J164" s="239">
        <f t="shared" si="31"/>
        <v>1.3900413229868151E-3</v>
      </c>
      <c r="K164" s="239">
        <f t="shared" si="31"/>
        <v>1.4176974069130418E-3</v>
      </c>
      <c r="L164" s="239">
        <f t="shared" si="31"/>
        <v>1.40833346640758E-3</v>
      </c>
      <c r="M164" s="239">
        <f t="shared" si="31"/>
        <v>1.4249277032319929E-3</v>
      </c>
      <c r="N164" s="239">
        <f t="shared" si="31"/>
        <v>1.3890131544055718E-3</v>
      </c>
      <c r="O164" s="239">
        <f t="shared" si="31"/>
        <v>1.3837121387770127E-3</v>
      </c>
      <c r="P164" s="239">
        <f t="shared" si="31"/>
        <v>1.3577043871151055E-3</v>
      </c>
      <c r="Q164" s="239">
        <f t="shared" si="31"/>
        <v>1.323536109402616E-3</v>
      </c>
    </row>
    <row r="165" spans="1:17" x14ac:dyDescent="0.25">
      <c r="A165" s="76" t="s">
        <v>81</v>
      </c>
      <c r="B165" s="239">
        <f t="shared" ref="B165:Q165" si="32">IF(B$100=0,0,B$100/B$97)</f>
        <v>1.4724693289314136E-2</v>
      </c>
      <c r="C165" s="239">
        <f t="shared" si="32"/>
        <v>1.4898506592407691E-2</v>
      </c>
      <c r="D165" s="239">
        <f t="shared" si="32"/>
        <v>1.448510837047089E-2</v>
      </c>
      <c r="E165" s="239">
        <f t="shared" si="32"/>
        <v>1.4355970277486474E-2</v>
      </c>
      <c r="F165" s="239">
        <f t="shared" si="32"/>
        <v>1.498420265965417E-2</v>
      </c>
      <c r="G165" s="239">
        <f t="shared" si="32"/>
        <v>1.4973481428378397E-2</v>
      </c>
      <c r="H165" s="239">
        <f t="shared" si="32"/>
        <v>1.5136413015965352E-2</v>
      </c>
      <c r="I165" s="239">
        <f t="shared" si="32"/>
        <v>1.4996195818028663E-2</v>
      </c>
      <c r="J165" s="239">
        <f t="shared" si="32"/>
        <v>1.4894382780785002E-2</v>
      </c>
      <c r="K165" s="239">
        <f t="shared" si="32"/>
        <v>1.519071951078209E-2</v>
      </c>
      <c r="L165" s="239">
        <f t="shared" si="32"/>
        <v>1.5090384281952224E-2</v>
      </c>
      <c r="M165" s="239">
        <f t="shared" si="32"/>
        <v>1.5268192604000327E-2</v>
      </c>
      <c r="N165" s="239">
        <f t="shared" si="32"/>
        <v>1.4883365887863209E-2</v>
      </c>
      <c r="O165" s="239">
        <f t="shared" si="32"/>
        <v>1.4826565162163179E-2</v>
      </c>
      <c r="P165" s="239">
        <f t="shared" si="32"/>
        <v>1.4547890419107559E-2</v>
      </c>
      <c r="Q165" s="239">
        <f t="shared" si="32"/>
        <v>1.4181775111027032E-2</v>
      </c>
    </row>
    <row r="166" spans="1:17" x14ac:dyDescent="0.25">
      <c r="A166" s="76" t="s">
        <v>80</v>
      </c>
      <c r="B166" s="239">
        <f t="shared" ref="B166:Q166" si="33">IF(B$101=0,0,B$101/B$97)</f>
        <v>4.0722044747404443E-3</v>
      </c>
      <c r="C166" s="239">
        <f t="shared" si="33"/>
        <v>4.1202736125295937E-3</v>
      </c>
      <c r="D166" s="239">
        <f t="shared" si="33"/>
        <v>4.0059457921706818E-3</v>
      </c>
      <c r="E166" s="239">
        <f t="shared" si="33"/>
        <v>3.9702318584555248E-3</v>
      </c>
      <c r="F166" s="239">
        <f t="shared" si="33"/>
        <v>4.1439733868917543E-3</v>
      </c>
      <c r="G166" s="239">
        <f t="shared" si="33"/>
        <v>4.1410083644550823E-3</v>
      </c>
      <c r="H166" s="239">
        <f t="shared" si="33"/>
        <v>4.1860680969066687E-3</v>
      </c>
      <c r="I166" s="239">
        <f t="shared" si="33"/>
        <v>4.147290168588955E-3</v>
      </c>
      <c r="J166" s="239">
        <f t="shared" si="33"/>
        <v>4.119133147067057E-3</v>
      </c>
      <c r="K166" s="239">
        <f t="shared" si="33"/>
        <v>4.201086891991568E-3</v>
      </c>
      <c r="L166" s="239">
        <f t="shared" si="33"/>
        <v>4.1733385674738947E-3</v>
      </c>
      <c r="M166" s="239">
        <f t="shared" si="33"/>
        <v>4.222512552321229E-3</v>
      </c>
      <c r="N166" s="239">
        <f t="shared" si="33"/>
        <v>4.1160863575840862E-3</v>
      </c>
      <c r="O166" s="239">
        <f t="shared" si="33"/>
        <v>4.1003777676108044E-3</v>
      </c>
      <c r="P166" s="239">
        <f t="shared" si="33"/>
        <v>4.0233085537826436E-3</v>
      </c>
      <c r="Q166" s="239">
        <f t="shared" si="33"/>
        <v>3.9220571140043724E-3</v>
      </c>
    </row>
    <row r="167" spans="1:17" x14ac:dyDescent="0.25">
      <c r="A167" s="129" t="s">
        <v>79</v>
      </c>
      <c r="B167" s="238">
        <f t="shared" ref="B167:Q167" si="34">IF(B$102=0,0,B$102/B$97)</f>
        <v>7.2565587238098885E-3</v>
      </c>
      <c r="C167" s="238">
        <f t="shared" si="34"/>
        <v>7.3422166330169413E-3</v>
      </c>
      <c r="D167" s="238">
        <f t="shared" si="34"/>
        <v>7.1384875355843978E-3</v>
      </c>
      <c r="E167" s="238">
        <f t="shared" si="34"/>
        <v>7.0748462673549074E-3</v>
      </c>
      <c r="F167" s="238">
        <f t="shared" si="34"/>
        <v>7.3844489927785478E-3</v>
      </c>
      <c r="G167" s="238">
        <f t="shared" si="34"/>
        <v>7.3791654026340485E-3</v>
      </c>
      <c r="H167" s="238">
        <f t="shared" si="34"/>
        <v>7.4594606325622901E-3</v>
      </c>
      <c r="I167" s="238">
        <f t="shared" si="34"/>
        <v>7.390359408453665E-3</v>
      </c>
      <c r="J167" s="238">
        <f t="shared" si="34"/>
        <v>7.3401843542714338E-3</v>
      </c>
      <c r="K167" s="238">
        <f t="shared" si="34"/>
        <v>7.4862237210001296E-3</v>
      </c>
      <c r="L167" s="238">
        <f t="shared" si="34"/>
        <v>7.4367769538746485E-3</v>
      </c>
      <c r="M167" s="238">
        <f t="shared" si="34"/>
        <v>7.5244036707897309E-3</v>
      </c>
      <c r="N167" s="238">
        <f t="shared" si="34"/>
        <v>7.3347550574521274E-3</v>
      </c>
      <c r="O167" s="238">
        <f t="shared" si="34"/>
        <v>7.3067627730969489E-3</v>
      </c>
      <c r="P167" s="238">
        <f t="shared" si="34"/>
        <v>7.169427509258669E-3</v>
      </c>
      <c r="Q167" s="238">
        <f t="shared" si="34"/>
        <v>6.9890001699197835E-3</v>
      </c>
    </row>
    <row r="168" spans="1:17" x14ac:dyDescent="0.25">
      <c r="A168" s="127" t="s">
        <v>206</v>
      </c>
      <c r="B168" s="237">
        <f t="shared" ref="B168:Q168" si="35">IF(B$107=0,0,B$107/B$97)</f>
        <v>0.68974443036940258</v>
      </c>
      <c r="C168" s="237">
        <f t="shared" si="35"/>
        <v>0.69758214261996387</v>
      </c>
      <c r="D168" s="237">
        <f t="shared" si="35"/>
        <v>0.67088902065317202</v>
      </c>
      <c r="E168" s="237">
        <f t="shared" si="35"/>
        <v>0.66309985147032702</v>
      </c>
      <c r="F168" s="237">
        <f t="shared" si="35"/>
        <v>0.71233565614861261</v>
      </c>
      <c r="G168" s="237">
        <f t="shared" si="35"/>
        <v>0.72851202421151329</v>
      </c>
      <c r="H168" s="237">
        <f t="shared" si="35"/>
        <v>0.74271716904270846</v>
      </c>
      <c r="I168" s="237">
        <f t="shared" si="35"/>
        <v>0.7287313048165126</v>
      </c>
      <c r="J168" s="237">
        <f t="shared" si="35"/>
        <v>0.7213330878582106</v>
      </c>
      <c r="K168" s="237">
        <f t="shared" si="35"/>
        <v>0.74814332254206506</v>
      </c>
      <c r="L168" s="237">
        <f t="shared" si="35"/>
        <v>0.73996155695392207</v>
      </c>
      <c r="M168" s="237">
        <f t="shared" si="35"/>
        <v>0.75446081137915921</v>
      </c>
      <c r="N168" s="237">
        <f t="shared" si="35"/>
        <v>0.72308038777113959</v>
      </c>
      <c r="O168" s="237">
        <f t="shared" si="35"/>
        <v>0.71171777600205588</v>
      </c>
      <c r="P168" s="237">
        <f t="shared" si="35"/>
        <v>0.68818042906504939</v>
      </c>
      <c r="Q168" s="237">
        <f t="shared" si="35"/>
        <v>0.65528780769640582</v>
      </c>
    </row>
    <row r="169" spans="1:17" x14ac:dyDescent="0.25">
      <c r="A169" s="142" t="s">
        <v>218</v>
      </c>
      <c r="B169" s="235">
        <f t="shared" ref="B169:Q169" si="36">IF(B$108=0,0,B$108/B$97)</f>
        <v>0.22842988201502676</v>
      </c>
      <c r="C169" s="235">
        <f t="shared" si="36"/>
        <v>0.25659858288523069</v>
      </c>
      <c r="D169" s="235">
        <f t="shared" si="36"/>
        <v>0.16350249544941495</v>
      </c>
      <c r="E169" s="235">
        <f t="shared" si="36"/>
        <v>0.13458848338945612</v>
      </c>
      <c r="F169" s="235">
        <f t="shared" si="36"/>
        <v>0.3057833969690652</v>
      </c>
      <c r="G169" s="235">
        <f t="shared" si="36"/>
        <v>0.3580474012150735</v>
      </c>
      <c r="H169" s="235">
        <f t="shared" si="36"/>
        <v>0.40668264369460339</v>
      </c>
      <c r="I169" s="235">
        <f t="shared" si="36"/>
        <v>0.3591193055657253</v>
      </c>
      <c r="J169" s="235">
        <f t="shared" si="36"/>
        <v>0.33351988604017824</v>
      </c>
      <c r="K169" s="235">
        <f t="shared" si="36"/>
        <v>0.42513449155924343</v>
      </c>
      <c r="L169" s="235">
        <f t="shared" si="36"/>
        <v>0.39701875414648535</v>
      </c>
      <c r="M169" s="235">
        <f t="shared" si="36"/>
        <v>0.44684384699582286</v>
      </c>
      <c r="N169" s="235">
        <f t="shared" si="36"/>
        <v>0.33900847325414568</v>
      </c>
      <c r="O169" s="235">
        <f t="shared" si="36"/>
        <v>0.30127439738522793</v>
      </c>
      <c r="P169" s="235">
        <f t="shared" si="36"/>
        <v>0.22054940403198312</v>
      </c>
      <c r="Q169" s="235">
        <f t="shared" si="36"/>
        <v>0.10810983935192643</v>
      </c>
    </row>
    <row r="170" spans="1:17" x14ac:dyDescent="0.25">
      <c r="A170" s="142" t="s">
        <v>217</v>
      </c>
      <c r="B170" s="235">
        <f t="shared" ref="B170:Q170" si="37">IF(B$114=0,0,B$114/B$97)</f>
        <v>0.46131454835437585</v>
      </c>
      <c r="C170" s="235">
        <f t="shared" si="37"/>
        <v>0.4409835597347333</v>
      </c>
      <c r="D170" s="235">
        <f t="shared" si="37"/>
        <v>0.50738652520375704</v>
      </c>
      <c r="E170" s="235">
        <f t="shared" si="37"/>
        <v>0.52851136808087085</v>
      </c>
      <c r="F170" s="235">
        <f t="shared" si="37"/>
        <v>0.40655225917954735</v>
      </c>
      <c r="G170" s="235">
        <f t="shared" si="37"/>
        <v>0.37046462299643973</v>
      </c>
      <c r="H170" s="235">
        <f t="shared" si="37"/>
        <v>0.33603452534810496</v>
      </c>
      <c r="I170" s="235">
        <f t="shared" si="37"/>
        <v>0.3696119992507873</v>
      </c>
      <c r="J170" s="235">
        <f t="shared" si="37"/>
        <v>0.38781320181803247</v>
      </c>
      <c r="K170" s="235">
        <f t="shared" si="37"/>
        <v>0.32300883098282163</v>
      </c>
      <c r="L170" s="235">
        <f t="shared" si="37"/>
        <v>0.34294280280743672</v>
      </c>
      <c r="M170" s="235">
        <f t="shared" si="37"/>
        <v>0.30761696438333641</v>
      </c>
      <c r="N170" s="235">
        <f t="shared" si="37"/>
        <v>0.38407191451699396</v>
      </c>
      <c r="O170" s="235">
        <f t="shared" si="37"/>
        <v>0.41044337861682784</v>
      </c>
      <c r="P170" s="235">
        <f t="shared" si="37"/>
        <v>0.46763102503306619</v>
      </c>
      <c r="Q170" s="235">
        <f t="shared" si="37"/>
        <v>0.5471779683444794</v>
      </c>
    </row>
    <row r="171" spans="1:17" x14ac:dyDescent="0.25">
      <c r="A171" s="127" t="s">
        <v>205</v>
      </c>
      <c r="B171" s="237">
        <f t="shared" ref="B171:Q171" si="38">IF(B$115=0,0,B$115/B$97)</f>
        <v>0.11479134754383095</v>
      </c>
      <c r="C171" s="237">
        <f t="shared" si="38"/>
        <v>0.10973227973668639</v>
      </c>
      <c r="D171" s="237">
        <f t="shared" si="38"/>
        <v>0.12625568207525784</v>
      </c>
      <c r="E171" s="237">
        <f t="shared" si="38"/>
        <v>0.13151228885075625</v>
      </c>
      <c r="F171" s="237">
        <f t="shared" si="38"/>
        <v>0.1011645564716914</v>
      </c>
      <c r="G171" s="237">
        <f t="shared" si="38"/>
        <v>9.2184678421220329E-2</v>
      </c>
      <c r="H171" s="237">
        <f t="shared" si="38"/>
        <v>8.3617254481921657E-2</v>
      </c>
      <c r="I171" s="237">
        <f t="shared" si="38"/>
        <v>9.1972515529196969E-2</v>
      </c>
      <c r="J171" s="237">
        <f t="shared" si="38"/>
        <v>9.6501617368853904E-2</v>
      </c>
      <c r="K171" s="237">
        <f t="shared" si="38"/>
        <v>8.0376001817727902E-2</v>
      </c>
      <c r="L171" s="237">
        <f t="shared" si="38"/>
        <v>8.5336277828556253E-2</v>
      </c>
      <c r="M171" s="237">
        <f t="shared" si="38"/>
        <v>7.654596195778289E-2</v>
      </c>
      <c r="N171" s="237">
        <f t="shared" si="38"/>
        <v>9.5570652992449906E-2</v>
      </c>
      <c r="O171" s="237">
        <f t="shared" si="38"/>
        <v>0.10213280437380676</v>
      </c>
      <c r="P171" s="237">
        <f t="shared" si="38"/>
        <v>0.116363109961172</v>
      </c>
      <c r="Q171" s="237">
        <f t="shared" si="38"/>
        <v>0.13615719806934781</v>
      </c>
    </row>
    <row r="172" spans="1:17" x14ac:dyDescent="0.25">
      <c r="A172" s="127" t="s">
        <v>204</v>
      </c>
      <c r="B172" s="237">
        <f t="shared" ref="B172:Q172" si="39">IF(B$116=0,0,B$116/B$97)</f>
        <v>5.7640355907839287E-2</v>
      </c>
      <c r="C172" s="237">
        <f t="shared" si="39"/>
        <v>5.911713238527553E-2</v>
      </c>
      <c r="D172" s="237">
        <f t="shared" si="39"/>
        <v>5.5047168653202694E-2</v>
      </c>
      <c r="E172" s="237">
        <f t="shared" si="39"/>
        <v>5.3044392344762194E-2</v>
      </c>
      <c r="F172" s="237">
        <f t="shared" si="39"/>
        <v>6.0599315955024068E-2</v>
      </c>
      <c r="G172" s="237">
        <f t="shared" si="39"/>
        <v>6.166191800349622E-2</v>
      </c>
      <c r="H172" s="237">
        <f t="shared" si="39"/>
        <v>6.3521164833221636E-2</v>
      </c>
      <c r="I172" s="237">
        <f t="shared" si="39"/>
        <v>6.1799162720519329E-2</v>
      </c>
      <c r="J172" s="237">
        <f t="shared" si="39"/>
        <v>6.0739726632824689E-2</v>
      </c>
      <c r="K172" s="237">
        <f t="shared" si="39"/>
        <v>6.4188751170732708E-2</v>
      </c>
      <c r="L172" s="237">
        <f t="shared" si="39"/>
        <v>6.3082995545969078E-2</v>
      </c>
      <c r="M172" s="237">
        <f t="shared" si="39"/>
        <v>6.5042552069908152E-2</v>
      </c>
      <c r="N172" s="237">
        <f t="shared" si="39"/>
        <v>6.0801526152186952E-2</v>
      </c>
      <c r="O172" s="237">
        <f t="shared" si="39"/>
        <v>5.9709436599948498E-2</v>
      </c>
      <c r="P172" s="237">
        <f t="shared" si="39"/>
        <v>5.6581969317029329E-2</v>
      </c>
      <c r="Q172" s="237">
        <f t="shared" si="39"/>
        <v>5.2336772464181613E-2</v>
      </c>
    </row>
    <row r="173" spans="1:17" x14ac:dyDescent="0.25">
      <c r="A173" s="142" t="s">
        <v>216</v>
      </c>
      <c r="B173" s="235">
        <f t="shared" ref="B173:Q173" si="40">IF(B$117=0,0,B$117/B$97)</f>
        <v>2.2571406346922399E-2</v>
      </c>
      <c r="C173" s="235">
        <f t="shared" si="40"/>
        <v>2.5593736540297615E-2</v>
      </c>
      <c r="D173" s="235">
        <f t="shared" si="40"/>
        <v>1.6475845629176356E-2</v>
      </c>
      <c r="E173" s="235">
        <f t="shared" si="40"/>
        <v>1.2867167118035962E-2</v>
      </c>
      <c r="F173" s="235">
        <f t="shared" si="40"/>
        <v>2.969337396402481E-2</v>
      </c>
      <c r="G173" s="235">
        <f t="shared" si="40"/>
        <v>3.3499343845990778E-2</v>
      </c>
      <c r="H173" s="235">
        <f t="shared" si="40"/>
        <v>3.7975953085191652E-2</v>
      </c>
      <c r="I173" s="235">
        <f t="shared" si="40"/>
        <v>3.3701404683028728E-2</v>
      </c>
      <c r="J173" s="235">
        <f t="shared" si="40"/>
        <v>3.1258320372975358E-2</v>
      </c>
      <c r="K173" s="235">
        <f t="shared" si="40"/>
        <v>3.9633747557957857E-2</v>
      </c>
      <c r="L173" s="235">
        <f t="shared" si="40"/>
        <v>3.7012619277031741E-2</v>
      </c>
      <c r="M173" s="235">
        <f t="shared" si="40"/>
        <v>4.1657632070041722E-2</v>
      </c>
      <c r="N173" s="235">
        <f t="shared" si="40"/>
        <v>3.1604531073647753E-2</v>
      </c>
      <c r="O173" s="235">
        <f t="shared" si="40"/>
        <v>2.8507693247886018E-2</v>
      </c>
      <c r="P173" s="235">
        <f t="shared" si="40"/>
        <v>2.1032843696549845E-2</v>
      </c>
      <c r="Q173" s="235">
        <f t="shared" si="40"/>
        <v>1.0740519666238584E-2</v>
      </c>
    </row>
    <row r="174" spans="1:17" x14ac:dyDescent="0.25">
      <c r="A174" s="142" t="s">
        <v>215</v>
      </c>
      <c r="B174" s="259">
        <f t="shared" ref="B174:Q174" si="41">IF(B$123=0,0,B$123/B$97)</f>
        <v>3.5068949560916898E-2</v>
      </c>
      <c r="C174" s="259">
        <f t="shared" si="41"/>
        <v>3.3523395844977912E-2</v>
      </c>
      <c r="D174" s="259">
        <f t="shared" si="41"/>
        <v>3.8571323024026341E-2</v>
      </c>
      <c r="E174" s="259">
        <f t="shared" si="41"/>
        <v>4.0177225226726232E-2</v>
      </c>
      <c r="F174" s="259">
        <f t="shared" si="41"/>
        <v>3.0905941990999254E-2</v>
      </c>
      <c r="G174" s="259">
        <f t="shared" si="41"/>
        <v>2.8162574157505442E-2</v>
      </c>
      <c r="H174" s="259">
        <f t="shared" si="41"/>
        <v>2.5545211748029973E-2</v>
      </c>
      <c r="I174" s="259">
        <f t="shared" si="41"/>
        <v>2.8097758037490601E-2</v>
      </c>
      <c r="J174" s="259">
        <f t="shared" si="41"/>
        <v>2.9481406259849335E-2</v>
      </c>
      <c r="K174" s="259">
        <f t="shared" si="41"/>
        <v>2.4555003612774857E-2</v>
      </c>
      <c r="L174" s="259">
        <f t="shared" si="41"/>
        <v>2.607037626893734E-2</v>
      </c>
      <c r="M174" s="259">
        <f t="shared" si="41"/>
        <v>2.338491999986643E-2</v>
      </c>
      <c r="N174" s="259">
        <f t="shared" si="41"/>
        <v>2.9196995078539206E-2</v>
      </c>
      <c r="O174" s="259">
        <f t="shared" si="41"/>
        <v>3.120174335206248E-2</v>
      </c>
      <c r="P174" s="259">
        <f t="shared" si="41"/>
        <v>3.5549125620479481E-2</v>
      </c>
      <c r="Q174" s="259">
        <f t="shared" si="41"/>
        <v>4.1596252797943031E-2</v>
      </c>
    </row>
    <row r="175" spans="1:17" x14ac:dyDescent="0.25">
      <c r="A175" s="72" t="s">
        <v>203</v>
      </c>
      <c r="B175" s="234">
        <f t="shared" ref="B175:Q175" si="42">IF(B$124=0,0,B$124/B$97)</f>
        <v>0.10527445804660739</v>
      </c>
      <c r="C175" s="234">
        <f t="shared" si="42"/>
        <v>0.10063481722860215</v>
      </c>
      <c r="D175" s="234">
        <f t="shared" si="42"/>
        <v>0.11578833065534332</v>
      </c>
      <c r="E175" s="234">
        <f t="shared" si="42"/>
        <v>0.12060913327936877</v>
      </c>
      <c r="F175" s="234">
        <f t="shared" si="42"/>
        <v>9.2777409482157999E-2</v>
      </c>
      <c r="G175" s="234">
        <f t="shared" si="42"/>
        <v>8.4542017047837106E-2</v>
      </c>
      <c r="H175" s="234">
        <f t="shared" si="42"/>
        <v>7.6684883811198243E-2</v>
      </c>
      <c r="I175" s="234">
        <f t="shared" si="42"/>
        <v>8.4347443728913118E-2</v>
      </c>
      <c r="J175" s="234">
        <f t="shared" si="42"/>
        <v>8.8501055928871988E-2</v>
      </c>
      <c r="K175" s="234">
        <f t="shared" si="42"/>
        <v>7.3712350384976089E-2</v>
      </c>
      <c r="L175" s="234">
        <f t="shared" si="42"/>
        <v>7.8261389837641762E-2</v>
      </c>
      <c r="M175" s="234">
        <f t="shared" si="42"/>
        <v>7.0199843744188917E-2</v>
      </c>
      <c r="N175" s="234">
        <f t="shared" si="42"/>
        <v>8.7647274069144215E-2</v>
      </c>
      <c r="O175" s="234">
        <f t="shared" si="42"/>
        <v>9.3665383840251831E-2</v>
      </c>
      <c r="P175" s="234">
        <f t="shared" si="42"/>
        <v>0.10671591195584404</v>
      </c>
      <c r="Q175" s="234">
        <f t="shared" si="42"/>
        <v>0.12486895173368395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0.50105528626680085</v>
      </c>
      <c r="C180" s="253">
        <f>IF(C$5=0,0,C$5/NMM_fec!C$5)</f>
        <v>0.49629810329106955</v>
      </c>
      <c r="D180" s="253">
        <f>IF(D$5=0,0,D$5/NMM_fec!D$5)</f>
        <v>0.49657684397860685</v>
      </c>
      <c r="E180" s="253">
        <f>IF(E$5=0,0,E$5/NMM_fec!E$5)</f>
        <v>0.50871767680614477</v>
      </c>
      <c r="F180" s="253">
        <f>IF(F$5=0,0,F$5/NMM_fec!F$5)</f>
        <v>0.51540741647104493</v>
      </c>
      <c r="G180" s="253">
        <f>IF(G$5=0,0,G$5/NMM_fec!G$5)</f>
        <v>0.51745359931542578</v>
      </c>
      <c r="H180" s="253">
        <f>IF(H$5=0,0,H$5/NMM_fec!H$5)</f>
        <v>0.52046862120847792</v>
      </c>
      <c r="I180" s="253">
        <f>IF(I$5=0,0,I$5/NMM_fec!I$5)</f>
        <v>0.51920172484499172</v>
      </c>
      <c r="J180" s="253">
        <f>IF(J$5=0,0,J$5/NMM_fec!J$5)</f>
        <v>0.53719558724856109</v>
      </c>
      <c r="K180" s="253">
        <f>IF(K$5=0,0,K$5/NMM_fec!K$5)</f>
        <v>0.5413133018900822</v>
      </c>
      <c r="L180" s="253">
        <f>IF(L$5=0,0,L$5/NMM_fec!L$5)</f>
        <v>0.53660654887886328</v>
      </c>
      <c r="M180" s="253">
        <f>IF(M$5=0,0,M$5/NMM_fec!M$5)</f>
        <v>0.54023038706299131</v>
      </c>
      <c r="N180" s="253">
        <f>IF(N$5=0,0,N$5/NMM_fec!N$5)</f>
        <v>0.53467968612290073</v>
      </c>
      <c r="O180" s="253">
        <f>IF(O$5=0,0,O$5/NMM_fec!O$5)</f>
        <v>0.53993766086252204</v>
      </c>
      <c r="P180" s="253">
        <f>IF(P$5=0,0,P$5/NMM_fec!P$5)</f>
        <v>0.53955316437895839</v>
      </c>
      <c r="Q180" s="253">
        <f>IF(Q$5=0,0,Q$5/NMM_fec!Q$5)</f>
        <v>0.53580333658500778</v>
      </c>
    </row>
    <row r="181" spans="1:17" x14ac:dyDescent="0.25">
      <c r="A181" s="132" t="s">
        <v>83</v>
      </c>
      <c r="B181" s="252">
        <f>IF(B$6=0,0,B$6/NMM_fec!B$6)</f>
        <v>0.41190594954876852</v>
      </c>
      <c r="C181" s="252">
        <f>IF(C$6=0,0,C$6/NMM_fec!C$6)</f>
        <v>0.41190594954876858</v>
      </c>
      <c r="D181" s="252">
        <f>IF(D$6=0,0,D$6/NMM_fec!D$6)</f>
        <v>0.41190594954876858</v>
      </c>
      <c r="E181" s="252">
        <f>IF(E$6=0,0,E$6/NMM_fec!E$6)</f>
        <v>0.414232128544401</v>
      </c>
      <c r="F181" s="252">
        <f>IF(F$6=0,0,F$6/NMM_fec!F$6)</f>
        <v>0.41423212854440089</v>
      </c>
      <c r="G181" s="252">
        <f>IF(G$6=0,0,G$6/NMM_fec!G$6)</f>
        <v>0.414232128544401</v>
      </c>
      <c r="H181" s="252">
        <f>IF(H$6=0,0,H$6/NMM_fec!H$6)</f>
        <v>0.41423212854440095</v>
      </c>
      <c r="I181" s="252">
        <f>IF(I$6=0,0,I$6/NMM_fec!I$6)</f>
        <v>0.41698190342964309</v>
      </c>
      <c r="J181" s="252">
        <f>IF(J$6=0,0,J$6/NMM_fec!J$6)</f>
        <v>0.43100169977337571</v>
      </c>
      <c r="K181" s="252">
        <f>IF(K$6=0,0,K$6/NMM_fec!K$6)</f>
        <v>0.43100169977337577</v>
      </c>
      <c r="L181" s="252">
        <f>IF(L$6=0,0,L$6/NMM_fec!L$6)</f>
        <v>0.43100169977337571</v>
      </c>
      <c r="M181" s="252">
        <f>IF(M$6=0,0,M$6/NMM_fec!M$6)</f>
        <v>0.43100169977337571</v>
      </c>
      <c r="N181" s="252">
        <f>IF(N$6=0,0,N$6/NMM_fec!N$6)</f>
        <v>0.43100169977337571</v>
      </c>
      <c r="O181" s="252">
        <f>IF(O$6=0,0,O$6/NMM_fec!O$6)</f>
        <v>0.43100169977337571</v>
      </c>
      <c r="P181" s="252">
        <f>IF(P$6=0,0,P$6/NMM_fec!P$6)</f>
        <v>0.43100169977337571</v>
      </c>
      <c r="Q181" s="252">
        <f>IF(Q$6=0,0,Q$6/NMM_fec!Q$6)</f>
        <v>0.43288210950273526</v>
      </c>
    </row>
    <row r="182" spans="1:17" x14ac:dyDescent="0.25">
      <c r="A182" s="76" t="s">
        <v>82</v>
      </c>
      <c r="B182" s="251">
        <f>IF(B$7=0,0,B$7/NMM_fec!B$7)</f>
        <v>0.10710764843963878</v>
      </c>
      <c r="C182" s="251">
        <f>IF(C$7=0,0,C$7/NMM_fec!C$7)</f>
        <v>0.10710764843963878</v>
      </c>
      <c r="D182" s="251">
        <f>IF(D$7=0,0,D$7/NMM_fec!D$7)</f>
        <v>0.10710764843963878</v>
      </c>
      <c r="E182" s="251">
        <f>IF(E$7=0,0,E$7/NMM_fec!E$7)</f>
        <v>0.10771252332028762</v>
      </c>
      <c r="F182" s="251">
        <f>IF(F$7=0,0,F$7/NMM_fec!F$7)</f>
        <v>0.10771252332028763</v>
      </c>
      <c r="G182" s="251">
        <f>IF(G$7=0,0,G$7/NMM_fec!G$7)</f>
        <v>0.10771252332028763</v>
      </c>
      <c r="H182" s="251">
        <f>IF(H$7=0,0,H$7/NMM_fec!H$7)</f>
        <v>0.10771252332028765</v>
      </c>
      <c r="I182" s="251">
        <f>IF(I$7=0,0,I$7/NMM_fec!I$7)</f>
        <v>0.10842754557723562</v>
      </c>
      <c r="J182" s="251">
        <f>IF(J$7=0,0,J$7/NMM_fec!J$7)</f>
        <v>0.11207310452005943</v>
      </c>
      <c r="K182" s="251">
        <f>IF(K$7=0,0,K$7/NMM_fec!K$7)</f>
        <v>0.11207310452005943</v>
      </c>
      <c r="L182" s="251">
        <f>IF(L$7=0,0,L$7/NMM_fec!L$7)</f>
        <v>0.11207310452005945</v>
      </c>
      <c r="M182" s="251">
        <f>IF(M$7=0,0,M$7/NMM_fec!M$7)</f>
        <v>0.11207310452005943</v>
      </c>
      <c r="N182" s="251">
        <f>IF(N$7=0,0,N$7/NMM_fec!N$7)</f>
        <v>0.11207310452005943</v>
      </c>
      <c r="O182" s="251">
        <f>IF(O$7=0,0,O$7/NMM_fec!O$7)</f>
        <v>0.11207310452005943</v>
      </c>
      <c r="P182" s="251">
        <f>IF(P$7=0,0,P$7/NMM_fec!P$7)</f>
        <v>0.11207310452005943</v>
      </c>
      <c r="Q182" s="251">
        <f>IF(Q$7=0,0,Q$7/NMM_fec!Q$7)</f>
        <v>0.11256206629503587</v>
      </c>
    </row>
    <row r="183" spans="1:17" x14ac:dyDescent="0.25">
      <c r="A183" s="76" t="s">
        <v>81</v>
      </c>
      <c r="B183" s="251">
        <f>IF(B$8=0,0,B$8/NMM_fec!B$8)</f>
        <v>0.58747095504059588</v>
      </c>
      <c r="C183" s="251">
        <f>IF(C$8=0,0,C$8/NMM_fec!C$8)</f>
        <v>0.58747095504059588</v>
      </c>
      <c r="D183" s="251">
        <f>IF(D$8=0,0,D$8/NMM_fec!D$8)</f>
        <v>0.58747095504059588</v>
      </c>
      <c r="E183" s="251">
        <f>IF(E$8=0,0,E$8/NMM_fec!E$8)</f>
        <v>0.59078861189322596</v>
      </c>
      <c r="F183" s="251">
        <f>IF(F$8=0,0,F$8/NMM_fec!F$8)</f>
        <v>0.59078861189322585</v>
      </c>
      <c r="G183" s="251">
        <f>IF(G$8=0,0,G$8/NMM_fec!G$8)</f>
        <v>0.59078861189322585</v>
      </c>
      <c r="H183" s="251">
        <f>IF(H$8=0,0,H$8/NMM_fec!H$8)</f>
        <v>0.59078861189322585</v>
      </c>
      <c r="I183" s="251">
        <f>IF(I$8=0,0,I$8/NMM_fec!I$8)</f>
        <v>0.59471041219678911</v>
      </c>
      <c r="J183" s="251">
        <f>IF(J$8=0,0,J$8/NMM_fec!J$8)</f>
        <v>0.61470580958434762</v>
      </c>
      <c r="K183" s="251">
        <f>IF(K$8=0,0,K$8/NMM_fec!K$8)</f>
        <v>0.61470580958434762</v>
      </c>
      <c r="L183" s="251">
        <f>IF(L$8=0,0,L$8/NMM_fec!L$8)</f>
        <v>0.61470580958434762</v>
      </c>
      <c r="M183" s="251">
        <f>IF(M$8=0,0,M$8/NMM_fec!M$8)</f>
        <v>0.61470580958434762</v>
      </c>
      <c r="N183" s="251">
        <f>IF(N$8=0,0,N$8/NMM_fec!N$8)</f>
        <v>0.61470580958434762</v>
      </c>
      <c r="O183" s="251">
        <f>IF(O$8=0,0,O$8/NMM_fec!O$8)</f>
        <v>0.61470580958434762</v>
      </c>
      <c r="P183" s="251">
        <f>IF(P$8=0,0,P$8/NMM_fec!P$8)</f>
        <v>0.61470580958434762</v>
      </c>
      <c r="Q183" s="251">
        <f>IF(Q$8=0,0,Q$8/NMM_fec!Q$8)</f>
        <v>0.61738769874080357</v>
      </c>
    </row>
    <row r="184" spans="1:17" x14ac:dyDescent="0.25">
      <c r="A184" s="76" t="s">
        <v>80</v>
      </c>
      <c r="B184" s="251">
        <f>IF(B$9=0,0,B$9/NMM_fec!B$9)</f>
        <v>0.40868773534740344</v>
      </c>
      <c r="C184" s="251">
        <f>IF(C$9=0,0,C$9/NMM_fec!C$9)</f>
        <v>0.40868773534740338</v>
      </c>
      <c r="D184" s="251">
        <f>IF(D$9=0,0,D$9/NMM_fec!D$9)</f>
        <v>0.40868773534740344</v>
      </c>
      <c r="E184" s="251">
        <f>IF(E$9=0,0,E$9/NMM_fec!E$9)</f>
        <v>0.41099573994597538</v>
      </c>
      <c r="F184" s="251">
        <f>IF(F$9=0,0,F$9/NMM_fec!F$9)</f>
        <v>0.41099573994597538</v>
      </c>
      <c r="G184" s="251">
        <f>IF(G$9=0,0,G$9/NMM_fec!G$9)</f>
        <v>0.41099573994597532</v>
      </c>
      <c r="H184" s="251">
        <f>IF(H$9=0,0,H$9/NMM_fec!H$9)</f>
        <v>0.41099573994597544</v>
      </c>
      <c r="I184" s="251">
        <f>IF(I$9=0,0,I$9/NMM_fec!I$9)</f>
        <v>0.41372403088665211</v>
      </c>
      <c r="J184" s="251">
        <f>IF(J$9=0,0,J$9/NMM_fec!J$9)</f>
        <v>0.427634290799209</v>
      </c>
      <c r="K184" s="251">
        <f>IF(K$9=0,0,K$9/NMM_fec!K$9)</f>
        <v>0.427634290799209</v>
      </c>
      <c r="L184" s="251">
        <f>IF(L$9=0,0,L$9/NMM_fec!L$9)</f>
        <v>0.42763429079920895</v>
      </c>
      <c r="M184" s="251">
        <f>IF(M$9=0,0,M$9/NMM_fec!M$9)</f>
        <v>0.427634290799209</v>
      </c>
      <c r="N184" s="251">
        <f>IF(N$9=0,0,N$9/NMM_fec!N$9)</f>
        <v>0.427634290799209</v>
      </c>
      <c r="O184" s="251">
        <f>IF(O$9=0,0,O$9/NMM_fec!O$9)</f>
        <v>0.427634290799209</v>
      </c>
      <c r="P184" s="251">
        <f>IF(P$9=0,0,P$9/NMM_fec!P$9)</f>
        <v>0.42763429079920906</v>
      </c>
      <c r="Q184" s="251">
        <f>IF(Q$9=0,0,Q$9/NMM_fec!Q$9)</f>
        <v>0.42950000891922896</v>
      </c>
    </row>
    <row r="185" spans="1:17" x14ac:dyDescent="0.25">
      <c r="A185" s="129" t="s">
        <v>79</v>
      </c>
      <c r="B185" s="250">
        <f>IF(B$10=0,0,B$10/NMM_fec!B$10)</f>
        <v>0.64592719977362045</v>
      </c>
      <c r="C185" s="250">
        <f>IF(C$10=0,0,C$10/NMM_fec!C$10)</f>
        <v>0.64592719977362045</v>
      </c>
      <c r="D185" s="250">
        <f>IF(D$10=0,0,D$10/NMM_fec!D$10)</f>
        <v>0.64592719977362045</v>
      </c>
      <c r="E185" s="250">
        <f>IF(E$10=0,0,E$10/NMM_fec!E$10)</f>
        <v>0.64957497977404788</v>
      </c>
      <c r="F185" s="250">
        <f>IF(F$10=0,0,F$10/NMM_fec!F$10)</f>
        <v>0.64957497977404777</v>
      </c>
      <c r="G185" s="250">
        <f>IF(G$10=0,0,G$10/NMM_fec!G$10)</f>
        <v>0.64957497977404777</v>
      </c>
      <c r="H185" s="250">
        <f>IF(H$10=0,0,H$10/NMM_fec!H$10)</f>
        <v>0.64957497977404799</v>
      </c>
      <c r="I185" s="250">
        <f>IF(I$10=0,0,I$10/NMM_fec!I$10)</f>
        <v>0.65388701846535102</v>
      </c>
      <c r="J185" s="250">
        <f>IF(J$10=0,0,J$10/NMM_fec!J$10)</f>
        <v>0.67587205607800016</v>
      </c>
      <c r="K185" s="250">
        <f>IF(K$10=0,0,K$10/NMM_fec!K$10)</f>
        <v>0.67587205607800027</v>
      </c>
      <c r="L185" s="250">
        <f>IF(L$10=0,0,L$10/NMM_fec!L$10)</f>
        <v>0.67587205607800027</v>
      </c>
      <c r="M185" s="250">
        <f>IF(M$10=0,0,M$10/NMM_fec!M$10)</f>
        <v>0.67587205607800016</v>
      </c>
      <c r="N185" s="250">
        <f>IF(N$10=0,0,N$10/NMM_fec!N$10)</f>
        <v>0.67587205607800016</v>
      </c>
      <c r="O185" s="250">
        <f>IF(O$10=0,0,O$10/NMM_fec!O$10)</f>
        <v>0.67587205607800027</v>
      </c>
      <c r="P185" s="250">
        <f>IF(P$10=0,0,P$10/NMM_fec!P$10)</f>
        <v>0.67587205607800016</v>
      </c>
      <c r="Q185" s="250">
        <f>IF(Q$10=0,0,Q$10/NMM_fec!Q$10)</f>
        <v>0.67882080637462239</v>
      </c>
    </row>
    <row r="186" spans="1:17" x14ac:dyDescent="0.25">
      <c r="A186" s="127" t="s">
        <v>214</v>
      </c>
      <c r="B186" s="248">
        <f>IF(B$15=0,0,B$15/NMM_fec!B$15)</f>
        <v>0.57505029492317017</v>
      </c>
      <c r="C186" s="248">
        <f>IF(C$15=0,0,C$15/NMM_fec!C$15)</f>
        <v>0.57505029492317028</v>
      </c>
      <c r="D186" s="248">
        <f>IF(D$15=0,0,D$15/NMM_fec!D$15)</f>
        <v>0.57505029492317028</v>
      </c>
      <c r="E186" s="248">
        <f>IF(E$15=0,0,E$15/NMM_fec!E$15)</f>
        <v>0.57829780790264507</v>
      </c>
      <c r="F186" s="248">
        <f>IF(F$15=0,0,F$15/NMM_fec!F$15)</f>
        <v>0.57829780790264496</v>
      </c>
      <c r="G186" s="248">
        <f>IF(G$15=0,0,G$15/NMM_fec!G$15)</f>
        <v>0.57829780790264496</v>
      </c>
      <c r="H186" s="248">
        <f>IF(H$15=0,0,H$15/NMM_fec!H$15)</f>
        <v>0.57829780790264496</v>
      </c>
      <c r="I186" s="248">
        <f>IF(I$15=0,0,I$15/NMM_fec!I$15)</f>
        <v>0.58213669117311728</v>
      </c>
      <c r="J186" s="248">
        <f>IF(J$15=0,0,J$15/NMM_fec!J$15)</f>
        <v>0.60170933398407467</v>
      </c>
      <c r="K186" s="248">
        <f>IF(K$15=0,0,K$15/NMM_fec!K$15)</f>
        <v>0.60170933398407467</v>
      </c>
      <c r="L186" s="248">
        <f>IF(L$15=0,0,L$15/NMM_fec!L$15)</f>
        <v>0.60170933398407467</v>
      </c>
      <c r="M186" s="248">
        <f>IF(M$15=0,0,M$15/NMM_fec!M$15)</f>
        <v>0.60170933398407456</v>
      </c>
      <c r="N186" s="248">
        <f>IF(N$15=0,0,N$15/NMM_fec!N$15)</f>
        <v>0.60170933398407467</v>
      </c>
      <c r="O186" s="248">
        <f>IF(O$15=0,0,O$15/NMM_fec!O$15)</f>
        <v>0.60170933398407467</v>
      </c>
      <c r="P186" s="248">
        <f>IF(P$15=0,0,P$15/NMM_fec!P$15)</f>
        <v>0.60170933398407467</v>
      </c>
      <c r="Q186" s="248">
        <f>IF(Q$15=0,0,Q$15/NMM_fec!Q$15)</f>
        <v>0.6043345210459008</v>
      </c>
    </row>
    <row r="187" spans="1:17" x14ac:dyDescent="0.25">
      <c r="A187" s="127" t="s">
        <v>213</v>
      </c>
      <c r="B187" s="249">
        <f>IF(B$16=0,0,B$16/NMM_fec!B$16)</f>
        <v>0.36146889161168572</v>
      </c>
      <c r="C187" s="249">
        <f>IF(C$16=0,0,C$16/NMM_fec!C$16)</f>
        <v>0.35779472790175465</v>
      </c>
      <c r="D187" s="249">
        <f>IF(D$16=0,0,D$16/NMM_fec!D$16)</f>
        <v>0.35480767019033699</v>
      </c>
      <c r="E187" s="249">
        <f>IF(E$16=0,0,E$16/NMM_fec!E$16)</f>
        <v>0.37095046746061888</v>
      </c>
      <c r="F187" s="249">
        <f>IF(F$16=0,0,F$16/NMM_fec!F$16)</f>
        <v>0.38100003352129458</v>
      </c>
      <c r="G187" s="249">
        <f>IF(G$16=0,0,G$16/NMM_fec!G$16)</f>
        <v>0.384938393650684</v>
      </c>
      <c r="H187" s="249">
        <f>IF(H$16=0,0,H$16/NMM_fec!H$16)</f>
        <v>0.39388489410730415</v>
      </c>
      <c r="I187" s="249">
        <f>IF(I$16=0,0,I$16/NMM_fec!I$16)</f>
        <v>0.38538501953929893</v>
      </c>
      <c r="J187" s="249">
        <f>IF(J$16=0,0,J$16/NMM_fec!J$16)</f>
        <v>0.39787300134344278</v>
      </c>
      <c r="K187" s="249">
        <f>IF(K$16=0,0,K$16/NMM_fec!K$16)</f>
        <v>0.40590287639244577</v>
      </c>
      <c r="L187" s="249">
        <f>IF(L$16=0,0,L$16/NMM_fec!L$16)</f>
        <v>0.39787859495284295</v>
      </c>
      <c r="M187" s="249">
        <f>IF(M$16=0,0,M$16/NMM_fec!M$16)</f>
        <v>0.40197109689631877</v>
      </c>
      <c r="N187" s="249">
        <f>IF(N$16=0,0,N$16/NMM_fec!N$16)</f>
        <v>0.39292315336825062</v>
      </c>
      <c r="O187" s="249">
        <f>IF(O$16=0,0,O$16/NMM_fec!O$16)</f>
        <v>0.40773933340961099</v>
      </c>
      <c r="P187" s="249">
        <f>IF(P$16=0,0,P$16/NMM_fec!P$16)</f>
        <v>0.40698437598588255</v>
      </c>
      <c r="Q187" s="249">
        <f>IF(Q$16=0,0,Q$16/NMM_fec!Q$16)</f>
        <v>0.395959084386794</v>
      </c>
    </row>
    <row r="188" spans="1:17" x14ac:dyDescent="0.25">
      <c r="A188" s="127" t="s">
        <v>212</v>
      </c>
      <c r="B188" s="249">
        <f>IF(B$36=0,0,B$36/NMM_fec!B$36)</f>
        <v>0.57765524853609262</v>
      </c>
      <c r="C188" s="249">
        <f>IF(C$36=0,0,C$36/NMM_fec!C$36)</f>
        <v>0.57162436120391513</v>
      </c>
      <c r="D188" s="249">
        <f>IF(D$36=0,0,D$36/NMM_fec!D$36)</f>
        <v>0.57394689128175302</v>
      </c>
      <c r="E188" s="249">
        <f>IF(E$36=0,0,E$36/NMM_fec!E$36)</f>
        <v>0.5847642521120292</v>
      </c>
      <c r="F188" s="249">
        <f>IF(F$36=0,0,F$36/NMM_fec!F$36)</f>
        <v>0.59024262492293511</v>
      </c>
      <c r="G188" s="249">
        <f>IF(G$36=0,0,G$36/NMM_fec!G$36)</f>
        <v>0.59138668990275889</v>
      </c>
      <c r="H188" s="249">
        <f>IF(H$36=0,0,H$36/NMM_fec!H$36)</f>
        <v>0.5911395496802897</v>
      </c>
      <c r="I188" s="249">
        <f>IF(I$36=0,0,I$36/NMM_fec!I$36)</f>
        <v>0.59366948998527569</v>
      </c>
      <c r="J188" s="249">
        <f>IF(J$36=0,0,J$36/NMM_fec!J$36)</f>
        <v>0.61485476805809069</v>
      </c>
      <c r="K188" s="249">
        <f>IF(K$36=0,0,K$36/NMM_fec!K$36)</f>
        <v>0.61709289598620232</v>
      </c>
      <c r="L188" s="249">
        <f>IF(L$36=0,0,L$36/NMM_fec!L$36)</f>
        <v>0.61382483199675719</v>
      </c>
      <c r="M188" s="249">
        <f>IF(M$36=0,0,M$36/NMM_fec!M$36)</f>
        <v>0.61762343784181284</v>
      </c>
      <c r="N188" s="249">
        <f>IF(N$36=0,0,N$36/NMM_fec!N$36)</f>
        <v>0.61351411782225762</v>
      </c>
      <c r="O188" s="249">
        <f>IF(O$36=0,0,O$36/NMM_fec!O$36)</f>
        <v>0.61356635470160337</v>
      </c>
      <c r="P188" s="249">
        <f>IF(P$36=0,0,P$36/NMM_fec!P$36)</f>
        <v>0.61336053877292074</v>
      </c>
      <c r="Q188" s="249">
        <f>IF(Q$36=0,0,Q$36/NMM_fec!Q$36)</f>
        <v>0.61327106091418204</v>
      </c>
    </row>
    <row r="189" spans="1:17" x14ac:dyDescent="0.25">
      <c r="A189" s="72" t="s">
        <v>211</v>
      </c>
      <c r="B189" s="247">
        <f>IF(B$44=0,0,B$44/NMM_fec!B$44)</f>
        <v>0.60699753353001307</v>
      </c>
      <c r="C189" s="247">
        <f>IF(C$44=0,0,C$44/NMM_fec!C$44)</f>
        <v>0.60699753353001307</v>
      </c>
      <c r="D189" s="247">
        <f>IF(D$44=0,0,D$44/NMM_fec!D$44)</f>
        <v>0.60699753353001296</v>
      </c>
      <c r="E189" s="247">
        <f>IF(E$44=0,0,E$44/NMM_fec!E$44)</f>
        <v>0.6104254638972364</v>
      </c>
      <c r="F189" s="247">
        <f>IF(F$44=0,0,F$44/NMM_fec!F$44)</f>
        <v>0.6104254638972364</v>
      </c>
      <c r="G189" s="247">
        <f>IF(G$44=0,0,G$44/NMM_fec!G$44)</f>
        <v>0.6104254638972364</v>
      </c>
      <c r="H189" s="247">
        <f>IF(H$44=0,0,H$44/NMM_fec!H$44)</f>
        <v>0.6104254638972364</v>
      </c>
      <c r="I189" s="247">
        <f>IF(I$44=0,0,I$44/NMM_fec!I$44)</f>
        <v>0.61447761846051285</v>
      </c>
      <c r="J189" s="247">
        <f>IF(J$44=0,0,J$44/NMM_fec!J$44)</f>
        <v>0.63513763031652326</v>
      </c>
      <c r="K189" s="247">
        <f>IF(K$44=0,0,K$44/NMM_fec!K$44)</f>
        <v>0.63513763031652326</v>
      </c>
      <c r="L189" s="247">
        <f>IF(L$44=0,0,L$44/NMM_fec!L$44)</f>
        <v>0.63513763031652326</v>
      </c>
      <c r="M189" s="247">
        <f>IF(M$44=0,0,M$44/NMM_fec!M$44)</f>
        <v>0.63513763031652326</v>
      </c>
      <c r="N189" s="247">
        <f>IF(N$44=0,0,N$44/NMM_fec!N$44)</f>
        <v>0.63513763031652326</v>
      </c>
      <c r="O189" s="247">
        <f>IF(O$44=0,0,O$44/NMM_fec!O$44)</f>
        <v>0.63513763031652337</v>
      </c>
      <c r="P189" s="247">
        <f>IF(P$44=0,0,P$44/NMM_fec!P$44)</f>
        <v>0.63513763031652326</v>
      </c>
      <c r="Q189" s="247">
        <f>IF(Q$44=0,0,Q$44/NMM_fec!Q$44)</f>
        <v>0.63790866110400635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0.43991309809937201</v>
      </c>
      <c r="C191" s="253">
        <f>IF(C$47=0,0,C$47/NMM_fec!C$47)</f>
        <v>0.44084213295455044</v>
      </c>
      <c r="D191" s="253">
        <f>IF(D$47=0,0,D$47/NMM_fec!D$47)</f>
        <v>0.44652507122780577</v>
      </c>
      <c r="E191" s="253">
        <f>IF(E$47=0,0,E$47/NMM_fec!E$47)</f>
        <v>0.44825972815155485</v>
      </c>
      <c r="F191" s="253">
        <f>IF(F$47=0,0,F$47/NMM_fec!F$47)</f>
        <v>0.44517595410614585</v>
      </c>
      <c r="G191" s="253">
        <f>IF(G$47=0,0,G$47/NMM_fec!G$47)</f>
        <v>0.45518171570437099</v>
      </c>
      <c r="H191" s="253">
        <f>IF(H$47=0,0,H$47/NMM_fec!H$47)</f>
        <v>0.46119958558613572</v>
      </c>
      <c r="I191" s="253">
        <f>IF(I$47=0,0,I$47/NMM_fec!I$47)</f>
        <v>0.46409325285054237</v>
      </c>
      <c r="J191" s="253">
        <f>IF(J$47=0,0,J$47/NMM_fec!J$47)</f>
        <v>0.46642463305300774</v>
      </c>
      <c r="K191" s="253">
        <f>IF(K$47=0,0,K$47/NMM_fec!K$47)</f>
        <v>0.46470487644351982</v>
      </c>
      <c r="L191" s="253">
        <f>IF(L$47=0,0,L$47/NMM_fec!L$47)</f>
        <v>0.46552633165215979</v>
      </c>
      <c r="M191" s="253">
        <f>IF(M$47=0,0,M$47/NMM_fec!M$47)</f>
        <v>0.46195644906969602</v>
      </c>
      <c r="N191" s="253">
        <f>IF(N$47=0,0,N$47/NMM_fec!N$47)</f>
        <v>0.46831915377633276</v>
      </c>
      <c r="O191" s="253">
        <f>IF(O$47=0,0,O$47/NMM_fec!O$47)</f>
        <v>0.469684619770047</v>
      </c>
      <c r="P191" s="253">
        <f>IF(P$47=0,0,P$47/NMM_fec!P$47)</f>
        <v>0.47391909832657164</v>
      </c>
      <c r="Q191" s="253">
        <f>IF(Q$47=0,0,Q$47/NMM_fec!Q$47)</f>
        <v>0.47911649808077883</v>
      </c>
    </row>
    <row r="192" spans="1:17" x14ac:dyDescent="0.25">
      <c r="A192" s="132" t="s">
        <v>83</v>
      </c>
      <c r="B192" s="252">
        <f>IF(B$48=0,0,B$48/NMM_fec!B$48)</f>
        <v>0.37896050589020747</v>
      </c>
      <c r="C192" s="252">
        <f>IF(C$48=0,0,C$48/NMM_fec!C$48)</f>
        <v>0.38132095459602039</v>
      </c>
      <c r="D192" s="252">
        <f>IF(D$48=0,0,D$48/NMM_fec!D$48)</f>
        <v>0.38132095459602044</v>
      </c>
      <c r="E192" s="252">
        <f>IF(E$48=0,0,E$48/NMM_fec!E$48)</f>
        <v>0.38132095459602044</v>
      </c>
      <c r="F192" s="252">
        <f>IF(F$48=0,0,F$48/NMM_fec!F$48)</f>
        <v>0.38752015311427024</v>
      </c>
      <c r="G192" s="252">
        <f>IF(G$48=0,0,G$48/NMM_fec!G$48)</f>
        <v>0.39850895711295736</v>
      </c>
      <c r="H192" s="252">
        <f>IF(H$48=0,0,H$48/NMM_fec!H$48)</f>
        <v>0.40625863413182206</v>
      </c>
      <c r="I192" s="252">
        <f>IF(I$48=0,0,I$48/NMM_fec!I$48)</f>
        <v>0.40625863413182201</v>
      </c>
      <c r="J192" s="252">
        <f>IF(J$48=0,0,J$48/NMM_fec!J$48)</f>
        <v>0.40625863413182206</v>
      </c>
      <c r="K192" s="252">
        <f>IF(K$48=0,0,K$48/NMM_fec!K$48)</f>
        <v>0.40625863413182206</v>
      </c>
      <c r="L192" s="252">
        <f>IF(L$48=0,0,L$48/NMM_fec!L$48)</f>
        <v>0.40625863413182206</v>
      </c>
      <c r="M192" s="252">
        <f>IF(M$48=0,0,M$48/NMM_fec!M$48)</f>
        <v>0.40625863413182206</v>
      </c>
      <c r="N192" s="252">
        <f>IF(N$48=0,0,N$48/NMM_fec!N$48)</f>
        <v>0.40625863413182206</v>
      </c>
      <c r="O192" s="252">
        <f>IF(O$48=0,0,O$48/NMM_fec!O$48)</f>
        <v>0.40625863413182206</v>
      </c>
      <c r="P192" s="252">
        <f>IF(P$48=0,0,P$48/NMM_fec!P$48)</f>
        <v>0.40625863413182212</v>
      </c>
      <c r="Q192" s="252">
        <f>IF(Q$48=0,0,Q$48/NMM_fec!Q$48)</f>
        <v>0.40625863413182212</v>
      </c>
    </row>
    <row r="193" spans="1:17" x14ac:dyDescent="0.25">
      <c r="A193" s="76" t="s">
        <v>82</v>
      </c>
      <c r="B193" s="251">
        <f>IF(B$49=0,0,B$49/NMM_fec!B$49)</f>
        <v>9.886071072225297E-2</v>
      </c>
      <c r="C193" s="251">
        <f>IF(C$49=0,0,C$49/NMM_fec!C$49)</f>
        <v>9.9476488971049423E-2</v>
      </c>
      <c r="D193" s="251">
        <f>IF(D$49=0,0,D$49/NMM_fec!D$49)</f>
        <v>9.9476488971049409E-2</v>
      </c>
      <c r="E193" s="251">
        <f>IF(E$49=0,0,E$49/NMM_fec!E$49)</f>
        <v>9.9476488971049409E-2</v>
      </c>
      <c r="F193" s="251">
        <f>IF(F$49=0,0,F$49/NMM_fec!F$49)</f>
        <v>0.10109369488537777</v>
      </c>
      <c r="G193" s="251">
        <f>IF(G$49=0,0,G$49/NMM_fec!G$49)</f>
        <v>0.10396038140392617</v>
      </c>
      <c r="H193" s="251">
        <f>IF(H$49=0,0,H$49/NMM_fec!H$49)</f>
        <v>0.10598206589622745</v>
      </c>
      <c r="I193" s="251">
        <f>IF(I$49=0,0,I$49/NMM_fec!I$49)</f>
        <v>0.10598206589622745</v>
      </c>
      <c r="J193" s="251">
        <f>IF(J$49=0,0,J$49/NMM_fec!J$49)</f>
        <v>0.10598206589622745</v>
      </c>
      <c r="K193" s="251">
        <f>IF(K$49=0,0,K$49/NMM_fec!K$49)</f>
        <v>0.10598206589622745</v>
      </c>
      <c r="L193" s="251">
        <f>IF(L$49=0,0,L$49/NMM_fec!L$49)</f>
        <v>0.10598206589622745</v>
      </c>
      <c r="M193" s="251">
        <f>IF(M$49=0,0,M$49/NMM_fec!M$49)</f>
        <v>0.10598206589622745</v>
      </c>
      <c r="N193" s="251">
        <f>IF(N$49=0,0,N$49/NMM_fec!N$49)</f>
        <v>0.10598206589622747</v>
      </c>
      <c r="O193" s="251">
        <f>IF(O$49=0,0,O$49/NMM_fec!O$49)</f>
        <v>0.10598206589622745</v>
      </c>
      <c r="P193" s="251">
        <f>IF(P$49=0,0,P$49/NMM_fec!P$49)</f>
        <v>0.10598206589622745</v>
      </c>
      <c r="Q193" s="251">
        <f>IF(Q$49=0,0,Q$49/NMM_fec!Q$49)</f>
        <v>0.10598206589622747</v>
      </c>
    </row>
    <row r="194" spans="1:17" x14ac:dyDescent="0.25">
      <c r="A194" s="76" t="s">
        <v>81</v>
      </c>
      <c r="B194" s="251">
        <f>IF(B$50=0,0,B$50/NMM_fec!B$50)</f>
        <v>0.54067681784831345</v>
      </c>
      <c r="C194" s="251">
        <f>IF(C$50=0,0,C$50/NMM_fec!C$50)</f>
        <v>0.54404455637282045</v>
      </c>
      <c r="D194" s="251">
        <f>IF(D$50=0,0,D$50/NMM_fec!D$50)</f>
        <v>0.54404455637282045</v>
      </c>
      <c r="E194" s="251">
        <f>IF(E$50=0,0,E$50/NMM_fec!E$50)</f>
        <v>0.54404455637282045</v>
      </c>
      <c r="F194" s="251">
        <f>IF(F$50=0,0,F$50/NMM_fec!F$50)</f>
        <v>0.55288917969361673</v>
      </c>
      <c r="G194" s="251">
        <f>IF(G$50=0,0,G$50/NMM_fec!G$50)</f>
        <v>0.56856730837885305</v>
      </c>
      <c r="H194" s="251">
        <f>IF(H$50=0,0,H$50/NMM_fec!H$50)</f>
        <v>0.57962405610001522</v>
      </c>
      <c r="I194" s="251">
        <f>IF(I$50=0,0,I$50/NMM_fec!I$50)</f>
        <v>0.57962405610001522</v>
      </c>
      <c r="J194" s="251">
        <f>IF(J$50=0,0,J$50/NMM_fec!J$50)</f>
        <v>0.57962405610001522</v>
      </c>
      <c r="K194" s="251">
        <f>IF(K$50=0,0,K$50/NMM_fec!K$50)</f>
        <v>0.57962405610001522</v>
      </c>
      <c r="L194" s="251">
        <f>IF(L$50=0,0,L$50/NMM_fec!L$50)</f>
        <v>0.57962405610001522</v>
      </c>
      <c r="M194" s="251">
        <f>IF(M$50=0,0,M$50/NMM_fec!M$50)</f>
        <v>0.57962405610001522</v>
      </c>
      <c r="N194" s="251">
        <f>IF(N$50=0,0,N$50/NMM_fec!N$50)</f>
        <v>0.57962405610001522</v>
      </c>
      <c r="O194" s="251">
        <f>IF(O$50=0,0,O$50/NMM_fec!O$50)</f>
        <v>0.57962405610001522</v>
      </c>
      <c r="P194" s="251">
        <f>IF(P$50=0,0,P$50/NMM_fec!P$50)</f>
        <v>0.57962405610001522</v>
      </c>
      <c r="Q194" s="251">
        <f>IF(Q$50=0,0,Q$50/NMM_fec!Q$50)</f>
        <v>0.57962405610001522</v>
      </c>
    </row>
    <row r="195" spans="1:17" x14ac:dyDescent="0.25">
      <c r="A195" s="76" t="s">
        <v>80</v>
      </c>
      <c r="B195" s="251">
        <f>IF(B$51=0,0,B$51/NMM_fec!B$51)</f>
        <v>0.37718433764224302</v>
      </c>
      <c r="C195" s="251">
        <f>IF(C$51=0,0,C$51/NMM_fec!C$51)</f>
        <v>0.37953372304732402</v>
      </c>
      <c r="D195" s="251">
        <f>IF(D$51=0,0,D$51/NMM_fec!D$51)</f>
        <v>0.37953372304732402</v>
      </c>
      <c r="E195" s="251">
        <f>IF(E$51=0,0,E$51/NMM_fec!E$51)</f>
        <v>0.37953372304732402</v>
      </c>
      <c r="F195" s="251">
        <f>IF(F$51=0,0,F$51/NMM_fec!F$51)</f>
        <v>0.38570386624344971</v>
      </c>
      <c r="G195" s="251">
        <f>IF(G$51=0,0,G$51/NMM_fec!G$51)</f>
        <v>0.39664116628739166</v>
      </c>
      <c r="H195" s="251">
        <f>IF(H$51=0,0,H$51/NMM_fec!H$51)</f>
        <v>0.40435452097176788</v>
      </c>
      <c r="I195" s="251">
        <f>IF(I$51=0,0,I$51/NMM_fec!I$51)</f>
        <v>0.40435452097176788</v>
      </c>
      <c r="J195" s="251">
        <f>IF(J$51=0,0,J$51/NMM_fec!J$51)</f>
        <v>0.40435452097176783</v>
      </c>
      <c r="K195" s="251">
        <f>IF(K$51=0,0,K$51/NMM_fec!K$51)</f>
        <v>0.40435452097176788</v>
      </c>
      <c r="L195" s="251">
        <f>IF(L$51=0,0,L$51/NMM_fec!L$51)</f>
        <v>0.40435452097176788</v>
      </c>
      <c r="M195" s="251">
        <f>IF(M$51=0,0,M$51/NMM_fec!M$51)</f>
        <v>0.40435452097176788</v>
      </c>
      <c r="N195" s="251">
        <f>IF(N$51=0,0,N$51/NMM_fec!N$51)</f>
        <v>0.40435452097176794</v>
      </c>
      <c r="O195" s="251">
        <f>IF(O$51=0,0,O$51/NMM_fec!O$51)</f>
        <v>0.40435452097176788</v>
      </c>
      <c r="P195" s="251">
        <f>IF(P$51=0,0,P$51/NMM_fec!P$51)</f>
        <v>0.40435452097176788</v>
      </c>
      <c r="Q195" s="251">
        <f>IF(Q$51=0,0,Q$51/NMM_fec!Q$51)</f>
        <v>0.40435452097176788</v>
      </c>
    </row>
    <row r="196" spans="1:17" x14ac:dyDescent="0.25">
      <c r="A196" s="129" t="s">
        <v>79</v>
      </c>
      <c r="B196" s="250">
        <f>IF(B$52=0,0,B$52/NMM_fec!B$52)</f>
        <v>0.59454098878852479</v>
      </c>
      <c r="C196" s="250">
        <f>IF(C$52=0,0,C$52/NMM_fec!C$52)</f>
        <v>0.59824423354813883</v>
      </c>
      <c r="D196" s="250">
        <f>IF(D$52=0,0,D$52/NMM_fec!D$52)</f>
        <v>0.59824423354813894</v>
      </c>
      <c r="E196" s="250">
        <f>IF(E$52=0,0,E$52/NMM_fec!E$52)</f>
        <v>0.59824423354813894</v>
      </c>
      <c r="F196" s="250">
        <f>IF(F$52=0,0,F$52/NMM_fec!F$52)</f>
        <v>0.60796999008331842</v>
      </c>
      <c r="G196" s="250">
        <f>IF(G$52=0,0,G$52/NMM_fec!G$52)</f>
        <v>0.62521003038682044</v>
      </c>
      <c r="H196" s="250">
        <f>IF(H$52=0,0,H$52/NMM_fec!H$52)</f>
        <v>0.63736829111840809</v>
      </c>
      <c r="I196" s="250">
        <f>IF(I$52=0,0,I$52/NMM_fec!I$52)</f>
        <v>0.63736829111840809</v>
      </c>
      <c r="J196" s="250">
        <f>IF(J$52=0,0,J$52/NMM_fec!J$52)</f>
        <v>0.6373682911184082</v>
      </c>
      <c r="K196" s="250">
        <f>IF(K$52=0,0,K$52/NMM_fec!K$52)</f>
        <v>0.63736829111840831</v>
      </c>
      <c r="L196" s="250">
        <f>IF(L$52=0,0,L$52/NMM_fec!L$52)</f>
        <v>0.63736829111840809</v>
      </c>
      <c r="M196" s="250">
        <f>IF(M$52=0,0,M$52/NMM_fec!M$52)</f>
        <v>0.63736829111840809</v>
      </c>
      <c r="N196" s="250">
        <f>IF(N$52=0,0,N$52/NMM_fec!N$52)</f>
        <v>0.63736829111840809</v>
      </c>
      <c r="O196" s="250">
        <f>IF(O$52=0,0,O$52/NMM_fec!O$52)</f>
        <v>0.63736829111840798</v>
      </c>
      <c r="P196" s="250">
        <f>IF(P$52=0,0,P$52/NMM_fec!P$52)</f>
        <v>0.6373682911184082</v>
      </c>
      <c r="Q196" s="250">
        <f>IF(Q$52=0,0,Q$52/NMM_fec!Q$52)</f>
        <v>0.6373682911184082</v>
      </c>
    </row>
    <row r="197" spans="1:17" x14ac:dyDescent="0.25">
      <c r="A197" s="127" t="s">
        <v>210</v>
      </c>
      <c r="B197" s="249">
        <f>IF(B$57=0,0,B$57/NMM_fec!B$57)</f>
        <v>0.45782192905539582</v>
      </c>
      <c r="C197" s="249">
        <f>IF(C$57=0,0,C$57/NMM_fec!C$57)</f>
        <v>0.46067358552918336</v>
      </c>
      <c r="D197" s="249">
        <f>IF(D$57=0,0,D$57/NMM_fec!D$57)</f>
        <v>0.4606735855291833</v>
      </c>
      <c r="E197" s="249">
        <f>IF(E$57=0,0,E$57/NMM_fec!E$57)</f>
        <v>0.46067358552918342</v>
      </c>
      <c r="F197" s="249">
        <f>IF(F$57=0,0,F$57/NMM_fec!F$57)</f>
        <v>0.46816283303679762</v>
      </c>
      <c r="G197" s="249">
        <f>IF(G$57=0,0,G$57/NMM_fec!G$57)</f>
        <v>0.4814383996631208</v>
      </c>
      <c r="H197" s="249">
        <f>IF(H$57=0,0,H$57/NMM_fec!H$57)</f>
        <v>0.49080077919129461</v>
      </c>
      <c r="I197" s="249">
        <f>IF(I$57=0,0,I$57/NMM_fec!I$57)</f>
        <v>0.49080077919129472</v>
      </c>
      <c r="J197" s="249">
        <f>IF(J$57=0,0,J$57/NMM_fec!J$57)</f>
        <v>0.49080077919129467</v>
      </c>
      <c r="K197" s="249">
        <f>IF(K$57=0,0,K$57/NMM_fec!K$57)</f>
        <v>0.49080077919129467</v>
      </c>
      <c r="L197" s="249">
        <f>IF(L$57=0,0,L$57/NMM_fec!L$57)</f>
        <v>0.49080077919129467</v>
      </c>
      <c r="M197" s="249">
        <f>IF(M$57=0,0,M$57/NMM_fec!M$57)</f>
        <v>0.49080077919129456</v>
      </c>
      <c r="N197" s="249">
        <f>IF(N$57=0,0,N$57/NMM_fec!N$57)</f>
        <v>0.49080077919129467</v>
      </c>
      <c r="O197" s="249">
        <f>IF(O$57=0,0,O$57/NMM_fec!O$57)</f>
        <v>0.49080077919129461</v>
      </c>
      <c r="P197" s="249">
        <f>IF(P$57=0,0,P$57/NMM_fec!P$57)</f>
        <v>0.49080077919129467</v>
      </c>
      <c r="Q197" s="249">
        <f>IF(Q$57=0,0,Q$57/NMM_fec!Q$57)</f>
        <v>0.49080077919129472</v>
      </c>
    </row>
    <row r="198" spans="1:17" x14ac:dyDescent="0.25">
      <c r="A198" s="127" t="s">
        <v>209</v>
      </c>
      <c r="B198" s="249">
        <f>IF(B$58=0,0,B$58/NMM_fec!B$58)</f>
        <v>0.32118632745744946</v>
      </c>
      <c r="C198" s="249">
        <f>IF(C$58=0,0,C$58/NMM_fec!C$58)</f>
        <v>0.3221783323714546</v>
      </c>
      <c r="D198" s="249">
        <f>IF(D$58=0,0,D$58/NMM_fec!D$58)</f>
        <v>0.3261227357617405</v>
      </c>
      <c r="E198" s="249">
        <f>IF(E$58=0,0,E$58/NMM_fec!E$58)</f>
        <v>0.3259155586925705</v>
      </c>
      <c r="F198" s="249">
        <f>IF(F$58=0,0,F$58/NMM_fec!F$58)</f>
        <v>0.3242560200136988</v>
      </c>
      <c r="G198" s="249">
        <f>IF(G$58=0,0,G$58/NMM_fec!G$58)</f>
        <v>0.33265793911619668</v>
      </c>
      <c r="H198" s="249">
        <f>IF(H$58=0,0,H$58/NMM_fec!H$58)</f>
        <v>0.33844152814081335</v>
      </c>
      <c r="I198" s="249">
        <f>IF(I$58=0,0,I$58/NMM_fec!I$58)</f>
        <v>0.34050255415571473</v>
      </c>
      <c r="J198" s="249">
        <f>IF(J$58=0,0,J$58/NMM_fec!J$58)</f>
        <v>0.34804252453246226</v>
      </c>
      <c r="K198" s="249">
        <f>IF(K$58=0,0,K$58/NMM_fec!K$58)</f>
        <v>0.3597541268042086</v>
      </c>
      <c r="L198" s="249">
        <f>IF(L$58=0,0,L$58/NMM_fec!L$58)</f>
        <v>0.35565523272307575</v>
      </c>
      <c r="M198" s="249">
        <f>IF(M$58=0,0,M$58/NMM_fec!M$58)</f>
        <v>0.34728044113103801</v>
      </c>
      <c r="N198" s="249">
        <f>IF(N$58=0,0,N$58/NMM_fec!N$58)</f>
        <v>0.35754979686847788</v>
      </c>
      <c r="O198" s="249">
        <f>IF(O$58=0,0,O$58/NMM_fec!O$58)</f>
        <v>0.36301873072036528</v>
      </c>
      <c r="P198" s="249">
        <f>IF(P$58=0,0,P$58/NMM_fec!P$58)</f>
        <v>0.36190017275951381</v>
      </c>
      <c r="Q198" s="249">
        <f>IF(Q$58=0,0,Q$58/NMM_fec!Q$58)</f>
        <v>0.38944724810700748</v>
      </c>
    </row>
    <row r="199" spans="1:17" x14ac:dyDescent="0.25">
      <c r="A199" s="127" t="s">
        <v>208</v>
      </c>
      <c r="B199" s="249">
        <f>IF(B$77=0,0,B$77/NMM_fec!B$77)</f>
        <v>0.45945437727919075</v>
      </c>
      <c r="C199" s="249">
        <f>IF(C$77=0,0,C$77/NMM_fec!C$77)</f>
        <v>0.46210374384682879</v>
      </c>
      <c r="D199" s="249">
        <f>IF(D$77=0,0,D$77/NMM_fec!D$77)</f>
        <v>0.46276271734555624</v>
      </c>
      <c r="E199" s="249">
        <f>IF(E$77=0,0,E$77/NMM_fec!E$77)</f>
        <v>0.46297471977075716</v>
      </c>
      <c r="F199" s="249">
        <f>IF(F$77=0,0,F$77/NMM_fec!F$77)</f>
        <v>0.46930422302965863</v>
      </c>
      <c r="G199" s="249">
        <f>IF(G$77=0,0,G$77/NMM_fec!G$77)</f>
        <v>0.48229636134564824</v>
      </c>
      <c r="H199" s="249">
        <f>IF(H$77=0,0,H$77/NMM_fec!H$77)</f>
        <v>0.49132776418815188</v>
      </c>
      <c r="I199" s="249">
        <f>IF(I$77=0,0,I$77/NMM_fec!I$77)</f>
        <v>0.49166262065078076</v>
      </c>
      <c r="J199" s="249">
        <f>IF(J$77=0,0,J$77/NMM_fec!J$77)</f>
        <v>0.49185058431540563</v>
      </c>
      <c r="K199" s="249">
        <f>IF(K$77=0,0,K$77/NMM_fec!K$77)</f>
        <v>0.49119812981904931</v>
      </c>
      <c r="L199" s="249">
        <f>IF(L$77=0,0,L$77/NMM_fec!L$77)</f>
        <v>0.4914001356746468</v>
      </c>
      <c r="M199" s="249">
        <f>IF(M$77=0,0,M$77/NMM_fec!M$77)</f>
        <v>0.49104266810485203</v>
      </c>
      <c r="N199" s="249">
        <f>IF(N$77=0,0,N$77/NMM_fec!N$77)</f>
        <v>0.49181932639471848</v>
      </c>
      <c r="O199" s="249">
        <f>IF(O$77=0,0,O$77/NMM_fec!O$77)</f>
        <v>0.49207085149420465</v>
      </c>
      <c r="P199" s="249">
        <f>IF(P$77=0,0,P$77/NMM_fec!P$77)</f>
        <v>0.49265658241921167</v>
      </c>
      <c r="Q199" s="249">
        <f>IF(Q$77=0,0,Q$77/NMM_fec!Q$77)</f>
        <v>0.49305140461738906</v>
      </c>
    </row>
    <row r="200" spans="1:17" x14ac:dyDescent="0.25">
      <c r="A200" s="72" t="s">
        <v>207</v>
      </c>
      <c r="B200" s="265">
        <f>IF(B$87=0,0,B$87/NMM_fec!B$87)</f>
        <v>0.40781679479379163</v>
      </c>
      <c r="C200" s="265">
        <f>IF(C$87=0,0,C$87/NMM_fec!C$87)</f>
        <v>0.40636517138243772</v>
      </c>
      <c r="D200" s="265">
        <f>IF(D$87=0,0,D$87/NMM_fec!D$87)</f>
        <v>0.41885523852367179</v>
      </c>
      <c r="E200" s="265">
        <f>IF(E$87=0,0,E$87/NMM_fec!E$87)</f>
        <v>0.42294266610455244</v>
      </c>
      <c r="F200" s="265">
        <f>IF(F$87=0,0,F$87/NMM_fec!F$87)</f>
        <v>0.40716791351665332</v>
      </c>
      <c r="G200" s="265">
        <f>IF(G$87=0,0,G$87/NMM_fec!G$87)</f>
        <v>0.41290874295082064</v>
      </c>
      <c r="H200" s="265">
        <f>IF(H$87=0,0,H$87/NMM_fec!H$87)</f>
        <v>0.41462418236570525</v>
      </c>
      <c r="I200" s="265">
        <f>IF(I$87=0,0,I$87/NMM_fec!I$87)</f>
        <v>0.42070448364265389</v>
      </c>
      <c r="J200" s="265">
        <f>IF(J$87=0,0,J$87/NMM_fec!J$87)</f>
        <v>0.42414977884964011</v>
      </c>
      <c r="K200" s="265">
        <f>IF(K$87=0,0,K$87/NMM_fec!K$87)</f>
        <v>0.42666214049155327</v>
      </c>
      <c r="L200" s="265">
        <f>IF(L$87=0,0,L$87/NMM_fec!L$87)</f>
        <v>0.42942776553988043</v>
      </c>
      <c r="M200" s="265">
        <f>IF(M$87=0,0,M$87/NMM_fec!M$87)</f>
        <v>0.42454730119955125</v>
      </c>
      <c r="N200" s="265">
        <f>IF(N$87=0,0,N$87/NMM_fec!N$87)</f>
        <v>0.43268109346212874</v>
      </c>
      <c r="O200" s="265">
        <f>IF(O$87=0,0,O$87/NMM_fec!O$87)</f>
        <v>0.4282171038706149</v>
      </c>
      <c r="P200" s="265">
        <f>IF(P$87=0,0,P$87/NMM_fec!P$87)</f>
        <v>0.4391928196467923</v>
      </c>
      <c r="Q200" s="265">
        <f>IF(Q$87=0,0,Q$87/NMM_fec!Q$87)</f>
        <v>0.4536199528610646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0.51251985552589963</v>
      </c>
      <c r="C202" s="253">
        <f>IF(C$97=0,0,C$97/NMM_fec!C$97)</f>
        <v>0.50654054689939698</v>
      </c>
      <c r="D202" s="253">
        <f>IF(D$97=0,0,D$97/NMM_fec!D$97)</f>
        <v>0.5209969773292854</v>
      </c>
      <c r="E202" s="253">
        <f>IF(E$97=0,0,E$97/NMM_fec!E$97)</f>
        <v>0.52568356798129179</v>
      </c>
      <c r="F202" s="253">
        <f>IF(F$97=0,0,F$97/NMM_fec!F$97)</f>
        <v>0.50505835145597944</v>
      </c>
      <c r="G202" s="253">
        <f>IF(G$97=0,0,G$97/NMM_fec!G$97)</f>
        <v>0.50990902120247206</v>
      </c>
      <c r="H202" s="253">
        <f>IF(H$97=0,0,H$97/NMM_fec!H$97)</f>
        <v>0.51717608507171053</v>
      </c>
      <c r="I202" s="253">
        <f>IF(I$97=0,0,I$97/NMM_fec!I$97)</f>
        <v>0.53245712550742219</v>
      </c>
      <c r="J202" s="253">
        <f>IF(J$97=0,0,J$97/NMM_fec!J$97)</f>
        <v>0.5388820295485377</v>
      </c>
      <c r="K202" s="253">
        <f>IF(K$97=0,0,K$97/NMM_fec!K$97)</f>
        <v>0.52836965464903007</v>
      </c>
      <c r="L202" s="253">
        <f>IF(L$97=0,0,L$97/NMM_fec!L$97)</f>
        <v>0.53188275870360135</v>
      </c>
      <c r="M202" s="253">
        <f>IF(M$97=0,0,M$97/NMM_fec!M$97)</f>
        <v>0.5256886279833336</v>
      </c>
      <c r="N202" s="253">
        <f>IF(N$97=0,0,N$97/NMM_fec!N$97)</f>
        <v>0.53928091819118373</v>
      </c>
      <c r="O202" s="253">
        <f>IF(O$97=0,0,O$97/NMM_fec!O$97)</f>
        <v>0.54134690901066274</v>
      </c>
      <c r="P202" s="253">
        <f>IF(P$97=0,0,P$97/NMM_fec!P$97)</f>
        <v>0.55171677752261949</v>
      </c>
      <c r="Q202" s="253">
        <f>IF(Q$97=0,0,Q$97/NMM_fec!Q$97)</f>
        <v>0.5968158754031414</v>
      </c>
    </row>
    <row r="203" spans="1:17" x14ac:dyDescent="0.25">
      <c r="A203" s="132" t="s">
        <v>83</v>
      </c>
      <c r="B203" s="252">
        <f>IF(B$98=0,0,B$98/NMM_fec!B$98)</f>
        <v>0.44538893173732796</v>
      </c>
      <c r="C203" s="252">
        <f>IF(C$98=0,0,C$98/NMM_fec!C$98)</f>
        <v>0.44538893173732796</v>
      </c>
      <c r="D203" s="252">
        <f>IF(D$98=0,0,D$98/NMM_fec!D$98)</f>
        <v>0.44538893173732796</v>
      </c>
      <c r="E203" s="252">
        <f>IF(E$98=0,0,E$98/NMM_fec!E$98)</f>
        <v>0.44538893173732796</v>
      </c>
      <c r="F203" s="252">
        <f>IF(F$98=0,0,F$98/NMM_fec!F$98)</f>
        <v>0.44664004943590635</v>
      </c>
      <c r="G203" s="252">
        <f>IF(G$98=0,0,G$98/NMM_fec!G$98)</f>
        <v>0.45060701827351218</v>
      </c>
      <c r="H203" s="252">
        <f>IF(H$98=0,0,H$98/NMM_fec!H$98)</f>
        <v>0.4620020170872321</v>
      </c>
      <c r="I203" s="252">
        <f>IF(I$98=0,0,I$98/NMM_fec!I$98)</f>
        <v>0.47124658271199182</v>
      </c>
      <c r="J203" s="252">
        <f>IF(J$98=0,0,J$98/NMM_fec!J$98)</f>
        <v>0.47369486830886848</v>
      </c>
      <c r="K203" s="252">
        <f>IF(K$98=0,0,K$98/NMM_fec!K$98)</f>
        <v>0.47369486830886853</v>
      </c>
      <c r="L203" s="252">
        <f>IF(L$98=0,0,L$98/NMM_fec!L$98)</f>
        <v>0.47369486830886859</v>
      </c>
      <c r="M203" s="252">
        <f>IF(M$98=0,0,M$98/NMM_fec!M$98)</f>
        <v>0.47369486830886848</v>
      </c>
      <c r="N203" s="252">
        <f>IF(N$98=0,0,N$98/NMM_fec!N$98)</f>
        <v>0.47369486830886853</v>
      </c>
      <c r="O203" s="252">
        <f>IF(O$98=0,0,O$98/NMM_fec!O$98)</f>
        <v>0.47369486830886853</v>
      </c>
      <c r="P203" s="252">
        <f>IF(P$98=0,0,P$98/NMM_fec!P$98)</f>
        <v>0.47369486830886848</v>
      </c>
      <c r="Q203" s="252">
        <f>IF(Q$98=0,0,Q$98/NMM_fec!Q$98)</f>
        <v>0.4995206299033258</v>
      </c>
    </row>
    <row r="204" spans="1:17" x14ac:dyDescent="0.25">
      <c r="A204" s="76" t="s">
        <v>82</v>
      </c>
      <c r="B204" s="251">
        <f>IF(B$99=0,0,B$99/NMM_fec!B$99)</f>
        <v>0.11628450005288191</v>
      </c>
      <c r="C204" s="251">
        <f>IF(C$99=0,0,C$99/NMM_fec!C$99)</f>
        <v>0.11628450005288189</v>
      </c>
      <c r="D204" s="251">
        <f>IF(D$99=0,0,D$99/NMM_fec!D$99)</f>
        <v>0.11628450005288189</v>
      </c>
      <c r="E204" s="251">
        <f>IF(E$99=0,0,E$99/NMM_fec!E$99)</f>
        <v>0.11628450005288186</v>
      </c>
      <c r="F204" s="251">
        <f>IF(F$99=0,0,F$99/NMM_fec!F$99)</f>
        <v>0.11661114848466711</v>
      </c>
      <c r="G204" s="251">
        <f>IF(G$99=0,0,G$99/NMM_fec!G$99)</f>
        <v>0.11764686570872784</v>
      </c>
      <c r="H204" s="251">
        <f>IF(H$99=0,0,H$99/NMM_fec!H$99)</f>
        <v>0.12062193232070657</v>
      </c>
      <c r="I204" s="251">
        <f>IF(I$99=0,0,I$99/NMM_fec!I$99)</f>
        <v>0.12303555245196578</v>
      </c>
      <c r="J204" s="251">
        <f>IF(J$99=0,0,J$99/NMM_fec!J$99)</f>
        <v>0.12367476381608515</v>
      </c>
      <c r="K204" s="251">
        <f>IF(K$99=0,0,K$99/NMM_fec!K$99)</f>
        <v>0.12367476381608512</v>
      </c>
      <c r="L204" s="251">
        <f>IF(L$99=0,0,L$99/NMM_fec!L$99)</f>
        <v>0.12367476381608514</v>
      </c>
      <c r="M204" s="251">
        <f>IF(M$99=0,0,M$99/NMM_fec!M$99)</f>
        <v>0.12367476381608514</v>
      </c>
      <c r="N204" s="251">
        <f>IF(N$99=0,0,N$99/NMM_fec!N$99)</f>
        <v>0.12367476381608514</v>
      </c>
      <c r="O204" s="251">
        <f>IF(O$99=0,0,O$99/NMM_fec!O$99)</f>
        <v>0.12367476381608512</v>
      </c>
      <c r="P204" s="251">
        <f>IF(P$99=0,0,P$99/NMM_fec!P$99)</f>
        <v>0.12367476381608514</v>
      </c>
      <c r="Q204" s="251">
        <f>IF(Q$99=0,0,Q$99/NMM_fec!Q$99)</f>
        <v>0.13041749036697192</v>
      </c>
    </row>
    <row r="205" spans="1:17" x14ac:dyDescent="0.25">
      <c r="A205" s="76" t="s">
        <v>81</v>
      </c>
      <c r="B205" s="251">
        <f>IF(B$100=0,0,B$100/NMM_fec!B$100)</f>
        <v>0.63661831089842602</v>
      </c>
      <c r="C205" s="251">
        <f>IF(C$100=0,0,C$100/NMM_fec!C$100)</f>
        <v>0.63661831089842602</v>
      </c>
      <c r="D205" s="251">
        <f>IF(D$100=0,0,D$100/NMM_fec!D$100)</f>
        <v>0.63661831089842602</v>
      </c>
      <c r="E205" s="251">
        <f>IF(E$100=0,0,E$100/NMM_fec!E$100)</f>
        <v>0.63661831089842602</v>
      </c>
      <c r="F205" s="251">
        <f>IF(F$100=0,0,F$100/NMM_fec!F$100)</f>
        <v>0.63840660059143051</v>
      </c>
      <c r="G205" s="251">
        <f>IF(G$100=0,0,G$100/NMM_fec!G$100)</f>
        <v>0.64407680211828988</v>
      </c>
      <c r="H205" s="251">
        <f>IF(H$100=0,0,H$100/NMM_fec!H$100)</f>
        <v>0.66036428566482352</v>
      </c>
      <c r="I205" s="251">
        <f>IF(I$100=0,0,I$100/NMM_fec!I$100)</f>
        <v>0.67357803960807394</v>
      </c>
      <c r="J205" s="251">
        <f>IF(J$100=0,0,J$100/NMM_fec!J$100)</f>
        <v>0.6770775056482401</v>
      </c>
      <c r="K205" s="251">
        <f>IF(K$100=0,0,K$100/NMM_fec!K$100)</f>
        <v>0.67707750564823999</v>
      </c>
      <c r="L205" s="251">
        <f>IF(L$100=0,0,L$100/NMM_fec!L$100)</f>
        <v>0.67707750564823999</v>
      </c>
      <c r="M205" s="251">
        <f>IF(M$100=0,0,M$100/NMM_fec!M$100)</f>
        <v>0.67707750564823999</v>
      </c>
      <c r="N205" s="251">
        <f>IF(N$100=0,0,N$100/NMM_fec!N$100)</f>
        <v>0.67707750564823999</v>
      </c>
      <c r="O205" s="251">
        <f>IF(O$100=0,0,O$100/NMM_fec!O$100)</f>
        <v>0.67707750564823999</v>
      </c>
      <c r="P205" s="251">
        <f>IF(P$100=0,0,P$100/NMM_fec!P$100)</f>
        <v>0.67707750564823987</v>
      </c>
      <c r="Q205" s="251">
        <f>IF(Q$100=0,0,Q$100/NMM_fec!Q$100)</f>
        <v>0.71399165315477298</v>
      </c>
    </row>
    <row r="206" spans="1:17" x14ac:dyDescent="0.25">
      <c r="A206" s="76" t="s">
        <v>80</v>
      </c>
      <c r="B206" s="251">
        <f>IF(B$101=0,0,B$101/NMM_fec!B$101)</f>
        <v>0.44380225949710056</v>
      </c>
      <c r="C206" s="251">
        <f>IF(C$101=0,0,C$101/NMM_fec!C$101)</f>
        <v>0.4438022594971005</v>
      </c>
      <c r="D206" s="251">
        <f>IF(D$101=0,0,D$101/NMM_fec!D$101)</f>
        <v>0.4438022594971005</v>
      </c>
      <c r="E206" s="251">
        <f>IF(E$101=0,0,E$101/NMM_fec!E$101)</f>
        <v>0.44380225949710062</v>
      </c>
      <c r="F206" s="251">
        <f>IF(F$101=0,0,F$101/NMM_fec!F$101)</f>
        <v>0.44504892016143283</v>
      </c>
      <c r="G206" s="251">
        <f>IF(G$101=0,0,G$101/NMM_fec!G$101)</f>
        <v>0.44900175690260791</v>
      </c>
      <c r="H206" s="251">
        <f>IF(H$101=0,0,H$101/NMM_fec!H$101)</f>
        <v>0.46035616169387511</v>
      </c>
      <c r="I206" s="251">
        <f>IF(I$101=0,0,I$101/NMM_fec!I$101)</f>
        <v>0.46956779408970939</v>
      </c>
      <c r="J206" s="251">
        <f>IF(J$101=0,0,J$101/NMM_fec!J$101)</f>
        <v>0.47200735781112874</v>
      </c>
      <c r="K206" s="251">
        <f>IF(K$101=0,0,K$101/NMM_fec!K$101)</f>
        <v>0.47200735781112874</v>
      </c>
      <c r="L206" s="251">
        <f>IF(L$101=0,0,L$101/NMM_fec!L$101)</f>
        <v>0.47200735781112874</v>
      </c>
      <c r="M206" s="251">
        <f>IF(M$101=0,0,M$101/NMM_fec!M$101)</f>
        <v>0.47200735781112879</v>
      </c>
      <c r="N206" s="251">
        <f>IF(N$101=0,0,N$101/NMM_fec!N$101)</f>
        <v>0.47200735781112874</v>
      </c>
      <c r="O206" s="251">
        <f>IF(O$101=0,0,O$101/NMM_fec!O$101)</f>
        <v>0.47200735781112874</v>
      </c>
      <c r="P206" s="251">
        <f>IF(P$101=0,0,P$101/NMM_fec!P$101)</f>
        <v>0.47200735781112874</v>
      </c>
      <c r="Q206" s="251">
        <f>IF(Q$101=0,0,Q$101/NMM_fec!Q$101)</f>
        <v>0.49774111662759873</v>
      </c>
    </row>
    <row r="207" spans="1:17" x14ac:dyDescent="0.25">
      <c r="A207" s="129" t="s">
        <v>79</v>
      </c>
      <c r="B207" s="250">
        <f>IF(B$102=0,0,B$102/NMM_fec!B$102)</f>
        <v>0.69906148649409705</v>
      </c>
      <c r="C207" s="250">
        <f>IF(C$102=0,0,C$102/NMM_fec!C$102)</f>
        <v>0.69906148649409705</v>
      </c>
      <c r="D207" s="250">
        <f>IF(D$102=0,0,D$102/NMM_fec!D$102)</f>
        <v>0.69906148649409705</v>
      </c>
      <c r="E207" s="250">
        <f>IF(E$102=0,0,E$102/NMM_fec!E$102)</f>
        <v>0.69906148649409705</v>
      </c>
      <c r="F207" s="250">
        <f>IF(F$102=0,0,F$102/NMM_fec!F$102)</f>
        <v>0.70102518189787755</v>
      </c>
      <c r="G207" s="250">
        <f>IF(G$102=0,0,G$102/NMM_fec!G$102)</f>
        <v>0.70725154931494649</v>
      </c>
      <c r="H207" s="250">
        <f>IF(H$102=0,0,H$102/NMM_fec!H$102)</f>
        <v>0.72513660267324465</v>
      </c>
      <c r="I207" s="250">
        <f>IF(I$102=0,0,I$102/NMM_fec!I$102)</f>
        <v>0.73964643739775926</v>
      </c>
      <c r="J207" s="250">
        <f>IF(J$102=0,0,J$102/NMM_fec!J$102)</f>
        <v>0.74348915114019254</v>
      </c>
      <c r="K207" s="250">
        <f>IF(K$102=0,0,K$102/NMM_fec!K$102)</f>
        <v>0.74348915114019276</v>
      </c>
      <c r="L207" s="250">
        <f>IF(L$102=0,0,L$102/NMM_fec!L$102)</f>
        <v>0.74348915114019265</v>
      </c>
      <c r="M207" s="250">
        <f>IF(M$102=0,0,M$102/NMM_fec!M$102)</f>
        <v>0.74348915114019254</v>
      </c>
      <c r="N207" s="250">
        <f>IF(N$102=0,0,N$102/NMM_fec!N$102)</f>
        <v>0.74348915114019276</v>
      </c>
      <c r="O207" s="250">
        <f>IF(O$102=0,0,O$102/NMM_fec!O$102)</f>
        <v>0.74348915114019254</v>
      </c>
      <c r="P207" s="250">
        <f>IF(P$102=0,0,P$102/NMM_fec!P$102)</f>
        <v>0.74348915114019265</v>
      </c>
      <c r="Q207" s="250">
        <f>IF(Q$102=0,0,Q$102/NMM_fec!Q$102)</f>
        <v>0.7840240499748834</v>
      </c>
    </row>
    <row r="208" spans="1:17" x14ac:dyDescent="0.25">
      <c r="A208" s="127" t="s">
        <v>206</v>
      </c>
      <c r="B208" s="249">
        <f>IF(B$107=0,0,B$107/NMM_fec!B$107)</f>
        <v>0.50144520173244467</v>
      </c>
      <c r="C208" s="249">
        <f>IF(C$107=0,0,C$107/NMM_fec!C$107)</f>
        <v>0.49422526183599413</v>
      </c>
      <c r="D208" s="249">
        <f>IF(D$107=0,0,D$107/NMM_fec!D$107)</f>
        <v>0.51128948377910766</v>
      </c>
      <c r="E208" s="249">
        <f>IF(E$107=0,0,E$107/NMM_fec!E$107)</f>
        <v>0.51770910191017194</v>
      </c>
      <c r="F208" s="249">
        <f>IF(F$107=0,0,F$107/NMM_fec!F$107)</f>
        <v>0.49337379140759685</v>
      </c>
      <c r="G208" s="249">
        <f>IF(G$107=0,0,G$107/NMM_fec!G$107)</f>
        <v>0.49996228119604813</v>
      </c>
      <c r="H208" s="249">
        <f>IF(H$107=0,0,H$107/NMM_fec!H$107)</f>
        <v>0.50696732130405531</v>
      </c>
      <c r="I208" s="249">
        <f>IF(I$107=0,0,I$107/NMM_fec!I$107)</f>
        <v>0.52184524784710706</v>
      </c>
      <c r="J208" s="249">
        <f>IF(J$107=0,0,J$107/NMM_fec!J$107)</f>
        <v>0.52848518954574664</v>
      </c>
      <c r="K208" s="249">
        <f>IF(K$107=0,0,K$107/NMM_fec!K$107)</f>
        <v>0.51802655329388814</v>
      </c>
      <c r="L208" s="249">
        <f>IF(L$107=0,0,L$107/NMM_fec!L$107)</f>
        <v>0.52153730365938755</v>
      </c>
      <c r="M208" s="249">
        <f>IF(M$107=0,0,M$107/NMM_fec!M$107)</f>
        <v>0.51539914125954978</v>
      </c>
      <c r="N208" s="249">
        <f>IF(N$107=0,0,N$107/NMM_fec!N$107)</f>
        <v>0.52919355507049792</v>
      </c>
      <c r="O208" s="249">
        <f>IF(O$107=0,0,O$107/NMM_fec!O$107)</f>
        <v>0.53067840422157009</v>
      </c>
      <c r="P208" s="249">
        <f>IF(P$107=0,0,P$107/NMM_fec!P$107)</f>
        <v>0.54218902506017808</v>
      </c>
      <c r="Q208" s="249">
        <f>IF(Q$107=0,0,Q$107/NMM_fec!Q$107)</f>
        <v>0.58977947432480049</v>
      </c>
    </row>
    <row r="209" spans="1:17" x14ac:dyDescent="0.25">
      <c r="A209" s="127" t="s">
        <v>205</v>
      </c>
      <c r="B209" s="249">
        <f>IF(B$115=0,0,B$115/NMM_fec!B$115)</f>
        <v>0.54468059372294209</v>
      </c>
      <c r="C209" s="249">
        <f>IF(C$115=0,0,C$115/NMM_fec!C$115)</f>
        <v>0.5446805937229422</v>
      </c>
      <c r="D209" s="249">
        <f>IF(D$115=0,0,D$115/NMM_fec!D$115)</f>
        <v>0.5446805937229422</v>
      </c>
      <c r="E209" s="249">
        <f>IF(E$115=0,0,E$115/NMM_fec!E$115)</f>
        <v>0.5446805937229422</v>
      </c>
      <c r="F209" s="249">
        <f>IF(F$115=0,0,F$115/NMM_fec!F$115)</f>
        <v>0.54621062620089533</v>
      </c>
      <c r="G209" s="249">
        <f>IF(G$115=0,0,G$115/NMM_fec!G$115)</f>
        <v>0.55106196126510354</v>
      </c>
      <c r="H209" s="249">
        <f>IF(H$115=0,0,H$115/NMM_fec!H$115)</f>
        <v>0.56499727549736112</v>
      </c>
      <c r="I209" s="249">
        <f>IF(I$115=0,0,I$115/NMM_fec!I$115)</f>
        <v>0.57630275512291784</v>
      </c>
      <c r="J209" s="249">
        <f>IF(J$115=0,0,J$115/NMM_fec!J$115)</f>
        <v>0.57929684311542462</v>
      </c>
      <c r="K209" s="249">
        <f>IF(K$115=0,0,K$115/NMM_fec!K$115)</f>
        <v>0.57929684311542462</v>
      </c>
      <c r="L209" s="249">
        <f>IF(L$115=0,0,L$115/NMM_fec!L$115)</f>
        <v>0.57929684311542462</v>
      </c>
      <c r="M209" s="249">
        <f>IF(M$115=0,0,M$115/NMM_fec!M$115)</f>
        <v>0.57929684311542462</v>
      </c>
      <c r="N209" s="249">
        <f>IF(N$115=0,0,N$115/NMM_fec!N$115)</f>
        <v>0.57929684311542462</v>
      </c>
      <c r="O209" s="249">
        <f>IF(O$115=0,0,O$115/NMM_fec!O$115)</f>
        <v>0.57929684311542462</v>
      </c>
      <c r="P209" s="249">
        <f>IF(P$115=0,0,P$115/NMM_fec!P$115)</f>
        <v>0.57929684311542462</v>
      </c>
      <c r="Q209" s="249">
        <f>IF(Q$115=0,0,Q$115/NMM_fec!Q$115)</f>
        <v>0.61088000595637315</v>
      </c>
    </row>
    <row r="210" spans="1:17" x14ac:dyDescent="0.25">
      <c r="A210" s="127" t="s">
        <v>204</v>
      </c>
      <c r="B210" s="249">
        <f>IF(B$116=0,0,B$116/NMM_fec!B$116)</f>
        <v>0.52010477751089701</v>
      </c>
      <c r="C210" s="249">
        <f>IF(C$116=0,0,C$116/NMM_fec!C$116)</f>
        <v>0.51540562528028999</v>
      </c>
      <c r="D210" s="249">
        <f>IF(D$116=0,0,D$116/NMM_fec!D$116)</f>
        <v>0.53090998852544646</v>
      </c>
      <c r="E210" s="249">
        <f>IF(E$116=0,0,E$116/NMM_fec!E$116)</f>
        <v>0.52935638278993968</v>
      </c>
      <c r="F210" s="249">
        <f>IF(F$116=0,0,F$116/NMM_fec!F$116)</f>
        <v>0.51048737154252533</v>
      </c>
      <c r="G210" s="249">
        <f>IF(G$116=0,0,G$116/NMM_fec!G$116)</f>
        <v>0.50916585459628194</v>
      </c>
      <c r="H210" s="249">
        <f>IF(H$116=0,0,H$116/NMM_fec!H$116)</f>
        <v>0.5160321923655391</v>
      </c>
      <c r="I210" s="249">
        <f>IF(I$116=0,0,I$116/NMM_fec!I$116)</f>
        <v>0.5322533122141998</v>
      </c>
      <c r="J210" s="249">
        <f>IF(J$116=0,0,J$116/NMM_fec!J$116)</f>
        <v>0.53854632608699271</v>
      </c>
      <c r="K210" s="249">
        <f>IF(K$116=0,0,K$116/NMM_fec!K$116)</f>
        <v>0.52691302067411527</v>
      </c>
      <c r="L210" s="249">
        <f>IF(L$116=0,0,L$116/NMM_fec!L$116)</f>
        <v>0.53033628735848137</v>
      </c>
      <c r="M210" s="249">
        <f>IF(M$116=0,0,M$116/NMM_fec!M$116)</f>
        <v>0.52437820602551177</v>
      </c>
      <c r="N210" s="249">
        <f>IF(N$116=0,0,N$116/NMM_fec!N$116)</f>
        <v>0.53794906056706449</v>
      </c>
      <c r="O210" s="249">
        <f>IF(O$116=0,0,O$116/NMM_fec!O$116)</f>
        <v>0.54288087268438501</v>
      </c>
      <c r="P210" s="249">
        <f>IF(P$116=0,0,P$116/NMM_fec!P$116)</f>
        <v>0.55559339012775921</v>
      </c>
      <c r="Q210" s="249">
        <f>IF(Q$116=0,0,Q$116/NMM_fec!Q$116)</f>
        <v>0.60831993630105086</v>
      </c>
    </row>
    <row r="211" spans="1:17" x14ac:dyDescent="0.25">
      <c r="A211" s="72" t="s">
        <v>203</v>
      </c>
      <c r="B211" s="247">
        <f>IF(B$124=0,0,B$124/NMM_fec!B$124)</f>
        <v>0.55981061021524603</v>
      </c>
      <c r="C211" s="247">
        <f>IF(C$124=0,0,C$124/NMM_fec!C$124)</f>
        <v>0.55981061021524603</v>
      </c>
      <c r="D211" s="247">
        <f>IF(D$124=0,0,D$124/NMM_fec!D$124)</f>
        <v>0.55981061021524603</v>
      </c>
      <c r="E211" s="247">
        <f>IF(E$124=0,0,E$124/NMM_fec!E$124)</f>
        <v>0.55981061021524603</v>
      </c>
      <c r="F211" s="247">
        <f>IF(F$124=0,0,F$124/NMM_fec!F$124)</f>
        <v>0.56138314359536445</v>
      </c>
      <c r="G211" s="247">
        <f>IF(G$124=0,0,G$124/NMM_fec!G$124)</f>
        <v>0.56636923796691185</v>
      </c>
      <c r="H211" s="247">
        <f>IF(H$124=0,0,H$124/NMM_fec!H$124)</f>
        <v>0.58069164426117659</v>
      </c>
      <c r="I211" s="247">
        <f>IF(I$124=0,0,I$124/NMM_fec!I$124)</f>
        <v>0.59231116498744329</v>
      </c>
      <c r="J211" s="247">
        <f>IF(J$124=0,0,J$124/NMM_fec!J$124)</f>
        <v>0.59538842209085296</v>
      </c>
      <c r="K211" s="247">
        <f>IF(K$124=0,0,K$124/NMM_fec!K$124)</f>
        <v>0.59538842209085285</v>
      </c>
      <c r="L211" s="247">
        <f>IF(L$124=0,0,L$124/NMM_fec!L$124)</f>
        <v>0.59538842209085296</v>
      </c>
      <c r="M211" s="247">
        <f>IF(M$124=0,0,M$124/NMM_fec!M$124)</f>
        <v>0.59538842209085296</v>
      </c>
      <c r="N211" s="247">
        <f>IF(N$124=0,0,N$124/NMM_fec!N$124)</f>
        <v>0.59538842209085296</v>
      </c>
      <c r="O211" s="247">
        <f>IF(O$124=0,0,O$124/NMM_fec!O$124)</f>
        <v>0.59538842209085296</v>
      </c>
      <c r="P211" s="247">
        <f>IF(P$124=0,0,P$124/NMM_fec!P$124)</f>
        <v>0.59538842209085285</v>
      </c>
      <c r="Q211" s="247">
        <f>IF(Q$124=0,0,Q$124/NMM_fec!Q$124)</f>
        <v>0.62784889501071683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1009.9680531860531</v>
      </c>
      <c r="C5" s="96">
        <v>1043.2140926810384</v>
      </c>
      <c r="D5" s="96">
        <v>934.40227039186698</v>
      </c>
      <c r="E5" s="96">
        <v>1029.7760489163752</v>
      </c>
      <c r="F5" s="96">
        <v>1037.4312325962483</v>
      </c>
      <c r="G5" s="96">
        <v>1084.5525908345539</v>
      </c>
      <c r="H5" s="96">
        <v>1186.3594642856051</v>
      </c>
      <c r="I5" s="96">
        <v>1225.7969576169585</v>
      </c>
      <c r="J5" s="96">
        <v>1283.1440449510935</v>
      </c>
      <c r="K5" s="96">
        <v>924.06015497144801</v>
      </c>
      <c r="L5" s="96">
        <v>826.52571708087441</v>
      </c>
      <c r="M5" s="96">
        <v>737.2107197765813</v>
      </c>
      <c r="N5" s="96">
        <v>780.01781926600711</v>
      </c>
      <c r="O5" s="96">
        <v>893.34101405320735</v>
      </c>
      <c r="P5" s="96">
        <v>950.75904719101243</v>
      </c>
      <c r="Q5" s="96">
        <v>869.43148220981084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0.42196648445904938</v>
      </c>
      <c r="C10" s="158">
        <v>0.40363136194618798</v>
      </c>
      <c r="D10" s="158">
        <v>0.36711289158097965</v>
      </c>
      <c r="E10" s="158">
        <v>0.42748272845303159</v>
      </c>
      <c r="F10" s="158">
        <v>0.3916846214607973</v>
      </c>
      <c r="G10" s="158">
        <v>0.38641753243052118</v>
      </c>
      <c r="H10" s="158">
        <v>0.42372842088458723</v>
      </c>
      <c r="I10" s="158">
        <v>0.45320169940291954</v>
      </c>
      <c r="J10" s="158">
        <v>0.46324825831547722</v>
      </c>
      <c r="K10" s="158">
        <v>0.32154894817583063</v>
      </c>
      <c r="L10" s="158">
        <v>0.28028337551883298</v>
      </c>
      <c r="M10" s="158">
        <v>0.22710369805424538</v>
      </c>
      <c r="N10" s="158">
        <v>0.28296082217895635</v>
      </c>
      <c r="O10" s="158">
        <v>0.31645526991846762</v>
      </c>
      <c r="P10" s="158">
        <v>0.32762829139426419</v>
      </c>
      <c r="Q10" s="158">
        <v>0.31529442138572933</v>
      </c>
    </row>
    <row r="11" spans="1:17" x14ac:dyDescent="0.25">
      <c r="A11" s="92" t="s">
        <v>125</v>
      </c>
      <c r="B11" s="91">
        <v>0.19758430646708094</v>
      </c>
      <c r="C11" s="91">
        <v>0.18899895052267005</v>
      </c>
      <c r="D11" s="91">
        <v>0.17189930657915065</v>
      </c>
      <c r="E11" s="91">
        <v>0.20016726810976077</v>
      </c>
      <c r="F11" s="91">
        <v>0.18340493175510317</v>
      </c>
      <c r="G11" s="91">
        <v>0.18093863603855684</v>
      </c>
      <c r="H11" s="91">
        <v>0.19840932693553187</v>
      </c>
      <c r="I11" s="91">
        <v>0.21221008483890264</v>
      </c>
      <c r="J11" s="91">
        <v>0.21691435033919029</v>
      </c>
      <c r="K11" s="91">
        <v>0.15056415203683443</v>
      </c>
      <c r="L11" s="91">
        <v>0.13124169431877108</v>
      </c>
      <c r="M11" s="91">
        <v>0.10634049937326751</v>
      </c>
      <c r="N11" s="91">
        <v>0.13249539920038333</v>
      </c>
      <c r="O11" s="91">
        <v>0.14817905529831565</v>
      </c>
      <c r="P11" s="91">
        <v>0.15341078288982607</v>
      </c>
      <c r="Q11" s="91">
        <v>0.14763549209909982</v>
      </c>
    </row>
    <row r="12" spans="1:17" x14ac:dyDescent="0.25">
      <c r="A12" s="92" t="s">
        <v>26</v>
      </c>
      <c r="B12" s="91">
        <v>0.22438217799196841</v>
      </c>
      <c r="C12" s="91">
        <v>0.21463241142351797</v>
      </c>
      <c r="D12" s="91">
        <v>0.195213585001829</v>
      </c>
      <c r="E12" s="91">
        <v>0.22731546034327083</v>
      </c>
      <c r="F12" s="91">
        <v>0.2082796897056941</v>
      </c>
      <c r="G12" s="91">
        <v>0.20547889639196434</v>
      </c>
      <c r="H12" s="91">
        <v>0.22531909394905536</v>
      </c>
      <c r="I12" s="91">
        <v>0.24099161456401691</v>
      </c>
      <c r="J12" s="91">
        <v>0.24633390797628696</v>
      </c>
      <c r="K12" s="91">
        <v>0.1709847961389962</v>
      </c>
      <c r="L12" s="91">
        <v>0.14904168120006189</v>
      </c>
      <c r="M12" s="91">
        <v>0.12076319868097787</v>
      </c>
      <c r="N12" s="91">
        <v>0.15046542297857299</v>
      </c>
      <c r="O12" s="91">
        <v>0.16827621462015196</v>
      </c>
      <c r="P12" s="91">
        <v>0.1742175085044381</v>
      </c>
      <c r="Q12" s="91">
        <v>0.16765892928662951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210.39428803738815</v>
      </c>
      <c r="C16" s="204">
        <v>221.81572173767327</v>
      </c>
      <c r="D16" s="204">
        <v>209.48679915430461</v>
      </c>
      <c r="E16" s="204">
        <v>234.01339698939523</v>
      </c>
      <c r="F16" s="204">
        <v>218.42497404694274</v>
      </c>
      <c r="G16" s="204">
        <v>213.71751682844453</v>
      </c>
      <c r="H16" s="204">
        <v>236.43300498700867</v>
      </c>
      <c r="I16" s="204">
        <v>266.15701132675673</v>
      </c>
      <c r="J16" s="204">
        <v>272.92487279016495</v>
      </c>
      <c r="K16" s="204">
        <v>182.29343642191077</v>
      </c>
      <c r="L16" s="204">
        <v>171.46643498728474</v>
      </c>
      <c r="M16" s="204">
        <v>136.01743656499548</v>
      </c>
      <c r="N16" s="204">
        <v>180.45584325310108</v>
      </c>
      <c r="O16" s="204">
        <v>181.1535328037063</v>
      </c>
      <c r="P16" s="204">
        <v>188.19878698694163</v>
      </c>
      <c r="Q16" s="204">
        <v>197.45130779181383</v>
      </c>
    </row>
    <row r="17" spans="1:17" x14ac:dyDescent="0.25">
      <c r="A17" s="152" t="s">
        <v>227</v>
      </c>
      <c r="B17" s="151">
        <v>196.94309368220098</v>
      </c>
      <c r="C17" s="151">
        <v>208.00752178546094</v>
      </c>
      <c r="D17" s="151">
        <v>196.42931642746447</v>
      </c>
      <c r="E17" s="151">
        <v>218.95927576398711</v>
      </c>
      <c r="F17" s="151">
        <v>204.49395376220752</v>
      </c>
      <c r="G17" s="151">
        <v>200.16353724236259</v>
      </c>
      <c r="H17" s="151">
        <v>221.59857549787873</v>
      </c>
      <c r="I17" s="151">
        <v>250.49184561933913</v>
      </c>
      <c r="J17" s="151">
        <v>256.90484311505264</v>
      </c>
      <c r="K17" s="151">
        <v>171.85511759716161</v>
      </c>
      <c r="L17" s="151">
        <v>161.37506078001837</v>
      </c>
      <c r="M17" s="151">
        <v>127.79765973108385</v>
      </c>
      <c r="N17" s="151">
        <v>174.5770624597792</v>
      </c>
      <c r="O17" s="151">
        <v>170.48340733432636</v>
      </c>
      <c r="P17" s="151">
        <v>175.90683348927149</v>
      </c>
      <c r="Q17" s="151">
        <v>185.63666120889204</v>
      </c>
    </row>
    <row r="18" spans="1:17" x14ac:dyDescent="0.25">
      <c r="A18" s="154" t="s">
        <v>33</v>
      </c>
      <c r="B18" s="83">
        <v>90.578254618999495</v>
      </c>
      <c r="C18" s="83">
        <v>157.57308133255617</v>
      </c>
      <c r="D18" s="83">
        <v>187.61258340631662</v>
      </c>
      <c r="E18" s="83">
        <v>103.98812537898712</v>
      </c>
      <c r="F18" s="83">
        <v>31.774845196827517</v>
      </c>
      <c r="G18" s="83">
        <v>0</v>
      </c>
      <c r="H18" s="83">
        <v>0</v>
      </c>
      <c r="I18" s="83">
        <v>38.871110393439146</v>
      </c>
      <c r="J18" s="83">
        <v>27.624315489292666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106.36483906320147</v>
      </c>
      <c r="C21" s="208">
        <v>50.434440452904767</v>
      </c>
      <c r="D21" s="208">
        <v>8.8167330211478596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84.406283652599996</v>
      </c>
      <c r="F22" s="208">
        <v>127.82034852210001</v>
      </c>
      <c r="G22" s="208">
        <v>146.63280639935715</v>
      </c>
      <c r="H22" s="208">
        <v>199.6200758448</v>
      </c>
      <c r="I22" s="208">
        <v>155.94377494409997</v>
      </c>
      <c r="J22" s="208">
        <v>159.226746354</v>
      </c>
      <c r="K22" s="208">
        <v>136.3066069365</v>
      </c>
      <c r="L22" s="208">
        <v>99.064634737819304</v>
      </c>
      <c r="M22" s="208">
        <v>89.417983822237261</v>
      </c>
      <c r="N22" s="208">
        <v>73.964905560766553</v>
      </c>
      <c r="O22" s="208">
        <v>139.43736417865608</v>
      </c>
      <c r="P22" s="208">
        <v>145.16674496552278</v>
      </c>
      <c r="Q22" s="208">
        <v>100.14265289346666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30.564866732400002</v>
      </c>
      <c r="F24" s="208">
        <v>44.898760043280006</v>
      </c>
      <c r="G24" s="208">
        <v>53.53073084300545</v>
      </c>
      <c r="H24" s="208">
        <v>21.978499653078725</v>
      </c>
      <c r="I24" s="208">
        <v>55.676960281800007</v>
      </c>
      <c r="J24" s="208">
        <v>70.053781271760002</v>
      </c>
      <c r="K24" s="208">
        <v>35.548510660661591</v>
      </c>
      <c r="L24" s="208">
        <v>62.310426042199055</v>
      </c>
      <c r="M24" s="208">
        <v>38.3796759088466</v>
      </c>
      <c r="N24" s="208">
        <v>100.61215689901265</v>
      </c>
      <c r="O24" s="208">
        <v>31.046043155670286</v>
      </c>
      <c r="P24" s="208">
        <v>30.740088523748703</v>
      </c>
      <c r="Q24" s="208">
        <v>85.494008315425376</v>
      </c>
    </row>
    <row r="25" spans="1:17" x14ac:dyDescent="0.25">
      <c r="A25" s="152" t="s">
        <v>226</v>
      </c>
      <c r="B25" s="264">
        <v>13.451194355187173</v>
      </c>
      <c r="C25" s="264">
        <v>13.808199952212339</v>
      </c>
      <c r="D25" s="264">
        <v>13.057482726840137</v>
      </c>
      <c r="E25" s="264">
        <v>15.054121225408119</v>
      </c>
      <c r="F25" s="264">
        <v>13.93102028473522</v>
      </c>
      <c r="G25" s="264">
        <v>13.553979586081937</v>
      </c>
      <c r="H25" s="264">
        <v>14.834429489129942</v>
      </c>
      <c r="I25" s="264">
        <v>15.665165707417621</v>
      </c>
      <c r="J25" s="264">
        <v>16.020029675112301</v>
      </c>
      <c r="K25" s="264">
        <v>10.438318824749169</v>
      </c>
      <c r="L25" s="264">
        <v>10.091374207266359</v>
      </c>
      <c r="M25" s="264">
        <v>8.2197768339116308</v>
      </c>
      <c r="N25" s="264">
        <v>5.8787807933218881</v>
      </c>
      <c r="O25" s="264">
        <v>10.670125469379935</v>
      </c>
      <c r="P25" s="264">
        <v>12.291953497670141</v>
      </c>
      <c r="Q25" s="264">
        <v>11.814646582921807</v>
      </c>
    </row>
    <row r="26" spans="1:17" x14ac:dyDescent="0.25">
      <c r="A26" s="150" t="s">
        <v>33</v>
      </c>
      <c r="B26" s="87">
        <v>7.0121429169899185</v>
      </c>
      <c r="C26" s="87">
        <v>10.110782889163824</v>
      </c>
      <c r="D26" s="87">
        <v>12.174085545427396</v>
      </c>
      <c r="E26" s="87">
        <v>15.054121225408119</v>
      </c>
      <c r="F26" s="87">
        <v>13.93102028473522</v>
      </c>
      <c r="G26" s="87">
        <v>13.553979586081937</v>
      </c>
      <c r="H26" s="87">
        <v>14.834429489129942</v>
      </c>
      <c r="I26" s="87">
        <v>15.665165707417621</v>
      </c>
      <c r="J26" s="87">
        <v>16.020029675112301</v>
      </c>
      <c r="K26" s="87">
        <v>10.438318824749169</v>
      </c>
      <c r="L26" s="87">
        <v>10.091374207266359</v>
      </c>
      <c r="M26" s="87">
        <v>8.2197768339116308</v>
      </c>
      <c r="N26" s="87">
        <v>5.8787807933218881</v>
      </c>
      <c r="O26" s="87">
        <v>10.670125469379935</v>
      </c>
      <c r="P26" s="87">
        <v>12.291953497670141</v>
      </c>
      <c r="Q26" s="87">
        <v>11.814646582921807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6.4390514381972537</v>
      </c>
      <c r="C30" s="87">
        <v>3.6974170630485159</v>
      </c>
      <c r="D30" s="87">
        <v>0.88339718141274093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225.08473866420593</v>
      </c>
      <c r="C36" s="204">
        <v>226.69371958141895</v>
      </c>
      <c r="D36" s="204">
        <v>198.09291834598127</v>
      </c>
      <c r="E36" s="204">
        <v>256.99398919852706</v>
      </c>
      <c r="F36" s="204">
        <v>259.76154392784468</v>
      </c>
      <c r="G36" s="204">
        <v>262.39519647367899</v>
      </c>
      <c r="H36" s="204">
        <v>303.50923087771167</v>
      </c>
      <c r="I36" s="204">
        <v>292.87939459079871</v>
      </c>
      <c r="J36" s="204">
        <v>306.74210390261294</v>
      </c>
      <c r="K36" s="204">
        <v>248.93739960136153</v>
      </c>
      <c r="L36" s="204">
        <v>206.18958871807087</v>
      </c>
      <c r="M36" s="204">
        <v>204.41075951353159</v>
      </c>
      <c r="N36" s="204">
        <v>209.46564519072697</v>
      </c>
      <c r="O36" s="204">
        <v>262.25929597958253</v>
      </c>
      <c r="P36" s="204">
        <v>287.69688191267653</v>
      </c>
      <c r="Q36" s="204">
        <v>244.45628999661136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0</v>
      </c>
      <c r="E37" s="83">
        <v>58.236534306246163</v>
      </c>
      <c r="F37" s="83">
        <v>131.30112678478991</v>
      </c>
      <c r="G37" s="83">
        <v>138.73233542027288</v>
      </c>
      <c r="H37" s="83">
        <v>134.21909893378555</v>
      </c>
      <c r="I37" s="83">
        <v>140.00434084073407</v>
      </c>
      <c r="J37" s="83">
        <v>160.23202315630587</v>
      </c>
      <c r="K37" s="83">
        <v>110.89540458937887</v>
      </c>
      <c r="L37" s="83">
        <v>73.863481868880953</v>
      </c>
      <c r="M37" s="83">
        <v>77.341088818477942</v>
      </c>
      <c r="N37" s="83">
        <v>84.631223025034842</v>
      </c>
      <c r="O37" s="83">
        <v>61.34183234454273</v>
      </c>
      <c r="P37" s="83">
        <v>46.951237954918405</v>
      </c>
      <c r="Q37" s="83">
        <v>35.07540285718116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33.732403869534238</v>
      </c>
      <c r="C39" s="208">
        <v>24.014372959091254</v>
      </c>
      <c r="D39" s="208">
        <v>11.786091475432865</v>
      </c>
      <c r="E39" s="208">
        <v>41.690576507508375</v>
      </c>
      <c r="F39" s="208">
        <v>1.6533008562191753E-14</v>
      </c>
      <c r="G39" s="208">
        <v>0</v>
      </c>
      <c r="H39" s="208">
        <v>1.1022005708127836E-14</v>
      </c>
      <c r="I39" s="208">
        <v>2.2044011416255675E-14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2.6072552438567027</v>
      </c>
      <c r="C40" s="208">
        <v>51.164695815136454</v>
      </c>
      <c r="D40" s="208">
        <v>26.011578457973723</v>
      </c>
      <c r="E40" s="208">
        <v>8.4659356220545678</v>
      </c>
      <c r="F40" s="208">
        <v>2.8915960406501271</v>
      </c>
      <c r="G40" s="208">
        <v>2.7171525607202831</v>
      </c>
      <c r="H40" s="208">
        <v>2.7823012660639321</v>
      </c>
      <c r="I40" s="208">
        <v>2.8654122341548036</v>
      </c>
      <c r="J40" s="208">
        <v>2.922798339204518</v>
      </c>
      <c r="K40" s="208">
        <v>0</v>
      </c>
      <c r="L40" s="208">
        <v>0</v>
      </c>
      <c r="M40" s="208">
        <v>2.6579386135997964</v>
      </c>
      <c r="N40" s="208">
        <v>5.7746312671613902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188.74507955081498</v>
      </c>
      <c r="C42" s="208">
        <v>151.51465080719123</v>
      </c>
      <c r="D42" s="208">
        <v>160.29524841257469</v>
      </c>
      <c r="E42" s="208">
        <v>148.60094276271798</v>
      </c>
      <c r="F42" s="208">
        <v>125.56882110240463</v>
      </c>
      <c r="G42" s="208">
        <v>113.84307920287753</v>
      </c>
      <c r="H42" s="208">
        <v>115.45245808818093</v>
      </c>
      <c r="I42" s="208">
        <v>150.00964151590981</v>
      </c>
      <c r="J42" s="208">
        <v>143.58728240710258</v>
      </c>
      <c r="K42" s="208">
        <v>72.402542047324232</v>
      </c>
      <c r="L42" s="208">
        <v>82.383403660285751</v>
      </c>
      <c r="M42" s="208">
        <v>36.381372658581554</v>
      </c>
      <c r="N42" s="208">
        <v>77.958947797543686</v>
      </c>
      <c r="O42" s="208">
        <v>76.952287569917786</v>
      </c>
      <c r="P42" s="208">
        <v>69.572412259128299</v>
      </c>
      <c r="Q42" s="208">
        <v>95.962917077532396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7.1026292898083296</v>
      </c>
      <c r="H43" s="208">
        <v>51.055372589681276</v>
      </c>
      <c r="I43" s="208">
        <v>0</v>
      </c>
      <c r="J43" s="208">
        <v>0</v>
      </c>
      <c r="K43" s="208">
        <v>65.639452964658432</v>
      </c>
      <c r="L43" s="208">
        <v>49.942703188904161</v>
      </c>
      <c r="M43" s="208">
        <v>88.030359422872294</v>
      </c>
      <c r="N43" s="208">
        <v>41.100843100987056</v>
      </c>
      <c r="O43" s="208">
        <v>123.96517606512202</v>
      </c>
      <c r="P43" s="208">
        <v>171.17323169862985</v>
      </c>
      <c r="Q43" s="208">
        <v>113.41797006189779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574.06705999999997</v>
      </c>
      <c r="C45" s="176">
        <v>594.30101999999999</v>
      </c>
      <c r="D45" s="176">
        <v>526.45544000000007</v>
      </c>
      <c r="E45" s="176">
        <v>538.34117999999989</v>
      </c>
      <c r="F45" s="176">
        <v>558.85302999999999</v>
      </c>
      <c r="G45" s="176">
        <v>608.05345999999986</v>
      </c>
      <c r="H45" s="176">
        <v>645.99350000000004</v>
      </c>
      <c r="I45" s="176">
        <v>666.30735000000004</v>
      </c>
      <c r="J45" s="176">
        <v>703.01382000000012</v>
      </c>
      <c r="K45" s="176">
        <v>492.50776999999994</v>
      </c>
      <c r="L45" s="176">
        <v>448.58940999999999</v>
      </c>
      <c r="M45" s="176">
        <v>396.55542000000003</v>
      </c>
      <c r="N45" s="176">
        <v>389.81337000000002</v>
      </c>
      <c r="O45" s="176">
        <v>449.61173000000002</v>
      </c>
      <c r="P45" s="176">
        <v>474.53575000000001</v>
      </c>
      <c r="Q45" s="176">
        <v>427.20858999999996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78.765922447523906</v>
      </c>
      <c r="C47" s="96">
        <v>105.54468374884917</v>
      </c>
      <c r="D47" s="96">
        <v>58.110842898977651</v>
      </c>
      <c r="E47" s="96">
        <v>77.314362524939725</v>
      </c>
      <c r="F47" s="96">
        <v>118.64822624666621</v>
      </c>
      <c r="G47" s="96">
        <v>151.33624127245898</v>
      </c>
      <c r="H47" s="96">
        <v>179.72073754721583</v>
      </c>
      <c r="I47" s="96">
        <v>165.77534253973673</v>
      </c>
      <c r="J47" s="96">
        <v>154.85281625262195</v>
      </c>
      <c r="K47" s="96">
        <v>98.448948299576628</v>
      </c>
      <c r="L47" s="96">
        <v>140.03574629574027</v>
      </c>
      <c r="M47" s="96">
        <v>154.14693824964388</v>
      </c>
      <c r="N47" s="96">
        <v>90.455806428480059</v>
      </c>
      <c r="O47" s="96">
        <v>87.586943744989043</v>
      </c>
      <c r="P47" s="96">
        <v>90.568927921645866</v>
      </c>
      <c r="Q47" s="96">
        <v>85.219384585780318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0.15808976650907164</v>
      </c>
      <c r="C52" s="158">
        <v>0.21196082056915488</v>
      </c>
      <c r="D52" s="158">
        <v>0.10151664927095991</v>
      </c>
      <c r="E52" s="158">
        <v>0.15739039859111773</v>
      </c>
      <c r="F52" s="158">
        <v>0.23852378567949473</v>
      </c>
      <c r="G52" s="158">
        <v>0.31238824345502081</v>
      </c>
      <c r="H52" s="158">
        <v>0.37317927558496611</v>
      </c>
      <c r="I52" s="158">
        <v>0.32502217849185816</v>
      </c>
      <c r="J52" s="158">
        <v>0.28757416605749325</v>
      </c>
      <c r="K52" s="158">
        <v>0.19927986932672107</v>
      </c>
      <c r="L52" s="158">
        <v>0.28609149473914836</v>
      </c>
      <c r="M52" s="158">
        <v>0.31826074653580527</v>
      </c>
      <c r="N52" s="158">
        <v>0.18327571547072674</v>
      </c>
      <c r="O52" s="158">
        <v>0.17475659398829613</v>
      </c>
      <c r="P52" s="158">
        <v>0.18938009947603474</v>
      </c>
      <c r="Q52" s="158">
        <v>0.19655050446016736</v>
      </c>
    </row>
    <row r="53" spans="1:17" x14ac:dyDescent="0.25">
      <c r="A53" s="92" t="s">
        <v>125</v>
      </c>
      <c r="B53" s="91">
        <v>7.4024971237423132E-2</v>
      </c>
      <c r="C53" s="91">
        <v>9.9249900816267805E-2</v>
      </c>
      <c r="D53" s="91">
        <v>4.7534810179956588E-2</v>
      </c>
      <c r="E53" s="91">
        <v>7.3697494695746116E-2</v>
      </c>
      <c r="F53" s="91">
        <v>0.11168791481106199</v>
      </c>
      <c r="G53" s="91">
        <v>0.14627468461306189</v>
      </c>
      <c r="H53" s="91">
        <v>0.17473986932604102</v>
      </c>
      <c r="I53" s="91">
        <v>0.15219047978670897</v>
      </c>
      <c r="J53" s="91">
        <v>0.1346555810733665</v>
      </c>
      <c r="K53" s="91">
        <v>9.3312090471469392E-2</v>
      </c>
      <c r="L53" s="91">
        <v>0.13396132549871023</v>
      </c>
      <c r="M53" s="91">
        <v>0.14902446330681307</v>
      </c>
      <c r="N53" s="91">
        <v>8.581820231520286E-2</v>
      </c>
      <c r="O53" s="91">
        <v>8.1829153962292206E-2</v>
      </c>
      <c r="P53" s="91">
        <v>8.8676558427640911E-2</v>
      </c>
      <c r="Q53" s="91">
        <v>9.2034075074239496E-2</v>
      </c>
    </row>
    <row r="54" spans="1:17" x14ac:dyDescent="0.25">
      <c r="A54" s="92" t="s">
        <v>26</v>
      </c>
      <c r="B54" s="91">
        <v>8.4064795271648521E-2</v>
      </c>
      <c r="C54" s="91">
        <v>0.11271091975288709</v>
      </c>
      <c r="D54" s="91">
        <v>5.3981839091003327E-2</v>
      </c>
      <c r="E54" s="91">
        <v>8.3692903895371609E-2</v>
      </c>
      <c r="F54" s="91">
        <v>0.12683587086843273</v>
      </c>
      <c r="G54" s="91">
        <v>0.16611355884195894</v>
      </c>
      <c r="H54" s="91">
        <v>0.19843940625892506</v>
      </c>
      <c r="I54" s="91">
        <v>0.17283169870514919</v>
      </c>
      <c r="J54" s="91">
        <v>0.15291858498412675</v>
      </c>
      <c r="K54" s="91">
        <v>0.10596777885525167</v>
      </c>
      <c r="L54" s="91">
        <v>0.15213016924043812</v>
      </c>
      <c r="M54" s="91">
        <v>0.1692362832289922</v>
      </c>
      <c r="N54" s="91">
        <v>9.7457513155523895E-2</v>
      </c>
      <c r="O54" s="91">
        <v>9.2927440026003921E-2</v>
      </c>
      <c r="P54" s="91">
        <v>0.10070354104839381</v>
      </c>
      <c r="Q54" s="91">
        <v>0.10451642938592785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9.2915568696848201</v>
      </c>
      <c r="C58" s="204">
        <v>13.597592615225935</v>
      </c>
      <c r="D58" s="204">
        <v>4.7994449850195426</v>
      </c>
      <c r="E58" s="204">
        <v>6.6696732723132435</v>
      </c>
      <c r="F58" s="204">
        <v>18.060834592814828</v>
      </c>
      <c r="G58" s="204">
        <v>25.666197699615232</v>
      </c>
      <c r="H58" s="204">
        <v>33.055695646466788</v>
      </c>
      <c r="I58" s="204">
        <v>26.174004041843332</v>
      </c>
      <c r="J58" s="204">
        <v>20.26508242956519</v>
      </c>
      <c r="K58" s="204">
        <v>14.020347605218236</v>
      </c>
      <c r="L58" s="204">
        <v>20.735407601413623</v>
      </c>
      <c r="M58" s="204">
        <v>27.354473981950555</v>
      </c>
      <c r="N58" s="204">
        <v>11.408975268371933</v>
      </c>
      <c r="O58" s="204">
        <v>9.7682563475573065</v>
      </c>
      <c r="P58" s="204">
        <v>9.1064627347970379</v>
      </c>
      <c r="Q58" s="204">
        <v>5.506286528842308</v>
      </c>
    </row>
    <row r="59" spans="1:17" x14ac:dyDescent="0.25">
      <c r="A59" s="152" t="s">
        <v>225</v>
      </c>
      <c r="B59" s="151">
        <v>7.0449525148201939</v>
      </c>
      <c r="C59" s="151">
        <v>10.585429885995655</v>
      </c>
      <c r="D59" s="151">
        <v>3.3567978650978607</v>
      </c>
      <c r="E59" s="151">
        <v>4.0447958732012239</v>
      </c>
      <c r="F59" s="151">
        <v>13.741038404721609</v>
      </c>
      <c r="G59" s="151">
        <v>20.066634986759389</v>
      </c>
      <c r="H59" s="151">
        <v>26.377613082446203</v>
      </c>
      <c r="I59" s="151">
        <v>20.82337487094096</v>
      </c>
      <c r="J59" s="151">
        <v>17.219901634904531</v>
      </c>
      <c r="K59" s="151">
        <v>14.020347605218236</v>
      </c>
      <c r="L59" s="151">
        <v>18.740343984629732</v>
      </c>
      <c r="M59" s="151">
        <v>22.729798125262814</v>
      </c>
      <c r="N59" s="151">
        <v>10.996073627885314</v>
      </c>
      <c r="O59" s="151">
        <v>9.7682563475573065</v>
      </c>
      <c r="P59" s="151">
        <v>7.9596553585572893</v>
      </c>
      <c r="Q59" s="151">
        <v>4.3274375917000913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1.6380839824054401</v>
      </c>
      <c r="F61" s="208">
        <v>0</v>
      </c>
      <c r="G61" s="208">
        <v>1.4390194287320457</v>
      </c>
      <c r="H61" s="208">
        <v>4.8239899330531966</v>
      </c>
      <c r="I61" s="208">
        <v>2.3583093236854604</v>
      </c>
      <c r="J61" s="208">
        <v>1.865247161006893</v>
      </c>
      <c r="K61" s="208">
        <v>2.9010119067720006</v>
      </c>
      <c r="L61" s="208">
        <v>2.9074246293608939</v>
      </c>
      <c r="M61" s="208">
        <v>5.8158572132308404</v>
      </c>
      <c r="N61" s="208">
        <v>1.8235756769452316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7.0449525148201939</v>
      </c>
      <c r="C62" s="208">
        <v>10.585429885995655</v>
      </c>
      <c r="D62" s="208">
        <v>3.3567978650978607</v>
      </c>
      <c r="E62" s="208">
        <v>2.4067118907957834</v>
      </c>
      <c r="F62" s="208">
        <v>13.741038404721609</v>
      </c>
      <c r="G62" s="208">
        <v>18.627615558027344</v>
      </c>
      <c r="H62" s="208">
        <v>21.553623149393008</v>
      </c>
      <c r="I62" s="208">
        <v>18.465065547255499</v>
      </c>
      <c r="J62" s="208">
        <v>15.354654473897638</v>
      </c>
      <c r="K62" s="208">
        <v>9.2834032357994776</v>
      </c>
      <c r="L62" s="208">
        <v>12.241992342887078</v>
      </c>
      <c r="M62" s="208">
        <v>12.238990778079472</v>
      </c>
      <c r="N62" s="208">
        <v>9.1724979509400821</v>
      </c>
      <c r="O62" s="208">
        <v>9.7682563475573065</v>
      </c>
      <c r="P62" s="208">
        <v>7.9596553585572893</v>
      </c>
      <c r="Q62" s="208">
        <v>4.3274375917000913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1.8359324626467575</v>
      </c>
      <c r="L64" s="208">
        <v>3.5909270123817572</v>
      </c>
      <c r="M64" s="208">
        <v>4.6749501339525033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2.2466043548646257</v>
      </c>
      <c r="C65" s="151">
        <v>3.0121627292302802</v>
      </c>
      <c r="D65" s="151">
        <v>1.4426471199216817</v>
      </c>
      <c r="E65" s="151">
        <v>2.6248773991120191</v>
      </c>
      <c r="F65" s="151">
        <v>4.3197961880932203</v>
      </c>
      <c r="G65" s="151">
        <v>5.5995627128558443</v>
      </c>
      <c r="H65" s="151">
        <v>6.6780825640205865</v>
      </c>
      <c r="I65" s="151">
        <v>5.3506291709023728</v>
      </c>
      <c r="J65" s="151">
        <v>3.0451807946606579</v>
      </c>
      <c r="K65" s="151">
        <v>0</v>
      </c>
      <c r="L65" s="151">
        <v>1.9950636167838918</v>
      </c>
      <c r="M65" s="151">
        <v>4.6246758566877428</v>
      </c>
      <c r="N65" s="151">
        <v>0.4129016404866182</v>
      </c>
      <c r="O65" s="151">
        <v>0</v>
      </c>
      <c r="P65" s="151">
        <v>1.1468073762397484</v>
      </c>
      <c r="Q65" s="151">
        <v>1.1788489371422171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1.7228054832785868</v>
      </c>
      <c r="F66" s="87">
        <v>3.9922940953593473</v>
      </c>
      <c r="G66" s="87">
        <v>5.2203761313363541</v>
      </c>
      <c r="H66" s="87">
        <v>6.2275780297645174</v>
      </c>
      <c r="I66" s="87">
        <v>5.0092898936651755</v>
      </c>
      <c r="J66" s="87">
        <v>2.7444089956651756</v>
      </c>
      <c r="K66" s="87">
        <v>0</v>
      </c>
      <c r="L66" s="87">
        <v>1.9950636167838918</v>
      </c>
      <c r="M66" s="87">
        <v>4.1847633490143297</v>
      </c>
      <c r="N66" s="87">
        <v>0</v>
      </c>
      <c r="O66" s="87">
        <v>0</v>
      </c>
      <c r="P66" s="87">
        <v>1.1468073762397484</v>
      </c>
      <c r="Q66" s="87">
        <v>1.1788489371422171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1.3912656841767919E-16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2.2466043548646257</v>
      </c>
      <c r="C70" s="87">
        <v>3.0121627292302802</v>
      </c>
      <c r="D70" s="87">
        <v>1.4426471199216799</v>
      </c>
      <c r="E70" s="87">
        <v>0.90207191583343238</v>
      </c>
      <c r="F70" s="87">
        <v>0.3275020927338731</v>
      </c>
      <c r="G70" s="87">
        <v>0.37918658151948992</v>
      </c>
      <c r="H70" s="87">
        <v>0.45050453425606884</v>
      </c>
      <c r="I70" s="87">
        <v>0.34133927723719709</v>
      </c>
      <c r="J70" s="87">
        <v>0.30077179899548234</v>
      </c>
      <c r="K70" s="87">
        <v>0</v>
      </c>
      <c r="L70" s="87">
        <v>0</v>
      </c>
      <c r="M70" s="87">
        <v>0.43991250767341311</v>
      </c>
      <c r="N70" s="87">
        <v>0.4129016404866182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1.4592809993810782E-15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49.664759449497652</v>
      </c>
      <c r="C77" s="204">
        <v>66.588643899863953</v>
      </c>
      <c r="D77" s="204">
        <v>31.892007164625209</v>
      </c>
      <c r="E77" s="204">
        <v>49.445049216641536</v>
      </c>
      <c r="F77" s="204">
        <v>74.933543772903661</v>
      </c>
      <c r="G77" s="204">
        <v>98.138464675096102</v>
      </c>
      <c r="H77" s="204">
        <v>117.23629784981438</v>
      </c>
      <c r="I77" s="204">
        <v>102.10748403897186</v>
      </c>
      <c r="J77" s="204">
        <v>90.342987383157009</v>
      </c>
      <c r="K77" s="204">
        <v>62.604854139442331</v>
      </c>
      <c r="L77" s="204">
        <v>89.877198129403794</v>
      </c>
      <c r="M77" s="204">
        <v>99.98334343805422</v>
      </c>
      <c r="N77" s="204">
        <v>57.577062214624128</v>
      </c>
      <c r="O77" s="204">
        <v>54.900733895031799</v>
      </c>
      <c r="P77" s="204">
        <v>59.494787630415559</v>
      </c>
      <c r="Q77" s="204">
        <v>61.747409331087049</v>
      </c>
    </row>
    <row r="78" spans="1:17" x14ac:dyDescent="0.25">
      <c r="A78" s="152" t="s">
        <v>222</v>
      </c>
      <c r="B78" s="261">
        <v>49.664759449497652</v>
      </c>
      <c r="C78" s="261">
        <v>66.588643899863953</v>
      </c>
      <c r="D78" s="261">
        <v>31.892007164625209</v>
      </c>
      <c r="E78" s="261">
        <v>49.445049216641536</v>
      </c>
      <c r="F78" s="261">
        <v>74.933543772903661</v>
      </c>
      <c r="G78" s="261">
        <v>98.138464675096102</v>
      </c>
      <c r="H78" s="261">
        <v>117.23629784981438</v>
      </c>
      <c r="I78" s="261">
        <v>102.10748403897186</v>
      </c>
      <c r="J78" s="261">
        <v>90.342987383157009</v>
      </c>
      <c r="K78" s="261">
        <v>62.604854139442331</v>
      </c>
      <c r="L78" s="261">
        <v>89.877198129403794</v>
      </c>
      <c r="M78" s="261">
        <v>99.98334343805422</v>
      </c>
      <c r="N78" s="261">
        <v>57.577062214624128</v>
      </c>
      <c r="O78" s="261">
        <v>54.900733895031799</v>
      </c>
      <c r="P78" s="261">
        <v>59.494787630415559</v>
      </c>
      <c r="Q78" s="261">
        <v>61.747409331087049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49.664759449497652</v>
      </c>
      <c r="C84" s="208">
        <v>66.588643899863953</v>
      </c>
      <c r="D84" s="208">
        <v>31.892007164625209</v>
      </c>
      <c r="E84" s="208">
        <v>49.445049216641536</v>
      </c>
      <c r="F84" s="208">
        <v>74.933543772903661</v>
      </c>
      <c r="G84" s="208">
        <v>98.138464675096102</v>
      </c>
      <c r="H84" s="208">
        <v>117.23629784981438</v>
      </c>
      <c r="I84" s="208">
        <v>102.10748403897186</v>
      </c>
      <c r="J84" s="208">
        <v>90.342987383157009</v>
      </c>
      <c r="K84" s="208">
        <v>62.604854139442331</v>
      </c>
      <c r="L84" s="208">
        <v>89.877198129403794</v>
      </c>
      <c r="M84" s="208">
        <v>99.98334343805422</v>
      </c>
      <c r="N84" s="208">
        <v>57.577062214624128</v>
      </c>
      <c r="O84" s="208">
        <v>54.900733895031799</v>
      </c>
      <c r="P84" s="208">
        <v>59.494787630415559</v>
      </c>
      <c r="Q84" s="208">
        <v>61.747409331087049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3.6051763618323842</v>
      </c>
      <c r="C87" s="204">
        <v>5.416976413190147</v>
      </c>
      <c r="D87" s="204">
        <v>1.7178041000619988</v>
      </c>
      <c r="E87" s="204">
        <v>1.8870496373937862</v>
      </c>
      <c r="F87" s="204">
        <v>7.0318240952682505</v>
      </c>
      <c r="G87" s="204">
        <v>8.8538006542925256</v>
      </c>
      <c r="H87" s="204">
        <v>11.861094775349715</v>
      </c>
      <c r="I87" s="204">
        <v>9.2534022804297376</v>
      </c>
      <c r="J87" s="204">
        <v>7.6456522738423534</v>
      </c>
      <c r="K87" s="204">
        <v>5.856056685589313</v>
      </c>
      <c r="L87" s="204">
        <v>7.9033190701837182</v>
      </c>
      <c r="M87" s="204">
        <v>9.7801400831032819</v>
      </c>
      <c r="N87" s="204">
        <v>4.5030332300132709</v>
      </c>
      <c r="O87" s="204">
        <v>4.6327069084116932</v>
      </c>
      <c r="P87" s="204">
        <v>3.6494374569572643</v>
      </c>
      <c r="Q87" s="204">
        <v>2.2145182213907666</v>
      </c>
    </row>
    <row r="88" spans="1:17" x14ac:dyDescent="0.25">
      <c r="A88" s="152" t="s">
        <v>220</v>
      </c>
      <c r="B88" s="261">
        <v>3.6051763618323842</v>
      </c>
      <c r="C88" s="261">
        <v>5.416976413190147</v>
      </c>
      <c r="D88" s="261">
        <v>1.7178041000619988</v>
      </c>
      <c r="E88" s="261">
        <v>1.8870496373937862</v>
      </c>
      <c r="F88" s="261">
        <v>7.0318240952682505</v>
      </c>
      <c r="G88" s="261">
        <v>8.8538006542925256</v>
      </c>
      <c r="H88" s="261">
        <v>11.861094775349715</v>
      </c>
      <c r="I88" s="261">
        <v>9.2534022804297376</v>
      </c>
      <c r="J88" s="261">
        <v>7.6456522738423534</v>
      </c>
      <c r="K88" s="261">
        <v>5.856056685589313</v>
      </c>
      <c r="L88" s="261">
        <v>7.9033190701837182</v>
      </c>
      <c r="M88" s="261">
        <v>9.7801400831032819</v>
      </c>
      <c r="N88" s="261">
        <v>4.5030332300132709</v>
      </c>
      <c r="O88" s="261">
        <v>4.6327069084116932</v>
      </c>
      <c r="P88" s="261">
        <v>3.6494374569572643</v>
      </c>
      <c r="Q88" s="261">
        <v>2.2145182213907666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1.8870496373937862</v>
      </c>
      <c r="F90" s="208">
        <v>0</v>
      </c>
      <c r="G90" s="208">
        <v>8.8538006542925256</v>
      </c>
      <c r="H90" s="208">
        <v>11.861094775349715</v>
      </c>
      <c r="I90" s="208">
        <v>9.2534022804297376</v>
      </c>
      <c r="J90" s="208">
        <v>7.6456522738423534</v>
      </c>
      <c r="K90" s="208">
        <v>0</v>
      </c>
      <c r="L90" s="208">
        <v>0</v>
      </c>
      <c r="M90" s="208">
        <v>0</v>
      </c>
      <c r="N90" s="208">
        <v>1.0786755213980639</v>
      </c>
      <c r="O90" s="208">
        <v>2.1000253876912907</v>
      </c>
      <c r="P90" s="208">
        <v>2.4312312198780299</v>
      </c>
      <c r="Q90" s="208">
        <v>0</v>
      </c>
    </row>
    <row r="91" spans="1:17" x14ac:dyDescent="0.25">
      <c r="A91" s="154" t="s">
        <v>125</v>
      </c>
      <c r="B91" s="208">
        <v>3.6051763618323842</v>
      </c>
      <c r="C91" s="208">
        <v>5.416976413190147</v>
      </c>
      <c r="D91" s="208">
        <v>1.7178041000619988</v>
      </c>
      <c r="E91" s="208">
        <v>0</v>
      </c>
      <c r="F91" s="208">
        <v>7.0318240952682505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2.5326815207204021</v>
      </c>
      <c r="P91" s="208">
        <v>1.2182062370792344</v>
      </c>
      <c r="Q91" s="208">
        <v>2.2145182213907666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5.856056685589313</v>
      </c>
      <c r="L93" s="208">
        <v>7.9033190701837182</v>
      </c>
      <c r="M93" s="208">
        <v>9.7801400831032819</v>
      </c>
      <c r="N93" s="208">
        <v>3.4243577086152075</v>
      </c>
      <c r="O93" s="208">
        <v>0</v>
      </c>
      <c r="P93" s="208">
        <v>0</v>
      </c>
      <c r="Q93" s="208">
        <v>0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16.046339999999972</v>
      </c>
      <c r="C95" s="176">
        <v>19.729509999999969</v>
      </c>
      <c r="D95" s="176">
        <v>19.600069999999945</v>
      </c>
      <c r="E95" s="176">
        <v>19.15520000000005</v>
      </c>
      <c r="F95" s="176">
        <v>18.383499999999977</v>
      </c>
      <c r="G95" s="176">
        <v>18.365390000000097</v>
      </c>
      <c r="H95" s="176">
        <v>17.194469999999967</v>
      </c>
      <c r="I95" s="176">
        <v>27.915429999999958</v>
      </c>
      <c r="J95" s="176">
        <v>36.311519999999916</v>
      </c>
      <c r="K95" s="176">
        <v>15.768410000000026</v>
      </c>
      <c r="L95" s="176">
        <v>21.233729999999987</v>
      </c>
      <c r="M95" s="176">
        <v>16.710720000000002</v>
      </c>
      <c r="N95" s="176">
        <v>16.783459999999998</v>
      </c>
      <c r="O95" s="176">
        <v>18.110489999999956</v>
      </c>
      <c r="P95" s="176">
        <v>18.128859999999968</v>
      </c>
      <c r="Q95" s="176">
        <v>15.554620000000027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29.287372472953187</v>
      </c>
      <c r="C97" s="96">
        <v>32.093829107436392</v>
      </c>
      <c r="D97" s="96">
        <v>23.738922847411459</v>
      </c>
      <c r="E97" s="96">
        <v>19.899257276009003</v>
      </c>
      <c r="F97" s="96">
        <v>35.715095033993535</v>
      </c>
      <c r="G97" s="96">
        <v>37.327558296828663</v>
      </c>
      <c r="H97" s="96">
        <v>45.504025651463195</v>
      </c>
      <c r="I97" s="96">
        <v>44.56437245766481</v>
      </c>
      <c r="J97" s="96">
        <v>40.49675382526857</v>
      </c>
      <c r="K97" s="96">
        <v>37.268738803411324</v>
      </c>
      <c r="L97" s="96">
        <v>43.379016233080627</v>
      </c>
      <c r="M97" s="96">
        <v>50.820769980625954</v>
      </c>
      <c r="N97" s="96">
        <v>34.45642994702181</v>
      </c>
      <c r="O97" s="96">
        <v>28.167594671224649</v>
      </c>
      <c r="P97" s="96">
        <v>20.387232510038928</v>
      </c>
      <c r="Q97" s="96">
        <v>17.424638087175744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0.18060511509699098</v>
      </c>
      <c r="C102" s="158">
        <v>0.18048556692599377</v>
      </c>
      <c r="D102" s="158">
        <v>0.17374520319032899</v>
      </c>
      <c r="E102" s="158">
        <v>0.16102969774005316</v>
      </c>
      <c r="F102" s="158">
        <v>0.17992964566503389</v>
      </c>
      <c r="G102" s="158">
        <v>0.18536258897097957</v>
      </c>
      <c r="H102" s="158">
        <v>0.20892016945786707</v>
      </c>
      <c r="I102" s="158">
        <v>0.22364274684366239</v>
      </c>
      <c r="J102" s="158">
        <v>0.21318640418875989</v>
      </c>
      <c r="K102" s="158">
        <v>0.16570751988038845</v>
      </c>
      <c r="L102" s="158">
        <v>0.20780057125441814</v>
      </c>
      <c r="M102" s="158">
        <v>0.22266864061393915</v>
      </c>
      <c r="N102" s="158">
        <v>0.17187501374706077</v>
      </c>
      <c r="O102" s="158">
        <v>0.1470823458276275</v>
      </c>
      <c r="P102" s="158">
        <v>0.11723287502127253</v>
      </c>
      <c r="Q102" s="158">
        <v>0.12417524671394378</v>
      </c>
    </row>
    <row r="103" spans="1:17" x14ac:dyDescent="0.25">
      <c r="A103" s="92" t="s">
        <v>125</v>
      </c>
      <c r="B103" s="91">
        <v>8.4567703182856432E-2</v>
      </c>
      <c r="C103" s="91">
        <v>8.4511725176721259E-2</v>
      </c>
      <c r="D103" s="91">
        <v>8.1355573816135077E-2</v>
      </c>
      <c r="E103" s="91">
        <v>7.5401583586337695E-2</v>
      </c>
      <c r="F103" s="91">
        <v>8.4251417022300226E-2</v>
      </c>
      <c r="G103" s="91">
        <v>8.6795373413899424E-2</v>
      </c>
      <c r="H103" s="91">
        <v>9.782612674140885E-2</v>
      </c>
      <c r="I103" s="91">
        <v>0.10471992127087132</v>
      </c>
      <c r="J103" s="91">
        <v>9.9823775989807947E-2</v>
      </c>
      <c r="K103" s="91">
        <v>7.7591957176219806E-2</v>
      </c>
      <c r="L103" s="91">
        <v>9.7301878862258342E-2</v>
      </c>
      <c r="M103" s="91">
        <v>0.10426379949126628</v>
      </c>
      <c r="N103" s="91">
        <v>8.0479864256917555E-2</v>
      </c>
      <c r="O103" s="91">
        <v>6.8870785629239803E-2</v>
      </c>
      <c r="P103" s="91">
        <v>5.4893877024178798E-2</v>
      </c>
      <c r="Q103" s="91">
        <v>5.8144617892595472E-2</v>
      </c>
    </row>
    <row r="104" spans="1:17" x14ac:dyDescent="0.25">
      <c r="A104" s="92" t="s">
        <v>26</v>
      </c>
      <c r="B104" s="91">
        <v>9.6037411914134549E-2</v>
      </c>
      <c r="C104" s="91">
        <v>9.5973841749272509E-2</v>
      </c>
      <c r="D104" s="91">
        <v>9.2389629374193913E-2</v>
      </c>
      <c r="E104" s="91">
        <v>8.5628114153715462E-2</v>
      </c>
      <c r="F104" s="91">
        <v>9.5678228642733676E-2</v>
      </c>
      <c r="G104" s="91">
        <v>9.8567215557080132E-2</v>
      </c>
      <c r="H104" s="91">
        <v>0.11109404271645822</v>
      </c>
      <c r="I104" s="91">
        <v>0.11892282557279107</v>
      </c>
      <c r="J104" s="91">
        <v>0.11336262819895195</v>
      </c>
      <c r="K104" s="91">
        <v>8.8115562704168648E-2</v>
      </c>
      <c r="L104" s="91">
        <v>0.11049869239215979</v>
      </c>
      <c r="M104" s="91">
        <v>0.11840484112267285</v>
      </c>
      <c r="N104" s="91">
        <v>9.1395149490143213E-2</v>
      </c>
      <c r="O104" s="91">
        <v>7.8211560198387695E-2</v>
      </c>
      <c r="P104" s="91">
        <v>6.2338997997093727E-2</v>
      </c>
      <c r="Q104" s="91">
        <v>6.6030628821348303E-2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19.182447456413314</v>
      </c>
      <c r="C107" s="204">
        <v>21.343217723115778</v>
      </c>
      <c r="D107" s="204">
        <v>13.670249789417007</v>
      </c>
      <c r="E107" s="204">
        <v>10.361574452956223</v>
      </c>
      <c r="F107" s="204">
        <v>23.134895088887284</v>
      </c>
      <c r="G107" s="204">
        <v>25.213464217035142</v>
      </c>
      <c r="H107" s="204">
        <v>31.768600748242829</v>
      </c>
      <c r="I107" s="204">
        <v>30.706635488409564</v>
      </c>
      <c r="J107" s="204">
        <v>27.277556134245543</v>
      </c>
      <c r="K107" s="204">
        <v>26.133570236700276</v>
      </c>
      <c r="L107" s="204">
        <v>30.808176320911794</v>
      </c>
      <c r="M107" s="204">
        <v>36.722796101018538</v>
      </c>
      <c r="N107" s="204">
        <v>22.061278231940321</v>
      </c>
      <c r="O107" s="204">
        <v>17.505982307418389</v>
      </c>
      <c r="P107" s="204">
        <v>10.619918009072503</v>
      </c>
      <c r="Q107" s="204">
        <v>6.6469418162255325</v>
      </c>
    </row>
    <row r="108" spans="1:17" x14ac:dyDescent="0.25">
      <c r="A108" s="152" t="s">
        <v>218</v>
      </c>
      <c r="B108" s="151">
        <v>19.182447456413314</v>
      </c>
      <c r="C108" s="151">
        <v>21.343217723115778</v>
      </c>
      <c r="D108" s="151">
        <v>13.670249789417007</v>
      </c>
      <c r="E108" s="151">
        <v>10.361574452956223</v>
      </c>
      <c r="F108" s="151">
        <v>23.134895088887284</v>
      </c>
      <c r="G108" s="151">
        <v>25.213464217035142</v>
      </c>
      <c r="H108" s="151">
        <v>31.768600748242829</v>
      </c>
      <c r="I108" s="151">
        <v>30.706635488409564</v>
      </c>
      <c r="J108" s="151">
        <v>27.277556134245543</v>
      </c>
      <c r="K108" s="151">
        <v>26.133570236700276</v>
      </c>
      <c r="L108" s="151">
        <v>30.808176320911794</v>
      </c>
      <c r="M108" s="151">
        <v>36.722796101018538</v>
      </c>
      <c r="N108" s="151">
        <v>22.061278231940321</v>
      </c>
      <c r="O108" s="151">
        <v>17.505982307418389</v>
      </c>
      <c r="P108" s="151">
        <v>10.619918009072503</v>
      </c>
      <c r="Q108" s="151">
        <v>6.6469418162255325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8.7093935789571937</v>
      </c>
      <c r="C110" s="208">
        <v>14.526960642791964</v>
      </c>
      <c r="D110" s="208">
        <v>11.613294174888001</v>
      </c>
      <c r="E110" s="208">
        <v>10.361574452956223</v>
      </c>
      <c r="F110" s="208">
        <v>11.635908588935989</v>
      </c>
      <c r="G110" s="208">
        <v>1.31872430441565</v>
      </c>
      <c r="H110" s="208">
        <v>0.76537016166908378</v>
      </c>
      <c r="I110" s="208">
        <v>2.9420640272967868</v>
      </c>
      <c r="J110" s="208">
        <v>2.1045346553867561</v>
      </c>
      <c r="K110" s="208">
        <v>0</v>
      </c>
      <c r="L110" s="208">
        <v>0</v>
      </c>
      <c r="M110" s="208">
        <v>0</v>
      </c>
      <c r="N110" s="208">
        <v>0</v>
      </c>
      <c r="O110" s="208">
        <v>3.7108494139865882</v>
      </c>
      <c r="P110" s="208">
        <v>3.3785208276343903</v>
      </c>
      <c r="Q110" s="208">
        <v>2.9057959014105399</v>
      </c>
    </row>
    <row r="111" spans="1:17" x14ac:dyDescent="0.25">
      <c r="A111" s="154" t="s">
        <v>125</v>
      </c>
      <c r="B111" s="208">
        <v>6.1000509807334291</v>
      </c>
      <c r="C111" s="208">
        <v>4.0764050274032915</v>
      </c>
      <c r="D111" s="208">
        <v>1.7961571881120317</v>
      </c>
      <c r="E111" s="208">
        <v>0</v>
      </c>
      <c r="F111" s="208">
        <v>1.2001312308496617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2.634638292359718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4.3730028967226922</v>
      </c>
      <c r="C113" s="208">
        <v>2.7398520529205235</v>
      </c>
      <c r="D113" s="208">
        <v>0.26079842641697448</v>
      </c>
      <c r="E113" s="208">
        <v>0</v>
      </c>
      <c r="F113" s="208">
        <v>10.298855269101631</v>
      </c>
      <c r="G113" s="208">
        <v>23.894739912619492</v>
      </c>
      <c r="H113" s="208">
        <v>31.003230586573746</v>
      </c>
      <c r="I113" s="208">
        <v>27.764571461112777</v>
      </c>
      <c r="J113" s="208">
        <v>25.173021478858786</v>
      </c>
      <c r="K113" s="208">
        <v>26.133570236700276</v>
      </c>
      <c r="L113" s="208">
        <v>30.808176320911794</v>
      </c>
      <c r="M113" s="208">
        <v>36.722796101018538</v>
      </c>
      <c r="N113" s="208">
        <v>22.061278231940321</v>
      </c>
      <c r="O113" s="208">
        <v>13.7951328934318</v>
      </c>
      <c r="P113" s="208">
        <v>7.2413971814381135</v>
      </c>
      <c r="Q113" s="208">
        <v>1.1065076224552743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1.517929901442884</v>
      </c>
      <c r="C116" s="204">
        <v>1.6999758173946204</v>
      </c>
      <c r="D116" s="204">
        <v>1.0835478548041242</v>
      </c>
      <c r="E116" s="204">
        <v>0.90777312531272591</v>
      </c>
      <c r="F116" s="204">
        <v>1.9549602994412187</v>
      </c>
      <c r="G116" s="204">
        <v>2.2737614908225399</v>
      </c>
      <c r="H116" s="204">
        <v>2.8739247337624994</v>
      </c>
      <c r="I116" s="204">
        <v>2.755694222411583</v>
      </c>
      <c r="J116" s="204">
        <v>2.4530812868342644</v>
      </c>
      <c r="K116" s="204">
        <v>2.3704910468306628</v>
      </c>
      <c r="L116" s="204">
        <v>2.7945093409144155</v>
      </c>
      <c r="M116" s="204">
        <v>3.3310052389934754</v>
      </c>
      <c r="N116" s="204">
        <v>2.001106701334427</v>
      </c>
      <c r="O116" s="204">
        <v>1.5505700179786308</v>
      </c>
      <c r="P116" s="204">
        <v>0.92930162594515109</v>
      </c>
      <c r="Q116" s="204">
        <v>0.51563102423626916</v>
      </c>
    </row>
    <row r="117" spans="1:17" x14ac:dyDescent="0.25">
      <c r="A117" s="152" t="s">
        <v>216</v>
      </c>
      <c r="B117" s="151">
        <v>1.517929901442884</v>
      </c>
      <c r="C117" s="151">
        <v>1.6999758173946204</v>
      </c>
      <c r="D117" s="151">
        <v>1.0835478548041242</v>
      </c>
      <c r="E117" s="151">
        <v>0.90777312531272591</v>
      </c>
      <c r="F117" s="151">
        <v>1.9549602994412187</v>
      </c>
      <c r="G117" s="151">
        <v>2.2737614908225399</v>
      </c>
      <c r="H117" s="151">
        <v>2.8739247337624994</v>
      </c>
      <c r="I117" s="151">
        <v>2.755694222411583</v>
      </c>
      <c r="J117" s="151">
        <v>2.4530812868342644</v>
      </c>
      <c r="K117" s="151">
        <v>2.3704910468306628</v>
      </c>
      <c r="L117" s="151">
        <v>2.7945093409144155</v>
      </c>
      <c r="M117" s="151">
        <v>3.3310052389934754</v>
      </c>
      <c r="N117" s="151">
        <v>2.001106701334427</v>
      </c>
      <c r="O117" s="151">
        <v>1.5505700179786308</v>
      </c>
      <c r="P117" s="151">
        <v>0.92930162594515109</v>
      </c>
      <c r="Q117" s="151">
        <v>0.51563102423626916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0.65058228486455372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1.517929901442884</v>
      </c>
      <c r="C122" s="208">
        <v>1.6999758173946204</v>
      </c>
      <c r="D122" s="208">
        <v>1.0835478548041242</v>
      </c>
      <c r="E122" s="208">
        <v>0.25719084044817214</v>
      </c>
      <c r="F122" s="208">
        <v>1.9549602994412187</v>
      </c>
      <c r="G122" s="208">
        <v>2.2737614908225399</v>
      </c>
      <c r="H122" s="208">
        <v>2.8739247337624994</v>
      </c>
      <c r="I122" s="208">
        <v>2.755694222411583</v>
      </c>
      <c r="J122" s="208">
        <v>2.4530812868342644</v>
      </c>
      <c r="K122" s="208">
        <v>2.3704910468306628</v>
      </c>
      <c r="L122" s="208">
        <v>2.7945093409144155</v>
      </c>
      <c r="M122" s="208">
        <v>3.3310052389934754</v>
      </c>
      <c r="N122" s="208">
        <v>2.001106701334427</v>
      </c>
      <c r="O122" s="208">
        <v>1.5505700179786308</v>
      </c>
      <c r="P122" s="208">
        <v>0.92930162594515109</v>
      </c>
      <c r="Q122" s="208">
        <v>0.51563102423626916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8.40639</v>
      </c>
      <c r="C125" s="176">
        <v>8.8701500000000006</v>
      </c>
      <c r="D125" s="176">
        <v>8.8113799999999998</v>
      </c>
      <c r="E125" s="176">
        <v>8.4688800000000004</v>
      </c>
      <c r="F125" s="176">
        <v>10.445309999999999</v>
      </c>
      <c r="G125" s="176">
        <v>9.6549700000000005</v>
      </c>
      <c r="H125" s="176">
        <v>10.65258</v>
      </c>
      <c r="I125" s="176">
        <v>10.878399999999999</v>
      </c>
      <c r="J125" s="176">
        <v>10.55293</v>
      </c>
      <c r="K125" s="176">
        <v>8.5989699999999996</v>
      </c>
      <c r="L125" s="176">
        <v>9.5685300000000009</v>
      </c>
      <c r="M125" s="176">
        <v>10.5443</v>
      </c>
      <c r="N125" s="176">
        <v>10.22217</v>
      </c>
      <c r="O125" s="176">
        <v>8.9639600000000002</v>
      </c>
      <c r="P125" s="176">
        <v>8.7207799999999995</v>
      </c>
      <c r="Q125" s="176">
        <v>10.137890000000001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0.99999999999999989</v>
      </c>
      <c r="H129" s="77">
        <f t="shared" si="0"/>
        <v>0.99999999999999978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4.1780181375827743E-4</v>
      </c>
      <c r="C134" s="238">
        <f t="shared" si="5"/>
        <v>3.8691133946327719E-4</v>
      </c>
      <c r="D134" s="238">
        <f t="shared" si="5"/>
        <v>3.9288527352038743E-4</v>
      </c>
      <c r="E134" s="238">
        <f t="shared" si="5"/>
        <v>4.1512203444901263E-4</v>
      </c>
      <c r="F134" s="238">
        <f t="shared" si="5"/>
        <v>3.775523708502371E-4</v>
      </c>
      <c r="G134" s="238">
        <f t="shared" si="5"/>
        <v>3.5629211132415093E-4</v>
      </c>
      <c r="H134" s="238">
        <f t="shared" si="5"/>
        <v>3.5716697480029421E-4</v>
      </c>
      <c r="I134" s="238">
        <f t="shared" si="5"/>
        <v>3.6972003934809708E-4</v>
      </c>
      <c r="J134" s="238">
        <f t="shared" si="5"/>
        <v>3.6102591921636807E-4</v>
      </c>
      <c r="K134" s="238">
        <f t="shared" si="5"/>
        <v>3.4797404308139004E-4</v>
      </c>
      <c r="L134" s="238">
        <f t="shared" si="5"/>
        <v>3.3911028988757726E-4</v>
      </c>
      <c r="M134" s="238">
        <f t="shared" si="5"/>
        <v>3.0805805173732595E-4</v>
      </c>
      <c r="N134" s="238">
        <f t="shared" si="5"/>
        <v>3.6276199746977715E-4</v>
      </c>
      <c r="O134" s="238">
        <f t="shared" si="5"/>
        <v>3.5423792811511902E-4</v>
      </c>
      <c r="P134" s="238">
        <f t="shared" si="5"/>
        <v>3.4459655405039965E-4</v>
      </c>
      <c r="Q134" s="238">
        <f t="shared" si="5"/>
        <v>3.6264435764892466E-4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0.20831776547156783</v>
      </c>
      <c r="C136" s="237">
        <f t="shared" si="7"/>
        <v>0.21262722895892971</v>
      </c>
      <c r="D136" s="237">
        <f t="shared" si="7"/>
        <v>0.2241933755859247</v>
      </c>
      <c r="E136" s="237">
        <f t="shared" si="7"/>
        <v>0.22724688269419899</v>
      </c>
      <c r="F136" s="237">
        <f t="shared" si="7"/>
        <v>0.21054405071295001</v>
      </c>
      <c r="G136" s="237">
        <f t="shared" si="7"/>
        <v>0.19705592760973512</v>
      </c>
      <c r="H136" s="237">
        <f t="shared" si="7"/>
        <v>0.19929288896378677</v>
      </c>
      <c r="I136" s="237">
        <f t="shared" si="7"/>
        <v>0.21712976987982249</v>
      </c>
      <c r="J136" s="237">
        <f t="shared" si="7"/>
        <v>0.21270010476537524</v>
      </c>
      <c r="K136" s="237">
        <f t="shared" si="7"/>
        <v>0.19727442574076073</v>
      </c>
      <c r="L136" s="237">
        <f t="shared" si="7"/>
        <v>0.20745444629704968</v>
      </c>
      <c r="M136" s="237">
        <f t="shared" si="7"/>
        <v>0.18450279264281025</v>
      </c>
      <c r="N136" s="237">
        <f t="shared" si="7"/>
        <v>0.2313483599937616</v>
      </c>
      <c r="O136" s="237">
        <f t="shared" si="7"/>
        <v>0.20278206189346279</v>
      </c>
      <c r="P136" s="237">
        <f t="shared" si="7"/>
        <v>0.19794582817062745</v>
      </c>
      <c r="Q136" s="237">
        <f t="shared" si="7"/>
        <v>0.22710393151390965</v>
      </c>
    </row>
    <row r="137" spans="1:17" x14ac:dyDescent="0.25">
      <c r="A137" s="142" t="s">
        <v>227</v>
      </c>
      <c r="B137" s="235">
        <f t="shared" ref="B137:Q137" si="8">IF(B$17=0,0,B$17/B$5)</f>
        <v>0.19499932998961972</v>
      </c>
      <c r="C137" s="235">
        <f t="shared" si="8"/>
        <v>0.19939101977704879</v>
      </c>
      <c r="D137" s="235">
        <f t="shared" si="8"/>
        <v>0.21021921997801493</v>
      </c>
      <c r="E137" s="235">
        <f t="shared" si="8"/>
        <v>0.21262805247257027</v>
      </c>
      <c r="F137" s="235">
        <f t="shared" si="8"/>
        <v>0.19711567122424714</v>
      </c>
      <c r="G137" s="235">
        <f t="shared" si="8"/>
        <v>0.18455862715549687</v>
      </c>
      <c r="H137" s="235">
        <f t="shared" si="8"/>
        <v>0.18678872817971715</v>
      </c>
      <c r="I137" s="235">
        <f t="shared" si="8"/>
        <v>0.20435019361307122</v>
      </c>
      <c r="J137" s="235">
        <f t="shared" si="8"/>
        <v>0.20021512325597432</v>
      </c>
      <c r="K137" s="235">
        <f t="shared" si="8"/>
        <v>0.18597827930636363</v>
      </c>
      <c r="L137" s="235">
        <f t="shared" si="8"/>
        <v>0.19524505704427833</v>
      </c>
      <c r="M137" s="235">
        <f t="shared" si="8"/>
        <v>0.17335295906957804</v>
      </c>
      <c r="N137" s="235">
        <f t="shared" si="8"/>
        <v>0.22381163371890062</v>
      </c>
      <c r="O137" s="235">
        <f t="shared" si="8"/>
        <v>0.19083799428487044</v>
      </c>
      <c r="P137" s="235">
        <f t="shared" si="8"/>
        <v>0.18501725964005566</v>
      </c>
      <c r="Q137" s="235">
        <f t="shared" si="8"/>
        <v>0.21351499802729051</v>
      </c>
    </row>
    <row r="138" spans="1:17" x14ac:dyDescent="0.25">
      <c r="A138" s="142" t="s">
        <v>226</v>
      </c>
      <c r="B138" s="235">
        <f t="shared" ref="B138:Q138" si="9">IF(B$25=0,0,B$25/B$5)</f>
        <v>1.3318435481948098E-2</v>
      </c>
      <c r="C138" s="235">
        <f t="shared" si="9"/>
        <v>1.3236209181880926E-2</v>
      </c>
      <c r="D138" s="235">
        <f t="shared" si="9"/>
        <v>1.3974155607909778E-2</v>
      </c>
      <c r="E138" s="235">
        <f t="shared" si="9"/>
        <v>1.4618830221628718E-2</v>
      </c>
      <c r="F138" s="235">
        <f t="shared" si="9"/>
        <v>1.3428379488702893E-2</v>
      </c>
      <c r="G138" s="235">
        <f t="shared" si="9"/>
        <v>1.2497300454238245E-2</v>
      </c>
      <c r="H138" s="235">
        <f t="shared" si="9"/>
        <v>1.250416078406965E-2</v>
      </c>
      <c r="I138" s="235">
        <f t="shared" si="9"/>
        <v>1.2779576266751292E-2</v>
      </c>
      <c r="J138" s="235">
        <f t="shared" si="9"/>
        <v>1.2484981509400916E-2</v>
      </c>
      <c r="K138" s="235">
        <f t="shared" si="9"/>
        <v>1.1296146434397115E-2</v>
      </c>
      <c r="L138" s="235">
        <f t="shared" si="9"/>
        <v>1.2209389252771347E-2</v>
      </c>
      <c r="M138" s="235">
        <f t="shared" si="9"/>
        <v>1.1149833573232239E-2</v>
      </c>
      <c r="N138" s="235">
        <f t="shared" si="9"/>
        <v>7.5367262748609921E-3</v>
      </c>
      <c r="O138" s="235">
        <f t="shared" si="9"/>
        <v>1.1944067608592325E-2</v>
      </c>
      <c r="P138" s="235">
        <f t="shared" si="9"/>
        <v>1.2928568530571788E-2</v>
      </c>
      <c r="Q138" s="235">
        <f t="shared" si="9"/>
        <v>1.3588933486619135E-2</v>
      </c>
    </row>
    <row r="139" spans="1:17" x14ac:dyDescent="0.25">
      <c r="A139" s="127" t="s">
        <v>212</v>
      </c>
      <c r="B139" s="237">
        <f t="shared" ref="B139:Q139" si="10">IF(B$36=0,0,B$36/B$5)</f>
        <v>0.22286322617250304</v>
      </c>
      <c r="C139" s="237">
        <f t="shared" si="10"/>
        <v>0.21730316065690872</v>
      </c>
      <c r="D139" s="237">
        <f t="shared" si="10"/>
        <v>0.21199961154086841</v>
      </c>
      <c r="E139" s="237">
        <f t="shared" si="10"/>
        <v>0.24956298941790275</v>
      </c>
      <c r="F139" s="237">
        <f t="shared" si="10"/>
        <v>0.25038916871412503</v>
      </c>
      <c r="G139" s="237">
        <f t="shared" si="10"/>
        <v>0.24193865626356406</v>
      </c>
      <c r="H139" s="237">
        <f t="shared" si="10"/>
        <v>0.25583243529015637</v>
      </c>
      <c r="I139" s="237">
        <f t="shared" si="10"/>
        <v>0.23892977770166626</v>
      </c>
      <c r="J139" s="237">
        <f t="shared" si="10"/>
        <v>0.23905508123548536</v>
      </c>
      <c r="K139" s="237">
        <f t="shared" si="10"/>
        <v>0.2693952317520425</v>
      </c>
      <c r="L139" s="237">
        <f t="shared" si="10"/>
        <v>0.24946542431406946</v>
      </c>
      <c r="M139" s="237">
        <f t="shared" si="10"/>
        <v>0.27727589145133458</v>
      </c>
      <c r="N139" s="237">
        <f t="shared" si="10"/>
        <v>0.268539564118975</v>
      </c>
      <c r="O139" s="237">
        <f t="shared" si="10"/>
        <v>0.29357131470957226</v>
      </c>
      <c r="P139" s="237">
        <f t="shared" si="10"/>
        <v>0.30259704891861705</v>
      </c>
      <c r="Q139" s="237">
        <f t="shared" si="10"/>
        <v>0.28116797585392622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0.56840120654217086</v>
      </c>
      <c r="C141" s="209">
        <f t="shared" si="12"/>
        <v>0.56968269904469826</v>
      </c>
      <c r="D141" s="209">
        <f t="shared" si="12"/>
        <v>0.56341412759968645</v>
      </c>
      <c r="E141" s="209">
        <f t="shared" si="12"/>
        <v>0.52277500585344927</v>
      </c>
      <c r="F141" s="209">
        <f t="shared" si="12"/>
        <v>0.53868922820207465</v>
      </c>
      <c r="G141" s="209">
        <f t="shared" si="12"/>
        <v>0.56064912401537659</v>
      </c>
      <c r="H141" s="209">
        <f t="shared" si="12"/>
        <v>0.54451750877125638</v>
      </c>
      <c r="I141" s="209">
        <f t="shared" si="12"/>
        <v>0.54357073237916309</v>
      </c>
      <c r="J141" s="209">
        <f t="shared" si="12"/>
        <v>0.547883788079923</v>
      </c>
      <c r="K141" s="209">
        <f t="shared" si="12"/>
        <v>0.53298236846411551</v>
      </c>
      <c r="L141" s="209">
        <f t="shared" si="12"/>
        <v>0.5427410190989933</v>
      </c>
      <c r="M141" s="209">
        <f t="shared" si="12"/>
        <v>0.53791325785411792</v>
      </c>
      <c r="N141" s="209">
        <f t="shared" si="12"/>
        <v>0.49974931388979354</v>
      </c>
      <c r="O141" s="209">
        <f t="shared" si="12"/>
        <v>0.5032923854688498</v>
      </c>
      <c r="P141" s="209">
        <f t="shared" si="12"/>
        <v>0.49911252635670511</v>
      </c>
      <c r="Q141" s="209">
        <f t="shared" si="12"/>
        <v>0.49136544827451528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1.0000000000000002</v>
      </c>
      <c r="E143" s="77">
        <f t="shared" si="13"/>
        <v>1.0000000000000002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</v>
      </c>
      <c r="J143" s="77">
        <f t="shared" si="13"/>
        <v>1.0000000000000002</v>
      </c>
      <c r="K143" s="77">
        <f t="shared" si="13"/>
        <v>1</v>
      </c>
      <c r="L143" s="77">
        <f t="shared" si="13"/>
        <v>1</v>
      </c>
      <c r="M143" s="77">
        <f t="shared" si="13"/>
        <v>0.99999999999999989</v>
      </c>
      <c r="N143" s="77">
        <f t="shared" si="13"/>
        <v>0.99999999999999989</v>
      </c>
      <c r="O143" s="77">
        <f t="shared" si="13"/>
        <v>1</v>
      </c>
      <c r="P143" s="77">
        <f t="shared" si="13"/>
        <v>1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2.00708328673984E-3</v>
      </c>
      <c r="C148" s="238">
        <f t="shared" si="18"/>
        <v>2.0082567216130965E-3</v>
      </c>
      <c r="D148" s="238">
        <f t="shared" si="18"/>
        <v>1.7469484902747109E-3</v>
      </c>
      <c r="E148" s="238">
        <f t="shared" si="18"/>
        <v>2.0357200583571702E-3</v>
      </c>
      <c r="F148" s="238">
        <f t="shared" si="18"/>
        <v>2.0103443028605477E-3</v>
      </c>
      <c r="G148" s="238">
        <f t="shared" si="18"/>
        <v>2.064199829653566E-3</v>
      </c>
      <c r="H148" s="238">
        <f t="shared" si="18"/>
        <v>2.0764397068364204E-3</v>
      </c>
      <c r="I148" s="238">
        <f t="shared" si="18"/>
        <v>1.9606183495832598E-3</v>
      </c>
      <c r="J148" s="238">
        <f t="shared" si="18"/>
        <v>1.8570806331888335E-3</v>
      </c>
      <c r="K148" s="238">
        <f t="shared" si="18"/>
        <v>2.0241950043013109E-3</v>
      </c>
      <c r="L148" s="238">
        <f t="shared" si="18"/>
        <v>2.0429890389197787E-3</v>
      </c>
      <c r="M148" s="238">
        <f t="shared" si="18"/>
        <v>2.0646582419974894E-3</v>
      </c>
      <c r="N148" s="238">
        <f t="shared" si="18"/>
        <v>2.0261354434514475E-3</v>
      </c>
      <c r="O148" s="238">
        <f t="shared" si="18"/>
        <v>1.995235665456065E-3</v>
      </c>
      <c r="P148" s="238">
        <f t="shared" si="18"/>
        <v>2.0910052025775732E-3</v>
      </c>
      <c r="Q148" s="238">
        <f t="shared" si="18"/>
        <v>2.3064060532181282E-3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0.11796417258840737</v>
      </c>
      <c r="C150" s="237">
        <f t="shared" si="20"/>
        <v>0.12883256770736404</v>
      </c>
      <c r="D150" s="237">
        <f t="shared" si="20"/>
        <v>8.2591212682340556E-2</v>
      </c>
      <c r="E150" s="237">
        <f t="shared" si="20"/>
        <v>8.6266937403277039E-2</v>
      </c>
      <c r="F150" s="237">
        <f t="shared" si="20"/>
        <v>0.15222169908606031</v>
      </c>
      <c r="G150" s="237">
        <f t="shared" si="20"/>
        <v>0.16959716644083264</v>
      </c>
      <c r="H150" s="237">
        <f t="shared" si="20"/>
        <v>0.18392811034276146</v>
      </c>
      <c r="I150" s="237">
        <f t="shared" si="20"/>
        <v>0.15788840270723231</v>
      </c>
      <c r="J150" s="237">
        <f t="shared" si="20"/>
        <v>0.13086673474833924</v>
      </c>
      <c r="K150" s="237">
        <f t="shared" si="20"/>
        <v>0.142412365468393</v>
      </c>
      <c r="L150" s="237">
        <f t="shared" si="20"/>
        <v>0.14807224690774809</v>
      </c>
      <c r="M150" s="237">
        <f t="shared" si="20"/>
        <v>0.17745713468307406</v>
      </c>
      <c r="N150" s="237">
        <f t="shared" si="20"/>
        <v>0.12612761655485955</v>
      </c>
      <c r="O150" s="237">
        <f t="shared" si="20"/>
        <v>0.11152639799828797</v>
      </c>
      <c r="P150" s="237">
        <f t="shared" si="20"/>
        <v>0.10054731731698686</v>
      </c>
      <c r="Q150" s="237">
        <f t="shared" si="20"/>
        <v>6.4613075482841328E-2</v>
      </c>
    </row>
    <row r="151" spans="1:17" x14ac:dyDescent="0.25">
      <c r="A151" s="142" t="s">
        <v>225</v>
      </c>
      <c r="B151" s="235">
        <f t="shared" ref="B151:Q151" si="21">IF(B$59=0,0,B$59/B$47)</f>
        <v>8.94416302876887E-2</v>
      </c>
      <c r="C151" s="235">
        <f t="shared" si="21"/>
        <v>0.10029334979281773</v>
      </c>
      <c r="D151" s="235">
        <f t="shared" si="21"/>
        <v>5.7765430643184096E-2</v>
      </c>
      <c r="E151" s="235">
        <f t="shared" si="21"/>
        <v>5.2316228720070884E-2</v>
      </c>
      <c r="F151" s="235">
        <f t="shared" si="21"/>
        <v>0.11581326446595493</v>
      </c>
      <c r="G151" s="235">
        <f t="shared" si="21"/>
        <v>0.13259636170447978</v>
      </c>
      <c r="H151" s="235">
        <f t="shared" si="21"/>
        <v>0.14677000240729779</v>
      </c>
      <c r="I151" s="235">
        <f t="shared" si="21"/>
        <v>0.12561201534510205</v>
      </c>
      <c r="J151" s="235">
        <f t="shared" si="21"/>
        <v>0.11120173369538551</v>
      </c>
      <c r="K151" s="235">
        <f t="shared" si="21"/>
        <v>0.142412365468393</v>
      </c>
      <c r="L151" s="235">
        <f t="shared" si="21"/>
        <v>0.13382543015161402</v>
      </c>
      <c r="M151" s="235">
        <f t="shared" si="21"/>
        <v>0.14745539796873211</v>
      </c>
      <c r="N151" s="235">
        <f t="shared" si="21"/>
        <v>0.12156293843424511</v>
      </c>
      <c r="O151" s="235">
        <f t="shared" si="21"/>
        <v>0.11152639799828797</v>
      </c>
      <c r="P151" s="235">
        <f t="shared" si="21"/>
        <v>8.7885056621664404E-2</v>
      </c>
      <c r="Q151" s="235">
        <f t="shared" si="21"/>
        <v>5.0779967641565983E-2</v>
      </c>
    </row>
    <row r="152" spans="1:17" x14ac:dyDescent="0.25">
      <c r="A152" s="142" t="s">
        <v>224</v>
      </c>
      <c r="B152" s="235">
        <f t="shared" ref="B152:Q152" si="22">IF(B$65=0,0,B$65/B$47)</f>
        <v>2.8522542300718656E-2</v>
      </c>
      <c r="C152" s="235">
        <f t="shared" si="22"/>
        <v>2.8539217914546302E-2</v>
      </c>
      <c r="D152" s="235">
        <f t="shared" si="22"/>
        <v>2.4825782039156453E-2</v>
      </c>
      <c r="E152" s="235">
        <f t="shared" si="22"/>
        <v>3.3950708683206147E-2</v>
      </c>
      <c r="F152" s="235">
        <f t="shared" si="22"/>
        <v>3.6408434620105401E-2</v>
      </c>
      <c r="G152" s="235">
        <f t="shared" si="22"/>
        <v>3.7000804736352894E-2</v>
      </c>
      <c r="H152" s="235">
        <f t="shared" si="22"/>
        <v>3.7158107935463681E-2</v>
      </c>
      <c r="I152" s="235">
        <f t="shared" si="22"/>
        <v>3.227638736213026E-2</v>
      </c>
      <c r="J152" s="235">
        <f t="shared" si="22"/>
        <v>1.9665001052953709E-2</v>
      </c>
      <c r="K152" s="235">
        <f t="shared" si="22"/>
        <v>0</v>
      </c>
      <c r="L152" s="235">
        <f t="shared" si="22"/>
        <v>1.4246816756134069E-2</v>
      </c>
      <c r="M152" s="235">
        <f t="shared" si="22"/>
        <v>3.0001736714341955E-2</v>
      </c>
      <c r="N152" s="235">
        <f t="shared" si="22"/>
        <v>4.5646781206144429E-3</v>
      </c>
      <c r="O152" s="235">
        <f t="shared" si="22"/>
        <v>0</v>
      </c>
      <c r="P152" s="235">
        <f t="shared" si="22"/>
        <v>1.2662260695322449E-2</v>
      </c>
      <c r="Q152" s="235">
        <f t="shared" si="22"/>
        <v>1.3833107841275345E-2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0.63053612407809645</v>
      </c>
      <c r="C154" s="237">
        <f t="shared" si="24"/>
        <v>0.63090476502176285</v>
      </c>
      <c r="D154" s="237">
        <f t="shared" si="24"/>
        <v>0.54881336379972367</v>
      </c>
      <c r="E154" s="237">
        <f t="shared" si="24"/>
        <v>0.6395325215375316</v>
      </c>
      <c r="F154" s="237">
        <f t="shared" si="24"/>
        <v>0.63156059001774711</v>
      </c>
      <c r="G154" s="237">
        <f t="shared" si="24"/>
        <v>0.64847959649276621</v>
      </c>
      <c r="H154" s="237">
        <f t="shared" si="24"/>
        <v>0.65232482043990236</v>
      </c>
      <c r="I154" s="237">
        <f t="shared" si="24"/>
        <v>0.6159389115090893</v>
      </c>
      <c r="J154" s="237">
        <f t="shared" si="24"/>
        <v>0.5834119751220691</v>
      </c>
      <c r="K154" s="237">
        <f t="shared" si="24"/>
        <v>0.63591186316117876</v>
      </c>
      <c r="L154" s="237">
        <f t="shared" si="24"/>
        <v>0.64181611129199057</v>
      </c>
      <c r="M154" s="237">
        <f t="shared" si="24"/>
        <v>0.64862360922232076</v>
      </c>
      <c r="N154" s="237">
        <f t="shared" si="24"/>
        <v>0.63652146266749721</v>
      </c>
      <c r="O154" s="237">
        <f t="shared" si="24"/>
        <v>0.62681412945377191</v>
      </c>
      <c r="P154" s="237">
        <f t="shared" si="24"/>
        <v>0.65690065009808263</v>
      </c>
      <c r="Q154" s="237">
        <f t="shared" si="24"/>
        <v>0.72456999814324174</v>
      </c>
    </row>
    <row r="155" spans="1:17" x14ac:dyDescent="0.25">
      <c r="A155" s="142" t="s">
        <v>222</v>
      </c>
      <c r="B155" s="259">
        <f t="shared" ref="B155:Q155" si="25">IF(B$78=0,0,B$78/B$47)</f>
        <v>0.63053612407809645</v>
      </c>
      <c r="C155" s="259">
        <f t="shared" si="25"/>
        <v>0.63090476502176285</v>
      </c>
      <c r="D155" s="259">
        <f t="shared" si="25"/>
        <v>0.54881336379972367</v>
      </c>
      <c r="E155" s="259">
        <f t="shared" si="25"/>
        <v>0.6395325215375316</v>
      </c>
      <c r="F155" s="259">
        <f t="shared" si="25"/>
        <v>0.63156059001774711</v>
      </c>
      <c r="G155" s="259">
        <f t="shared" si="25"/>
        <v>0.64847959649276621</v>
      </c>
      <c r="H155" s="259">
        <f t="shared" si="25"/>
        <v>0.65232482043990236</v>
      </c>
      <c r="I155" s="259">
        <f t="shared" si="25"/>
        <v>0.6159389115090893</v>
      </c>
      <c r="J155" s="259">
        <f t="shared" si="25"/>
        <v>0.5834119751220691</v>
      </c>
      <c r="K155" s="259">
        <f t="shared" si="25"/>
        <v>0.63591186316117876</v>
      </c>
      <c r="L155" s="259">
        <f t="shared" si="25"/>
        <v>0.64181611129199057</v>
      </c>
      <c r="M155" s="259">
        <f t="shared" si="25"/>
        <v>0.64862360922232076</v>
      </c>
      <c r="N155" s="259">
        <f t="shared" si="25"/>
        <v>0.63652146266749721</v>
      </c>
      <c r="O155" s="259">
        <f t="shared" si="25"/>
        <v>0.62681412945377191</v>
      </c>
      <c r="P155" s="259">
        <f t="shared" si="25"/>
        <v>0.65690065009808263</v>
      </c>
      <c r="Q155" s="259">
        <f t="shared" si="25"/>
        <v>0.72456999814324174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4.5770762911260962E-2</v>
      </c>
      <c r="C157" s="237">
        <f t="shared" si="27"/>
        <v>5.1324010085436564E-2</v>
      </c>
      <c r="D157" s="237">
        <f t="shared" si="27"/>
        <v>2.956081884835679E-2</v>
      </c>
      <c r="E157" s="237">
        <f t="shared" si="27"/>
        <v>2.4407491386675664E-2</v>
      </c>
      <c r="F157" s="237">
        <f t="shared" si="27"/>
        <v>5.9266154393655179E-2</v>
      </c>
      <c r="G157" s="237">
        <f t="shared" si="27"/>
        <v>5.8504166482848875E-2</v>
      </c>
      <c r="H157" s="237">
        <f t="shared" si="27"/>
        <v>6.5997363115837399E-2</v>
      </c>
      <c r="I157" s="237">
        <f t="shared" si="27"/>
        <v>5.5818930238142481E-2</v>
      </c>
      <c r="J157" s="237">
        <f t="shared" si="27"/>
        <v>4.9373672748511593E-2</v>
      </c>
      <c r="K157" s="237">
        <f t="shared" si="27"/>
        <v>5.9483181758016777E-2</v>
      </c>
      <c r="L157" s="237">
        <f t="shared" si="27"/>
        <v>5.6437868753116564E-2</v>
      </c>
      <c r="M157" s="237">
        <f t="shared" si="27"/>
        <v>6.3446865660504781E-2</v>
      </c>
      <c r="N157" s="237">
        <f t="shared" si="27"/>
        <v>4.9781582938776263E-2</v>
      </c>
      <c r="O157" s="237">
        <f t="shared" si="27"/>
        <v>5.2892665394284132E-2</v>
      </c>
      <c r="P157" s="237">
        <f t="shared" si="27"/>
        <v>4.0294586020875857E-2</v>
      </c>
      <c r="Q157" s="237">
        <f t="shared" si="27"/>
        <v>2.59860855855122E-2</v>
      </c>
    </row>
    <row r="158" spans="1:17" x14ac:dyDescent="0.25">
      <c r="A158" s="142" t="s">
        <v>220</v>
      </c>
      <c r="B158" s="259">
        <f t="shared" ref="B158:Q158" si="28">IF(B$88=0,0,B$88/B$47)</f>
        <v>4.5770762911260962E-2</v>
      </c>
      <c r="C158" s="259">
        <f t="shared" si="28"/>
        <v>5.1324010085436564E-2</v>
      </c>
      <c r="D158" s="259">
        <f t="shared" si="28"/>
        <v>2.956081884835679E-2</v>
      </c>
      <c r="E158" s="259">
        <f t="shared" si="28"/>
        <v>2.4407491386675664E-2</v>
      </c>
      <c r="F158" s="259">
        <f t="shared" si="28"/>
        <v>5.9266154393655179E-2</v>
      </c>
      <c r="G158" s="259">
        <f t="shared" si="28"/>
        <v>5.8504166482848875E-2</v>
      </c>
      <c r="H158" s="259">
        <f t="shared" si="28"/>
        <v>6.5997363115837399E-2</v>
      </c>
      <c r="I158" s="259">
        <f t="shared" si="28"/>
        <v>5.5818930238142481E-2</v>
      </c>
      <c r="J158" s="259">
        <f t="shared" si="28"/>
        <v>4.9373672748511593E-2</v>
      </c>
      <c r="K158" s="259">
        <f t="shared" si="28"/>
        <v>5.9483181758016777E-2</v>
      </c>
      <c r="L158" s="259">
        <f t="shared" si="28"/>
        <v>5.6437868753116564E-2</v>
      </c>
      <c r="M158" s="259">
        <f t="shared" si="28"/>
        <v>6.3446865660504781E-2</v>
      </c>
      <c r="N158" s="259">
        <f t="shared" si="28"/>
        <v>4.9781582938776263E-2</v>
      </c>
      <c r="O158" s="259">
        <f t="shared" si="28"/>
        <v>5.2892665394284132E-2</v>
      </c>
      <c r="P158" s="259">
        <f t="shared" si="28"/>
        <v>4.0294586020875857E-2</v>
      </c>
      <c r="Q158" s="259">
        <f t="shared" si="28"/>
        <v>2.59860855855122E-2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0.20372185713549537</v>
      </c>
      <c r="C160" s="209">
        <f t="shared" si="30"/>
        <v>0.18693040046382342</v>
      </c>
      <c r="D160" s="209">
        <f t="shared" si="30"/>
        <v>0.3372876561793044</v>
      </c>
      <c r="E160" s="209">
        <f t="shared" si="30"/>
        <v>0.24775732961415869</v>
      </c>
      <c r="F160" s="209">
        <f t="shared" si="30"/>
        <v>0.15494121219967683</v>
      </c>
      <c r="G160" s="209">
        <f t="shared" si="30"/>
        <v>0.12135487075389875</v>
      </c>
      <c r="H160" s="209">
        <f t="shared" si="30"/>
        <v>9.5673266394662296E-2</v>
      </c>
      <c r="I160" s="209">
        <f t="shared" si="30"/>
        <v>0.16839313719595281</v>
      </c>
      <c r="J160" s="209">
        <f t="shared" si="30"/>
        <v>0.23449053674789136</v>
      </c>
      <c r="K160" s="209">
        <f t="shared" si="30"/>
        <v>0.16016839460811017</v>
      </c>
      <c r="L160" s="209">
        <f t="shared" si="30"/>
        <v>0.15163078400822499</v>
      </c>
      <c r="M160" s="209">
        <f t="shared" si="30"/>
        <v>0.1084077321921028</v>
      </c>
      <c r="N160" s="209">
        <f t="shared" si="30"/>
        <v>0.18554320239541547</v>
      </c>
      <c r="O160" s="209">
        <f t="shared" si="30"/>
        <v>0.20677157148820002</v>
      </c>
      <c r="P160" s="209">
        <f t="shared" si="30"/>
        <v>0.20016644136147704</v>
      </c>
      <c r="Q160" s="209">
        <f t="shared" si="30"/>
        <v>0.18252443473518659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0.99999999999999989</v>
      </c>
      <c r="H162" s="77">
        <f t="shared" si="31"/>
        <v>1</v>
      </c>
      <c r="I162" s="77">
        <f t="shared" si="31"/>
        <v>1</v>
      </c>
      <c r="J162" s="77">
        <f t="shared" si="31"/>
        <v>0.99999999999999989</v>
      </c>
      <c r="K162" s="77">
        <f t="shared" si="31"/>
        <v>1.0000000000000002</v>
      </c>
      <c r="L162" s="77">
        <f t="shared" si="31"/>
        <v>1</v>
      </c>
      <c r="M162" s="77">
        <f t="shared" si="31"/>
        <v>1</v>
      </c>
      <c r="N162" s="77">
        <f t="shared" si="31"/>
        <v>1</v>
      </c>
      <c r="O162" s="77">
        <f t="shared" si="31"/>
        <v>1</v>
      </c>
      <c r="P162" s="77">
        <f t="shared" si="31"/>
        <v>0.99999999999999978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6.166654767810917E-3</v>
      </c>
      <c r="C167" s="238">
        <f t="shared" si="36"/>
        <v>5.6236844261183484E-3</v>
      </c>
      <c r="D167" s="238">
        <f t="shared" si="36"/>
        <v>7.3190011319015907E-3</v>
      </c>
      <c r="E167" s="238">
        <f t="shared" si="36"/>
        <v>8.0922466354658492E-3</v>
      </c>
      <c r="F167" s="238">
        <f t="shared" si="36"/>
        <v>5.0379159146511391E-3</v>
      </c>
      <c r="G167" s="238">
        <f t="shared" si="36"/>
        <v>4.9658375052816653E-3</v>
      </c>
      <c r="H167" s="238">
        <f t="shared" si="36"/>
        <v>4.5912458615878348E-3</v>
      </c>
      <c r="I167" s="238">
        <f t="shared" si="36"/>
        <v>5.0184201977963036E-3</v>
      </c>
      <c r="J167" s="238">
        <f t="shared" si="36"/>
        <v>5.2642837771292913E-3</v>
      </c>
      <c r="K167" s="238">
        <f t="shared" si="36"/>
        <v>4.4462872960224975E-3</v>
      </c>
      <c r="L167" s="238">
        <f t="shared" si="36"/>
        <v>4.7903477141547166E-3</v>
      </c>
      <c r="M167" s="238">
        <f t="shared" si="36"/>
        <v>4.3814495667583459E-3</v>
      </c>
      <c r="N167" s="238">
        <f t="shared" si="36"/>
        <v>4.9881840344842962E-3</v>
      </c>
      <c r="O167" s="238">
        <f t="shared" si="36"/>
        <v>5.2216863933320992E-3</v>
      </c>
      <c r="P167" s="238">
        <f t="shared" si="36"/>
        <v>5.7503084326695937E-3</v>
      </c>
      <c r="Q167" s="238">
        <f t="shared" si="36"/>
        <v>7.1264175527028474E-3</v>
      </c>
    </row>
    <row r="168" spans="1:17" x14ac:dyDescent="0.25">
      <c r="A168" s="127" t="s">
        <v>206</v>
      </c>
      <c r="B168" s="237">
        <f t="shared" ref="B168:Q168" si="37">IF(B$107=0,0,B$107/B$97)</f>
        <v>0.65497331568846795</v>
      </c>
      <c r="C168" s="237">
        <f t="shared" si="37"/>
        <v>0.66502559266667205</v>
      </c>
      <c r="D168" s="237">
        <f t="shared" si="37"/>
        <v>0.5758580487112388</v>
      </c>
      <c r="E168" s="237">
        <f t="shared" si="37"/>
        <v>0.52070156736193229</v>
      </c>
      <c r="F168" s="237">
        <f t="shared" si="37"/>
        <v>0.64776238357667959</v>
      </c>
      <c r="G168" s="237">
        <f t="shared" si="37"/>
        <v>0.67546513534417996</v>
      </c>
      <c r="H168" s="237">
        <f t="shared" si="37"/>
        <v>0.69814923610437307</v>
      </c>
      <c r="I168" s="237">
        <f t="shared" si="37"/>
        <v>0.68904000651148412</v>
      </c>
      <c r="J168" s="237">
        <f t="shared" si="37"/>
        <v>0.67357389315548777</v>
      </c>
      <c r="K168" s="237">
        <f t="shared" si="37"/>
        <v>0.7012196032324064</v>
      </c>
      <c r="L168" s="237">
        <f t="shared" si="37"/>
        <v>0.71020919781527059</v>
      </c>
      <c r="M168" s="237">
        <f t="shared" si="37"/>
        <v>0.72259424867073274</v>
      </c>
      <c r="N168" s="237">
        <f t="shared" si="37"/>
        <v>0.64026593195698023</v>
      </c>
      <c r="O168" s="237">
        <f t="shared" si="37"/>
        <v>0.62149368846542263</v>
      </c>
      <c r="P168" s="237">
        <f t="shared" si="37"/>
        <v>0.52091023162869809</v>
      </c>
      <c r="Q168" s="237">
        <f t="shared" si="37"/>
        <v>0.38146799853005703</v>
      </c>
    </row>
    <row r="169" spans="1:17" x14ac:dyDescent="0.25">
      <c r="A169" s="142" t="s">
        <v>218</v>
      </c>
      <c r="B169" s="235">
        <f t="shared" ref="B169:Q169" si="38">IF(B$108=0,0,B$108/B$97)</f>
        <v>0.65497331568846795</v>
      </c>
      <c r="C169" s="235">
        <f t="shared" si="38"/>
        <v>0.66502559266667205</v>
      </c>
      <c r="D169" s="235">
        <f t="shared" si="38"/>
        <v>0.5758580487112388</v>
      </c>
      <c r="E169" s="235">
        <f t="shared" si="38"/>
        <v>0.52070156736193229</v>
      </c>
      <c r="F169" s="235">
        <f t="shared" si="38"/>
        <v>0.64776238357667959</v>
      </c>
      <c r="G169" s="235">
        <f t="shared" si="38"/>
        <v>0.67546513534417996</v>
      </c>
      <c r="H169" s="235">
        <f t="shared" si="38"/>
        <v>0.69814923610437307</v>
      </c>
      <c r="I169" s="235">
        <f t="shared" si="38"/>
        <v>0.68904000651148412</v>
      </c>
      <c r="J169" s="235">
        <f t="shared" si="38"/>
        <v>0.67357389315548777</v>
      </c>
      <c r="K169" s="235">
        <f t="shared" si="38"/>
        <v>0.7012196032324064</v>
      </c>
      <c r="L169" s="235">
        <f t="shared" si="38"/>
        <v>0.71020919781527059</v>
      </c>
      <c r="M169" s="235">
        <f t="shared" si="38"/>
        <v>0.72259424867073274</v>
      </c>
      <c r="N169" s="235">
        <f t="shared" si="38"/>
        <v>0.64026593195698023</v>
      </c>
      <c r="O169" s="235">
        <f t="shared" si="38"/>
        <v>0.62149368846542263</v>
      </c>
      <c r="P169" s="235">
        <f t="shared" si="38"/>
        <v>0.52091023162869809</v>
      </c>
      <c r="Q169" s="235">
        <f t="shared" si="38"/>
        <v>0.38146799853005703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5.1828818131250537E-2</v>
      </c>
      <c r="C172" s="237">
        <f t="shared" si="41"/>
        <v>5.2968930933851167E-2</v>
      </c>
      <c r="D172" s="237">
        <f t="shared" si="41"/>
        <v>4.5644356391776067E-2</v>
      </c>
      <c r="E172" s="237">
        <f t="shared" si="41"/>
        <v>4.5618442574093351E-2</v>
      </c>
      <c r="F172" s="237">
        <f t="shared" si="41"/>
        <v>5.4737647977150632E-2</v>
      </c>
      <c r="G172" s="237">
        <f t="shared" si="41"/>
        <v>6.0913748302034477E-2</v>
      </c>
      <c r="H172" s="237">
        <f t="shared" si="41"/>
        <v>6.3157593039684989E-2</v>
      </c>
      <c r="I172" s="237">
        <f t="shared" si="41"/>
        <v>6.183626225252993E-2</v>
      </c>
      <c r="J172" s="237">
        <f t="shared" si="41"/>
        <v>6.0574763533358243E-2</v>
      </c>
      <c r="K172" s="237">
        <f t="shared" si="41"/>
        <v>6.3605346543513422E-2</v>
      </c>
      <c r="L172" s="237">
        <f t="shared" si="41"/>
        <v>6.4420763391663458E-2</v>
      </c>
      <c r="M172" s="237">
        <f t="shared" si="41"/>
        <v>6.5544171020299996E-2</v>
      </c>
      <c r="N172" s="237">
        <f t="shared" si="41"/>
        <v>5.8076437530272626E-2</v>
      </c>
      <c r="O172" s="237">
        <f t="shared" si="41"/>
        <v>5.5048009461832276E-2</v>
      </c>
      <c r="P172" s="237">
        <f t="shared" si="41"/>
        <v>4.5582529432945419E-2</v>
      </c>
      <c r="Q172" s="237">
        <f t="shared" si="41"/>
        <v>2.9592065077998112E-2</v>
      </c>
    </row>
    <row r="173" spans="1:17" x14ac:dyDescent="0.25">
      <c r="A173" s="142" t="s">
        <v>216</v>
      </c>
      <c r="B173" s="235">
        <f t="shared" ref="B173:Q173" si="42">IF(B$117=0,0,B$117/B$97)</f>
        <v>5.1828818131250537E-2</v>
      </c>
      <c r="C173" s="235">
        <f t="shared" si="42"/>
        <v>5.2968930933851167E-2</v>
      </c>
      <c r="D173" s="235">
        <f t="shared" si="42"/>
        <v>4.5644356391776067E-2</v>
      </c>
      <c r="E173" s="235">
        <f t="shared" si="42"/>
        <v>4.5618442574093351E-2</v>
      </c>
      <c r="F173" s="235">
        <f t="shared" si="42"/>
        <v>5.4737647977150632E-2</v>
      </c>
      <c r="G173" s="235">
        <f t="shared" si="42"/>
        <v>6.0913748302034477E-2</v>
      </c>
      <c r="H173" s="235">
        <f t="shared" si="42"/>
        <v>6.3157593039684989E-2</v>
      </c>
      <c r="I173" s="235">
        <f t="shared" si="42"/>
        <v>6.183626225252993E-2</v>
      </c>
      <c r="J173" s="235">
        <f t="shared" si="42"/>
        <v>6.0574763533358243E-2</v>
      </c>
      <c r="K173" s="235">
        <f t="shared" si="42"/>
        <v>6.3605346543513422E-2</v>
      </c>
      <c r="L173" s="235">
        <f t="shared" si="42"/>
        <v>6.4420763391663458E-2</v>
      </c>
      <c r="M173" s="235">
        <f t="shared" si="42"/>
        <v>6.5544171020299996E-2</v>
      </c>
      <c r="N173" s="235">
        <f t="shared" si="42"/>
        <v>5.8076437530272626E-2</v>
      </c>
      <c r="O173" s="235">
        <f t="shared" si="42"/>
        <v>5.5048009461832276E-2</v>
      </c>
      <c r="P173" s="235">
        <f t="shared" si="42"/>
        <v>4.5582529432945419E-2</v>
      </c>
      <c r="Q173" s="235">
        <f t="shared" si="42"/>
        <v>2.9592065077998112E-2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0.28703121141247068</v>
      </c>
      <c r="C176" s="209">
        <f t="shared" si="45"/>
        <v>0.27638179197335844</v>
      </c>
      <c r="D176" s="209">
        <f t="shared" si="45"/>
        <v>0.37117859376508361</v>
      </c>
      <c r="E176" s="209">
        <f t="shared" si="45"/>
        <v>0.42558774342850852</v>
      </c>
      <c r="F176" s="209">
        <f t="shared" si="45"/>
        <v>0.29246205253151869</v>
      </c>
      <c r="G176" s="209">
        <f t="shared" si="45"/>
        <v>0.25865527884850381</v>
      </c>
      <c r="H176" s="209">
        <f t="shared" si="45"/>
        <v>0.23410192499435406</v>
      </c>
      <c r="I176" s="209">
        <f t="shared" si="45"/>
        <v>0.24410531103818961</v>
      </c>
      <c r="J176" s="209">
        <f t="shared" si="45"/>
        <v>0.26058705953402461</v>
      </c>
      <c r="K176" s="209">
        <f t="shared" si="45"/>
        <v>0.2307287629280578</v>
      </c>
      <c r="L176" s="209">
        <f t="shared" si="45"/>
        <v>0.22057969107891123</v>
      </c>
      <c r="M176" s="209">
        <f t="shared" si="45"/>
        <v>0.20748013074220892</v>
      </c>
      <c r="N176" s="209">
        <f t="shared" si="45"/>
        <v>0.29666944647826288</v>
      </c>
      <c r="O176" s="209">
        <f t="shared" si="45"/>
        <v>0.31823661567941303</v>
      </c>
      <c r="P176" s="209">
        <f t="shared" si="45"/>
        <v>0.42775693050568675</v>
      </c>
      <c r="Q176" s="209">
        <f t="shared" si="45"/>
        <v>0.58181351883924215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2.7177990378679957</v>
      </c>
      <c r="C180" s="230">
        <f>IF(C$5=0,0,(C$5-C$45)/NMM_fec!C$5)</f>
        <v>2.9260705213288447</v>
      </c>
      <c r="D180" s="230">
        <f>IF(D$5=0,0,(D$5-D$45)/NMM_fec!D$5)</f>
        <v>2.9235556649000443</v>
      </c>
      <c r="E180" s="230">
        <f>IF(E$5=0,0,(E$5-E$45)/NMM_fec!E$5)</f>
        <v>3.0245086772640342</v>
      </c>
      <c r="F180" s="230">
        <f>IF(F$5=0,0,(F$5-F$45)/NMM_fec!F$5)</f>
        <v>3.2145770036380616</v>
      </c>
      <c r="G180" s="230">
        <f>IF(G$5=0,0,(G$5-G$45)/NMM_fec!G$5)</f>
        <v>3.2442381690507034</v>
      </c>
      <c r="H180" s="230">
        <f>IF(H$5=0,0,(H$5-H$45)/NMM_fec!H$5)</f>
        <v>3.3551182522387113</v>
      </c>
      <c r="I180" s="230">
        <f>IF(I$5=0,0,(I$5-I$45)/NMM_fec!I$5)</f>
        <v>3.2479395224263059</v>
      </c>
      <c r="J180" s="230">
        <f>IF(J$5=0,0,(J$5-J$45)/NMM_fec!J$5)</f>
        <v>3.2947247427775332</v>
      </c>
      <c r="K180" s="230">
        <f>IF(K$5=0,0,(K$5-K$45)/NMM_fec!K$5)</f>
        <v>3.5309686967874083</v>
      </c>
      <c r="L180" s="230">
        <f>IF(L$5=0,0,(L$5-L$45)/NMM_fec!L$5)</f>
        <v>3.5475515552012733</v>
      </c>
      <c r="M180" s="230">
        <f>IF(M$5=0,0,(M$5-M$45)/NMM_fec!M$5)</f>
        <v>3.9463752922626263</v>
      </c>
      <c r="N180" s="230">
        <f>IF(N$5=0,0,(N$5-N$45)/NMM_fec!N$5)</f>
        <v>3.6280507046150618</v>
      </c>
      <c r="O180" s="230">
        <f>IF(O$5=0,0,(O$5-O$45)/NMM_fec!O$5)</f>
        <v>3.6890385904050178</v>
      </c>
      <c r="P180" s="230">
        <f>IF(P$5=0,0,(P$5-P$45)/NMM_fec!P$5)</f>
        <v>3.8241655098190437</v>
      </c>
      <c r="Q180" s="230">
        <f>IF(Q$5=0,0,(Q$5-Q$45)/NMM_fec!Q$5)</f>
        <v>3.6900510423713531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1.3251222000000002</v>
      </c>
      <c r="C185" s="227">
        <f>IF(C$10=0,0,C$10/NMM_fec!C$10)</f>
        <v>1.3251222</v>
      </c>
      <c r="D185" s="227">
        <f>IF(D$10=0,0,D$10/NMM_fec!D$10)</f>
        <v>1.3251222000000002</v>
      </c>
      <c r="E185" s="227">
        <f>IF(E$10=0,0,E$10/NMM_fec!E$10)</f>
        <v>1.3251222000000002</v>
      </c>
      <c r="F185" s="227">
        <f>IF(F$10=0,0,F$10/NMM_fec!F$10)</f>
        <v>1.3251222000000002</v>
      </c>
      <c r="G185" s="227">
        <f>IF(G$10=0,0,G$10/NMM_fec!G$10)</f>
        <v>1.3251222</v>
      </c>
      <c r="H185" s="227">
        <f>IF(H$10=0,0,H$10/NMM_fec!H$10)</f>
        <v>1.3251222000000005</v>
      </c>
      <c r="I185" s="227">
        <f>IF(I$10=0,0,I$10/NMM_fec!I$10)</f>
        <v>1.3251222000000002</v>
      </c>
      <c r="J185" s="227">
        <f>IF(J$10=0,0,J$10/NMM_fec!J$10)</f>
        <v>1.3251221999999998</v>
      </c>
      <c r="K185" s="227">
        <f>IF(K$10=0,0,K$10/NMM_fec!K$10)</f>
        <v>1.3251222</v>
      </c>
      <c r="L185" s="227">
        <f>IF(L$10=0,0,L$10/NMM_fec!L$10)</f>
        <v>1.3251222000000002</v>
      </c>
      <c r="M185" s="227">
        <f>IF(M$10=0,0,M$10/NMM_fec!M$10)</f>
        <v>1.3251222</v>
      </c>
      <c r="N185" s="227">
        <f>IF(N$10=0,0,N$10/NMM_fec!N$10)</f>
        <v>1.3251222000000005</v>
      </c>
      <c r="O185" s="227">
        <f>IF(O$10=0,0,O$10/NMM_fec!O$10)</f>
        <v>1.3251222000000002</v>
      </c>
      <c r="P185" s="227">
        <f>IF(P$10=0,0,P$10/NMM_fec!P$10)</f>
        <v>1.3251222000000002</v>
      </c>
      <c r="Q185" s="227">
        <f>IF(Q$10=0,0,Q$10/NMM_fec!Q$10)</f>
        <v>1.3251222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3.717612676615488</v>
      </c>
      <c r="C187" s="226">
        <f>IF(C$16=0,0,C$16/NMM_fec!C$16)</f>
        <v>4.0974680344965311</v>
      </c>
      <c r="D187" s="226">
        <f>IF(D$16=0,0,D$16/NMM_fec!D$16)</f>
        <v>4.2546631167933437</v>
      </c>
      <c r="E187" s="226">
        <f>IF(E$16=0,0,E$16/NMM_fec!E$16)</f>
        <v>4.0815986840265301</v>
      </c>
      <c r="F187" s="226">
        <f>IF(F$16=0,0,F$16/NMM_fec!F$16)</f>
        <v>4.1578989015482026</v>
      </c>
      <c r="G187" s="226">
        <f>IF(G$16=0,0,G$16/NMM_fec!G$16)</f>
        <v>4.1237416536210407</v>
      </c>
      <c r="H187" s="226">
        <f>IF(H$16=0,0,H$16/NMM_fec!H$16)</f>
        <v>4.1603384287093057</v>
      </c>
      <c r="I187" s="226">
        <f>IF(I$16=0,0,I$16/NMM_fec!I$16)</f>
        <v>4.3787942027659845</v>
      </c>
      <c r="J187" s="226">
        <f>IF(J$16=0,0,J$16/NMM_fec!J$16)</f>
        <v>4.3927599821911238</v>
      </c>
      <c r="K187" s="226">
        <f>IF(K$16=0,0,K$16/NMM_fec!K$16)</f>
        <v>4.2269984790174107</v>
      </c>
      <c r="L187" s="226">
        <f>IF(L$16=0,0,L$16/NMM_fec!L$16)</f>
        <v>4.5613136023876111</v>
      </c>
      <c r="M187" s="226">
        <f>IF(M$16=0,0,M$16/NMM_fec!M$16)</f>
        <v>4.4655867703291934</v>
      </c>
      <c r="N187" s="226">
        <f>IF(N$16=0,0,N$16/NMM_fec!N$16)</f>
        <v>4.7550248785150879</v>
      </c>
      <c r="O187" s="226">
        <f>IF(O$16=0,0,O$16/NMM_fec!O$16)</f>
        <v>4.2681790375519348</v>
      </c>
      <c r="P187" s="226">
        <f>IF(P$16=0,0,P$16/NMM_fec!P$16)</f>
        <v>4.2829556360574239</v>
      </c>
      <c r="Q187" s="226">
        <f>IF(Q$16=0,0,Q$16/NMM_fec!Q$16)</f>
        <v>4.6693011052602218</v>
      </c>
    </row>
    <row r="188" spans="1:17" x14ac:dyDescent="0.25">
      <c r="A188" s="127" t="s">
        <v>212</v>
      </c>
      <c r="B188" s="226">
        <f>IF(B$36=0,0,B$36/NMM_fec!B$36)</f>
        <v>2.4456224456499513</v>
      </c>
      <c r="C188" s="226">
        <f>IF(C$36=0,0,C$36/NMM_fec!C$36)</f>
        <v>2.5749921217710572</v>
      </c>
      <c r="D188" s="226">
        <f>IF(D$36=0,0,D$36/NMM_fec!D$36)</f>
        <v>2.4739483832139704</v>
      </c>
      <c r="E188" s="226">
        <f>IF(E$36=0,0,E$36/NMM_fec!E$36)</f>
        <v>2.7562950978589651</v>
      </c>
      <c r="F188" s="226">
        <f>IF(F$36=0,0,F$36/NMM_fec!F$36)</f>
        <v>3.0406025550234652</v>
      </c>
      <c r="G188" s="226">
        <f>IF(G$36=0,0,G$36/NMM_fec!G$36)</f>
        <v>3.1132957376329333</v>
      </c>
      <c r="H188" s="226">
        <f>IF(H$36=0,0,H$36/NMM_fec!H$36)</f>
        <v>3.2840187585073908</v>
      </c>
      <c r="I188" s="226">
        <f>IF(I$36=0,0,I$36/NMM_fec!I$36)</f>
        <v>2.9629110114904753</v>
      </c>
      <c r="J188" s="226">
        <f>IF(J$36=0,0,J$36/NMM_fec!J$36)</f>
        <v>3.0358542428101796</v>
      </c>
      <c r="K188" s="226">
        <f>IF(K$36=0,0,K$36/NMM_fec!K$36)</f>
        <v>3.5494770694972124</v>
      </c>
      <c r="L188" s="226">
        <f>IF(L$36=0,0,L$36/NMM_fec!L$36)</f>
        <v>3.3728009595472752</v>
      </c>
      <c r="M188" s="226">
        <f>IF(M$36=0,0,M$36/NMM_fec!M$36)</f>
        <v>4.1266806856679903</v>
      </c>
      <c r="N188" s="226">
        <f>IF(N$36=0,0,N$36/NMM_fec!N$36)</f>
        <v>3.393968557823952</v>
      </c>
      <c r="O188" s="226">
        <f>IF(O$36=0,0,O$36/NMM_fec!O$36)</f>
        <v>3.7996174911582932</v>
      </c>
      <c r="P188" s="226">
        <f>IF(P$36=0,0,P$36/NMM_fec!P$36)</f>
        <v>4.026012116620544</v>
      </c>
      <c r="Q188" s="226">
        <f>IF(Q$36=0,0,Q$36/NMM_fec!Q$36)</f>
        <v>3.55472697015249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1.8328643304949055</v>
      </c>
      <c r="C191" s="230">
        <f>IF(C$47=0,0,(C$47-C$95)/NMM_fec!C$47)</f>
        <v>1.8704211862175557</v>
      </c>
      <c r="D191" s="230">
        <f>IF(D$47=0,0,(D$47-D$95)/NMM_fec!D$47)</f>
        <v>1.7525720418201098</v>
      </c>
      <c r="E191" s="230">
        <f>IF(E$47=0,0,(E$47-E$95)/NMM_fec!E$47)</f>
        <v>1.7071466416892986</v>
      </c>
      <c r="F191" s="230">
        <f>IF(F$47=0,0,(F$47-F$95)/NMM_fec!F$47)</f>
        <v>1.9419918275880754</v>
      </c>
      <c r="G191" s="230">
        <f>IF(G$47=0,0,(G$47-G$95)/NMM_fec!G$47)</f>
        <v>1.9664942781468822</v>
      </c>
      <c r="H191" s="230">
        <f>IF(H$47=0,0,(H$47-H$95)/NMM_fec!H$47)</f>
        <v>2.0120416363499447</v>
      </c>
      <c r="I191" s="230">
        <f>IF(I$47=0,0,(I$47-I$95)/NMM_fec!I$47)</f>
        <v>1.9595480661982942</v>
      </c>
      <c r="J191" s="230">
        <f>IF(J$47=0,0,(J$47-J$95)/NMM_fec!J$47)</f>
        <v>1.9043673282079785</v>
      </c>
      <c r="K191" s="230">
        <f>IF(K$47=0,0,(K$47-K$95)/NMM_fec!K$47)</f>
        <v>1.9167734485188681</v>
      </c>
      <c r="L191" s="230">
        <f>IF(L$47=0,0,(L$47-L$95)/NMM_fec!L$47)</f>
        <v>1.9184469035376519</v>
      </c>
      <c r="M191" s="230">
        <f>IF(M$47=0,0,(M$47-M$95)/NMM_fec!M$47)</f>
        <v>1.9950281976638571</v>
      </c>
      <c r="N191" s="230">
        <f>IF(N$47=0,0,(N$47-N$95)/NMM_fec!N$47)</f>
        <v>1.8570795074676845</v>
      </c>
      <c r="O191" s="230">
        <f>IF(O$47=0,0,(O$47-O$95)/NMM_fec!O$47)</f>
        <v>1.8366863155222675</v>
      </c>
      <c r="P191" s="230">
        <f>IF(P$47=0,0,(P$47-P$95)/NMM_fec!P$47)</f>
        <v>1.7671581891539112</v>
      </c>
      <c r="Q191" s="230">
        <f>IF(Q$47=0,0,(Q$47-Q$95)/NMM_fec!Q$47)</f>
        <v>1.6374570980905567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1.3251221999999998</v>
      </c>
      <c r="C196" s="227">
        <f>IF(C$52=0,0,C$52/NMM_fec!C$52)</f>
        <v>1.3251222</v>
      </c>
      <c r="D196" s="227">
        <f>IF(D$52=0,0,D$52/NMM_fec!D$52)</f>
        <v>1.3251222000000002</v>
      </c>
      <c r="E196" s="227">
        <f>IF(E$52=0,0,E$52/NMM_fec!E$52)</f>
        <v>1.3251222</v>
      </c>
      <c r="F196" s="227">
        <f>IF(F$52=0,0,F$52/NMM_fec!F$52)</f>
        <v>1.3251222000000002</v>
      </c>
      <c r="G196" s="227">
        <f>IF(G$52=0,0,G$52/NMM_fec!G$52)</f>
        <v>1.3251222</v>
      </c>
      <c r="H196" s="227">
        <f>IF(H$52=0,0,H$52/NMM_fec!H$52)</f>
        <v>1.3251222000000002</v>
      </c>
      <c r="I196" s="227">
        <f>IF(I$52=0,0,I$52/NMM_fec!I$52)</f>
        <v>1.3251222000000002</v>
      </c>
      <c r="J196" s="227">
        <f>IF(J$52=0,0,J$52/NMM_fec!J$52)</f>
        <v>1.3251222</v>
      </c>
      <c r="K196" s="227">
        <f>IF(K$52=0,0,K$52/NMM_fec!K$52)</f>
        <v>1.3251222000000002</v>
      </c>
      <c r="L196" s="227">
        <f>IF(L$52=0,0,L$52/NMM_fec!L$52)</f>
        <v>1.3251222</v>
      </c>
      <c r="M196" s="227">
        <f>IF(M$52=0,0,M$52/NMM_fec!M$52)</f>
        <v>1.3251222000000002</v>
      </c>
      <c r="N196" s="227">
        <f>IF(N$52=0,0,N$52/NMM_fec!N$52)</f>
        <v>1.3251222</v>
      </c>
      <c r="O196" s="227">
        <f>IF(O$52=0,0,O$52/NMM_fec!O$52)</f>
        <v>1.3251222</v>
      </c>
      <c r="P196" s="227">
        <f>IF(P$52=0,0,P$52/NMM_fec!P$52)</f>
        <v>1.3251222000000002</v>
      </c>
      <c r="Q196" s="227">
        <f>IF(Q$52=0,0,Q$52/NMM_fec!Q$52)</f>
        <v>1.3251222000000002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3.1347343708419673</v>
      </c>
      <c r="C198" s="226">
        <f>IF(C$58=0,0,C$58/NMM_fec!C$58)</f>
        <v>3.1319996802420516</v>
      </c>
      <c r="D198" s="226">
        <f>IF(D$58=0,0,D$58/NMM_fec!D$58)</f>
        <v>3.142694607342829</v>
      </c>
      <c r="E198" s="226">
        <f>IF(E$58=0,0,E$58/NMM_fec!E$58)</f>
        <v>3.1973428490330993</v>
      </c>
      <c r="F198" s="226">
        <f>IF(F$58=0,0,F$58/NMM_fec!F$58)</f>
        <v>3.2987004096545292</v>
      </c>
      <c r="G198" s="226">
        <f>IF(G$58=0,0,G$58/NMM_fec!G$58)</f>
        <v>3.241157141443197</v>
      </c>
      <c r="H198" s="226">
        <f>IF(H$58=0,0,H$58/NMM_fec!H$58)</f>
        <v>3.1754277399305533</v>
      </c>
      <c r="I198" s="226">
        <f>IF(I$58=0,0,I$58/NMM_fec!I$58)</f>
        <v>3.1650043544194797</v>
      </c>
      <c r="J198" s="226">
        <f>IF(J$58=0,0,J$58/NMM_fec!J$58)</f>
        <v>2.9300106001964026</v>
      </c>
      <c r="K198" s="226">
        <f>IF(K$58=0,0,K$58/NMM_fec!K$58)</f>
        <v>2.4400387375347456</v>
      </c>
      <c r="L198" s="226">
        <f>IF(L$58=0,0,L$58/NMM_fec!L$58)</f>
        <v>2.6482325258670962</v>
      </c>
      <c r="M198" s="226">
        <f>IF(M$58=0,0,M$58/NMM_fec!M$58)</f>
        <v>2.8696220651222717</v>
      </c>
      <c r="N198" s="226">
        <f>IF(N$58=0,0,N$58/NMM_fec!N$58)</f>
        <v>2.5635022695963703</v>
      </c>
      <c r="O198" s="226">
        <f>IF(O$58=0,0,O$58/NMM_fec!O$58)</f>
        <v>2.4951136755979708</v>
      </c>
      <c r="P198" s="226">
        <f>IF(P$58=0,0,P$58/NMM_fec!P$58)</f>
        <v>2.6814328523992201</v>
      </c>
      <c r="Q198" s="226">
        <f>IF(Q$58=0,0,Q$58/NMM_fec!Q$58)</f>
        <v>1.690708226687635</v>
      </c>
    </row>
    <row r="199" spans="1:17" x14ac:dyDescent="0.25">
      <c r="A199" s="127" t="s">
        <v>208</v>
      </c>
      <c r="B199" s="226">
        <f>IF(B$77=0,0,B$77/NMM_fec!B$77)</f>
        <v>2.0956857200253753</v>
      </c>
      <c r="C199" s="226">
        <f>IF(C$77=0,0,C$77/NMM_fec!C$77)</f>
        <v>2.107196227223556</v>
      </c>
      <c r="D199" s="226">
        <f>IF(D$77=0,0,D$77/NMM_fec!D$77)</f>
        <v>2.0714944942001088</v>
      </c>
      <c r="E199" s="226">
        <f>IF(E$77=0,0,E$77/NMM_fec!E$77)</f>
        <v>2.0600086696571482</v>
      </c>
      <c r="F199" s="226">
        <f>IF(F$77=0,0,F$77/NMM_fec!F$77)</f>
        <v>2.1238302877499118</v>
      </c>
      <c r="G199" s="226">
        <f>IF(G$77=0,0,G$77/NMM_fec!G$77)</f>
        <v>2.1402014062984676</v>
      </c>
      <c r="H199" s="226">
        <f>IF(H$77=0,0,H$77/NMM_fec!H$77)</f>
        <v>2.1578807294150457</v>
      </c>
      <c r="I199" s="226">
        <f>IF(I$77=0,0,I$77/NMM_fec!I$77)</f>
        <v>2.140852554553748</v>
      </c>
      <c r="J199" s="226">
        <f>IF(J$77=0,0,J$77/NMM_fec!J$77)</f>
        <v>2.1312941959553338</v>
      </c>
      <c r="K199" s="226">
        <f>IF(K$77=0,0,K$77/NMM_fec!K$77)</f>
        <v>2.1644729172670671</v>
      </c>
      <c r="L199" s="226">
        <f>IF(L$77=0,0,L$77/NMM_fec!L$77)</f>
        <v>2.1542004829078274</v>
      </c>
      <c r="M199" s="226">
        <f>IF(M$77=0,0,M$77/NMM_fec!M$77)</f>
        <v>2.1723784814386664</v>
      </c>
      <c r="N199" s="226">
        <f>IF(N$77=0,0,N$77/NMM_fec!N$77)</f>
        <v>2.1328837287810734</v>
      </c>
      <c r="O199" s="226">
        <f>IF(O$77=0,0,O$77/NMM_fec!O$77)</f>
        <v>2.120093133842484</v>
      </c>
      <c r="P199" s="226">
        <f>IF(P$77=0,0,P$77/NMM_fec!P$77)</f>
        <v>2.0903074503457861</v>
      </c>
      <c r="Q199" s="226">
        <f>IF(Q$77=0,0,Q$77/NMM_fec!Q$77)</f>
        <v>2.0702298882258692</v>
      </c>
    </row>
    <row r="200" spans="1:17" x14ac:dyDescent="0.25">
      <c r="A200" s="72" t="s">
        <v>207</v>
      </c>
      <c r="B200" s="258">
        <f>IF(B$87=0,0,B$87/NMM_fec!B$87)</f>
        <v>0.89346181642276912</v>
      </c>
      <c r="C200" s="258">
        <f>IF(C$87=0,0,C$87/NMM_fec!C$87)</f>
        <v>1.0026213129280608</v>
      </c>
      <c r="D200" s="258">
        <f>IF(D$87=0,0,D$87/NMM_fec!D$87)</f>
        <v>0.66106967784376214</v>
      </c>
      <c r="E200" s="258">
        <f>IF(E$87=0,0,E$87/NMM_fec!E$87)</f>
        <v>0.46775361783221953</v>
      </c>
      <c r="F200" s="258">
        <f>IF(F$87=0,0,F$87/NMM_fec!F$87)</f>
        <v>1.1587870573869952</v>
      </c>
      <c r="G200" s="258">
        <f>IF(G$87=0,0,G$87/NMM_fec!G$87)</f>
        <v>1.1161174334638846</v>
      </c>
      <c r="H200" s="258">
        <f>IF(H$87=0,0,H$87/NMM_fec!H$87)</f>
        <v>1.2541284213874353</v>
      </c>
      <c r="I200" s="258">
        <f>IF(I$87=0,0,I$87/NMM_fec!I$87)</f>
        <v>1.1212311961173929</v>
      </c>
      <c r="J200" s="258">
        <f>IF(J$87=0,0,J$87/NMM_fec!J$87)</f>
        <v>1.0459273333005112</v>
      </c>
      <c r="K200" s="258">
        <f>IF(K$87=0,0,K$87/NMM_fec!K$87)</f>
        <v>1.1603635295525248</v>
      </c>
      <c r="L200" s="258">
        <f>IF(L$87=0,0,L$87/NMM_fec!L$87)</f>
        <v>1.0895855555329546</v>
      </c>
      <c r="M200" s="258">
        <f>IF(M$87=0,0,M$87/NMM_fec!M$87)</f>
        <v>1.2144865714867197</v>
      </c>
      <c r="N200" s="258">
        <f>IF(N$87=0,0,N$87/NMM_fec!N$87)</f>
        <v>0.96675285957526669</v>
      </c>
      <c r="O200" s="258">
        <f>IF(O$87=0,0,O$87/NMM_fec!O$87)</f>
        <v>1.0415562150011619</v>
      </c>
      <c r="P200" s="258">
        <f>IF(P$87=0,0,P$87/NMM_fec!P$87)</f>
        <v>0.7545200752400929</v>
      </c>
      <c r="Q200" s="258">
        <f>IF(Q$87=0,0,Q$87/NMM_fec!Q$87)</f>
        <v>0.47184126313352925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0.81508489606449208</v>
      </c>
      <c r="C202" s="230">
        <f>IF(C$97=0,0,(C$97-C$125)/NMM_fec!C$97)</f>
        <v>0.90713204088993915</v>
      </c>
      <c r="D202" s="230">
        <f>IF(D$97=0,0,(D$97-D$125)/NMM_fec!D$97)</f>
        <v>0.60569984992192782</v>
      </c>
      <c r="E202" s="230">
        <f>IF(E$97=0,0,(E$97-E$125)/NMM_fec!E$97)</f>
        <v>0.50042217979152737</v>
      </c>
      <c r="F202" s="230">
        <f>IF(F$97=0,0,(F$97-F$125)/NMM_fec!F$97)</f>
        <v>0.99010393301525013</v>
      </c>
      <c r="G202" s="230">
        <f>IF(G$97=0,0,(G$97-G$125)/NMM_fec!G$97)</f>
        <v>1.0524698369867505</v>
      </c>
      <c r="H202" s="230">
        <f>IF(H$97=0,0,(H$97-H$125)/NMM_fec!H$97)</f>
        <v>1.1760408058481477</v>
      </c>
      <c r="I202" s="230">
        <f>IF(I$97=0,0,(I$97-I$125)/NMM_fec!I$97)</f>
        <v>1.061881939531667</v>
      </c>
      <c r="J202" s="230">
        <f>IF(J$97=0,0,(J$97-J$125)/NMM_fec!J$97)</f>
        <v>0.99021549386140184</v>
      </c>
      <c r="K202" s="230">
        <f>IF(K$97=0,0,(K$97-K$125)/NMM_fec!K$97)</f>
        <v>1.2197306477682801</v>
      </c>
      <c r="L202" s="230">
        <f>IF(L$97=0,0,(L$97-L$125)/NMM_fec!L$97)</f>
        <v>1.1470613386584669</v>
      </c>
      <c r="M202" s="230">
        <f>IF(M$97=0,0,(M$97-M$125)/NMM_fec!M$97)</f>
        <v>1.2751882580396341</v>
      </c>
      <c r="N202" s="230">
        <f>IF(N$97=0,0,(N$97-N$125)/NMM_fec!N$97)</f>
        <v>0.99402882658492242</v>
      </c>
      <c r="O202" s="230">
        <f>IF(O$97=0,0,(O$97-O$125)/NMM_fec!O$97)</f>
        <v>0.92045985191930479</v>
      </c>
      <c r="P202" s="230">
        <f>IF(P$97=0,0,(P$97-P$125)/NMM_fec!P$97)</f>
        <v>0.70157057329831052</v>
      </c>
      <c r="Q202" s="230">
        <f>IF(Q$97=0,0,(Q$97-Q$125)/NMM_fec!Q$97)</f>
        <v>0.41369539536761646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</v>
      </c>
      <c r="C207" s="227">
        <f>IF(C$102=0,0,C$102/NMM_fec!C$102)</f>
        <v>1.3251222</v>
      </c>
      <c r="D207" s="227">
        <f>IF(D$102=0,0,D$102/NMM_fec!D$102)</f>
        <v>1.3251222000000002</v>
      </c>
      <c r="E207" s="227">
        <f>IF(E$102=0,0,E$102/NMM_fec!E$102)</f>
        <v>1.3251222</v>
      </c>
      <c r="F207" s="227">
        <f>IF(F$102=0,0,F$102/NMM_fec!F$102)</f>
        <v>1.3251222</v>
      </c>
      <c r="G207" s="227">
        <f>IF(G$102=0,0,G$102/NMM_fec!G$102)</f>
        <v>1.3251222000000002</v>
      </c>
      <c r="H207" s="227">
        <f>IF(H$102=0,0,H$102/NMM_fec!H$102)</f>
        <v>1.3251222000000005</v>
      </c>
      <c r="I207" s="227">
        <f>IF(I$102=0,0,I$102/NMM_fec!I$102)</f>
        <v>1.3251222000000002</v>
      </c>
      <c r="J207" s="227">
        <f>IF(J$102=0,0,J$102/NMM_fec!J$102)</f>
        <v>1.3251221999999998</v>
      </c>
      <c r="K207" s="227">
        <f>IF(K$102=0,0,K$102/NMM_fec!K$102)</f>
        <v>1.3251222000000002</v>
      </c>
      <c r="L207" s="227">
        <f>IF(L$102=0,0,L$102/NMM_fec!L$102)</f>
        <v>1.3251222000000002</v>
      </c>
      <c r="M207" s="227">
        <f>IF(M$102=0,0,M$102/NMM_fec!M$102)</f>
        <v>1.3251222</v>
      </c>
      <c r="N207" s="227">
        <f>IF(N$102=0,0,N$102/NMM_fec!N$102)</f>
        <v>1.3251222000000005</v>
      </c>
      <c r="O207" s="227">
        <f>IF(O$102=0,0,O$102/NMM_fec!O$102)</f>
        <v>1.3251222000000002</v>
      </c>
      <c r="P207" s="227">
        <f>IF(P$102=0,0,P$102/NMM_fec!P$102)</f>
        <v>1.3251222000000002</v>
      </c>
      <c r="Q207" s="227">
        <f>IF(Q$102=0,0,Q$102/NMM_fec!Q$102)</f>
        <v>1.3251222</v>
      </c>
    </row>
    <row r="208" spans="1:17" x14ac:dyDescent="0.25">
      <c r="A208" s="127" t="s">
        <v>206</v>
      </c>
      <c r="B208" s="226">
        <f>IF(B$107=0,0,B$107/NMM_fec!B$107)</f>
        <v>1.0621369477832101</v>
      </c>
      <c r="C208" s="226">
        <f>IF(C$107=0,0,C$107/NMM_fec!C$107)</f>
        <v>1.1660434944049642</v>
      </c>
      <c r="D208" s="226">
        <f>IF(D$107=0,0,D$107/NMM_fec!D$107)</f>
        <v>0.81138422886344497</v>
      </c>
      <c r="E208" s="226">
        <f>IF(E$107=0,0,E$107/NMM_fec!E$107)</f>
        <v>0.67372739208697108</v>
      </c>
      <c r="F208" s="226">
        <f>IF(F$107=0,0,F$107/NMM_fec!F$107)</f>
        <v>1.2430729261512476</v>
      </c>
      <c r="G208" s="226">
        <f>IF(G$107=0,0,G$107/NMM_fec!G$107)</f>
        <v>1.2906254280589506</v>
      </c>
      <c r="H208" s="226">
        <f>IF(H$107=0,0,H$107/NMM_fec!H$107)</f>
        <v>1.4148739428566124</v>
      </c>
      <c r="I208" s="226">
        <f>IF(I$107=0,0,I$107/NMM_fec!I$107)</f>
        <v>1.3018143128784239</v>
      </c>
      <c r="J208" s="226">
        <f>IF(J$107=0,0,J$107/NMM_fec!J$107)</f>
        <v>1.2263972912322332</v>
      </c>
      <c r="K208" s="226">
        <f>IF(K$107=0,0,K$107/NMM_fec!K$107)</f>
        <v>1.4570278089006834</v>
      </c>
      <c r="L208" s="226">
        <f>IF(L$107=0,0,L$107/NMM_fec!L$107)</f>
        <v>1.3850374746919123</v>
      </c>
      <c r="M208" s="226">
        <f>IF(M$107=0,0,M$107/NMM_fec!M$107)</f>
        <v>1.510904687278291</v>
      </c>
      <c r="N208" s="226">
        <f>IF(N$107=0,0,N$107/NMM_fec!N$107)</f>
        <v>1.2280408100219691</v>
      </c>
      <c r="O208" s="226">
        <f>IF(O$107=0,0,O$107/NMM_fec!O$107)</f>
        <v>1.1557285463461777</v>
      </c>
      <c r="P208" s="226">
        <f>IF(P$107=0,0,P$107/NMM_fec!P$107)</f>
        <v>0.91198128198759165</v>
      </c>
      <c r="Q208" s="226">
        <f>IF(Q$107=0,0,Q$107/NMM_fec!Q$107)</f>
        <v>0.56909662252673965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1.0431748956945592</v>
      </c>
      <c r="C210" s="226">
        <f>IF(C$116=0,0,C$116/NMM_fec!C$116)</f>
        <v>1.1428883567077051</v>
      </c>
      <c r="D210" s="226">
        <f>IF(D$116=0,0,D$116/NMM_fec!D$116)</f>
        <v>0.81389417986235824</v>
      </c>
      <c r="E210" s="226">
        <f>IF(E$116=0,0,E$116/NMM_fec!E$116)</f>
        <v>0.75446236370605946</v>
      </c>
      <c r="F210" s="226">
        <f>IF(F$116=0,0,F$116/NMM_fec!F$116)</f>
        <v>1.2775941213643087</v>
      </c>
      <c r="G210" s="226">
        <f>IF(G$116=0,0,G$116/NMM_fec!G$116)</f>
        <v>1.4004071832993925</v>
      </c>
      <c r="H210" s="226">
        <f>IF(H$116=0,0,H$116/NMM_fec!H$116)</f>
        <v>1.5233401595163623</v>
      </c>
      <c r="I210" s="226">
        <f>IF(I$116=0,0,I$116/NMM_fec!I$116)</f>
        <v>1.4051067146766272</v>
      </c>
      <c r="J210" s="226">
        <f>IF(J$116=0,0,J$116/NMM_fec!J$116)</f>
        <v>1.3347223456355315</v>
      </c>
      <c r="K210" s="226">
        <f>IF(K$116=0,0,K$116/NMM_fec!K$116)</f>
        <v>1.5668239522276812</v>
      </c>
      <c r="L210" s="226">
        <f>IF(L$116=0,0,L$116/NMM_fec!L$116)</f>
        <v>1.4985247312379826</v>
      </c>
      <c r="M210" s="226">
        <f>IF(M$116=0,0,M$116/NMM_fec!M$116)</f>
        <v>1.6173972442950346</v>
      </c>
      <c r="N210" s="226">
        <f>IF(N$116=0,0,N$116/NMM_fec!N$116)</f>
        <v>1.3466386739547369</v>
      </c>
      <c r="O210" s="226">
        <f>IF(O$116=0,0,O$116/NMM_fec!O$116)</f>
        <v>1.2482417458921731</v>
      </c>
      <c r="P210" s="226">
        <f>IF(P$116=0,0,P$116/NMM_fec!P$116)</f>
        <v>0.99460826703828686</v>
      </c>
      <c r="Q210" s="226">
        <f>IF(Q$116=0,0,Q$116/NMM_fec!Q$116)</f>
        <v>0.57012582967625114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364.92885074272573</v>
      </c>
      <c r="C3" s="46">
        <f t="shared" ref="C3:Q3" si="0">SUM(C4,C7)</f>
        <v>394.68409480192906</v>
      </c>
      <c r="D3" s="46">
        <f t="shared" si="0"/>
        <v>418.85002124344987</v>
      </c>
      <c r="E3" s="46">
        <f t="shared" si="0"/>
        <v>363.1701147035381</v>
      </c>
      <c r="F3" s="46">
        <f t="shared" si="0"/>
        <v>380.54944177718994</v>
      </c>
      <c r="G3" s="46">
        <f t="shared" si="0"/>
        <v>363.46294114346631</v>
      </c>
      <c r="H3" s="46">
        <f t="shared" si="0"/>
        <v>354.68327135910596</v>
      </c>
      <c r="I3" s="46">
        <f t="shared" si="0"/>
        <v>374.55170511215334</v>
      </c>
      <c r="J3" s="46">
        <f t="shared" si="0"/>
        <v>339.88053052546331</v>
      </c>
      <c r="K3" s="46">
        <f t="shared" si="0"/>
        <v>339.90817553055228</v>
      </c>
      <c r="L3" s="46">
        <f t="shared" si="0"/>
        <v>287.39999999999998</v>
      </c>
      <c r="M3" s="46">
        <f t="shared" si="0"/>
        <v>294.21634425582323</v>
      </c>
      <c r="N3" s="46">
        <f t="shared" si="0"/>
        <v>292.20971856891401</v>
      </c>
      <c r="O3" s="46">
        <f t="shared" si="0"/>
        <v>295.16784053677583</v>
      </c>
      <c r="P3" s="46">
        <f t="shared" si="0"/>
        <v>322.87750626566412</v>
      </c>
      <c r="Q3" s="46">
        <f t="shared" si="0"/>
        <v>313.83530186905926</v>
      </c>
    </row>
    <row r="4" spans="1:17" x14ac:dyDescent="0.25">
      <c r="A4" s="269" t="s">
        <v>234</v>
      </c>
      <c r="B4" s="214">
        <f>SUM(B5:B6)</f>
        <v>195.76977374661115</v>
      </c>
      <c r="C4" s="214">
        <f t="shared" ref="C4:Q4" si="1">SUM(C5:C6)</f>
        <v>215.98901833112646</v>
      </c>
      <c r="D4" s="214">
        <f t="shared" si="1"/>
        <v>222.82018599820611</v>
      </c>
      <c r="E4" s="214">
        <f t="shared" si="1"/>
        <v>189.67090596158067</v>
      </c>
      <c r="F4" s="214">
        <f t="shared" si="1"/>
        <v>200.59528561165027</v>
      </c>
      <c r="G4" s="214">
        <f t="shared" si="1"/>
        <v>192.33574594624923</v>
      </c>
      <c r="H4" s="214">
        <f t="shared" si="1"/>
        <v>175.25138066844158</v>
      </c>
      <c r="I4" s="214">
        <f t="shared" si="1"/>
        <v>191.09564331642724</v>
      </c>
      <c r="J4" s="214">
        <f t="shared" si="1"/>
        <v>159.56262022881441</v>
      </c>
      <c r="K4" s="214">
        <f t="shared" si="1"/>
        <v>189.16628899091606</v>
      </c>
      <c r="L4" s="214">
        <f t="shared" si="1"/>
        <v>147.9</v>
      </c>
      <c r="M4" s="214">
        <f t="shared" si="1"/>
        <v>151.99368337939202</v>
      </c>
      <c r="N4" s="214">
        <f t="shared" si="1"/>
        <v>155.15297747364673</v>
      </c>
      <c r="O4" s="214">
        <f t="shared" si="1"/>
        <v>162.34721704498637</v>
      </c>
      <c r="P4" s="214">
        <f t="shared" si="1"/>
        <v>183.27067669172931</v>
      </c>
      <c r="Q4" s="214">
        <f t="shared" si="1"/>
        <v>174.69745269216236</v>
      </c>
    </row>
    <row r="5" spans="1:17" x14ac:dyDescent="0.25">
      <c r="A5" s="268" t="s">
        <v>35</v>
      </c>
      <c r="B5" s="214">
        <v>10.355919096261504</v>
      </c>
      <c r="C5" s="214">
        <v>7.5586724731848518</v>
      </c>
      <c r="D5" s="214">
        <v>7.0361476680526804</v>
      </c>
      <c r="E5" s="214">
        <v>11.553136971461106</v>
      </c>
      <c r="F5" s="214">
        <v>10.997759037136401</v>
      </c>
      <c r="G5" s="214">
        <v>5.9087059132690332</v>
      </c>
      <c r="H5" s="214">
        <v>5.6905940951887173</v>
      </c>
      <c r="I5" s="214">
        <v>2.5980395592585861</v>
      </c>
      <c r="J5" s="214">
        <v>5.9663409029390664</v>
      </c>
      <c r="K5" s="214">
        <v>6.553205712733071</v>
      </c>
      <c r="L5" s="214">
        <v>1.2338151130080512</v>
      </c>
      <c r="M5" s="214">
        <v>1.3706521008515249</v>
      </c>
      <c r="N5" s="214">
        <v>1.8180220257669248</v>
      </c>
      <c r="O5" s="214">
        <v>2.4230016254877498</v>
      </c>
      <c r="P5" s="214">
        <v>2.8330412310432944</v>
      </c>
      <c r="Q5" s="214">
        <v>2.9813123886200326</v>
      </c>
    </row>
    <row r="6" spans="1:17" x14ac:dyDescent="0.25">
      <c r="A6" s="268" t="s">
        <v>56</v>
      </c>
      <c r="B6" s="214">
        <v>185.41385465034963</v>
      </c>
      <c r="C6" s="214">
        <v>208.4303458579416</v>
      </c>
      <c r="D6" s="214">
        <v>215.78403833015344</v>
      </c>
      <c r="E6" s="214">
        <v>178.11776899011957</v>
      </c>
      <c r="F6" s="214">
        <v>189.59752657451386</v>
      </c>
      <c r="G6" s="214">
        <v>186.42704003298019</v>
      </c>
      <c r="H6" s="214">
        <v>169.56078657325287</v>
      </c>
      <c r="I6" s="214">
        <v>188.49760375716866</v>
      </c>
      <c r="J6" s="214">
        <v>153.59627932587534</v>
      </c>
      <c r="K6" s="214">
        <v>182.61308327818298</v>
      </c>
      <c r="L6" s="214">
        <v>146.66618488699194</v>
      </c>
      <c r="M6" s="214">
        <v>150.62303127854051</v>
      </c>
      <c r="N6" s="214">
        <v>153.33495544787979</v>
      </c>
      <c r="O6" s="214">
        <v>159.92421541949861</v>
      </c>
      <c r="P6" s="214">
        <v>180.43763546068601</v>
      </c>
      <c r="Q6" s="214">
        <v>171.71614030354232</v>
      </c>
    </row>
    <row r="7" spans="1:17" x14ac:dyDescent="0.25">
      <c r="A7" s="223" t="s">
        <v>55</v>
      </c>
      <c r="B7" s="213">
        <v>169.15907699611458</v>
      </c>
      <c r="C7" s="213">
        <v>178.6950764708026</v>
      </c>
      <c r="D7" s="213">
        <v>196.02983524524376</v>
      </c>
      <c r="E7" s="213">
        <v>173.49920874195743</v>
      </c>
      <c r="F7" s="213">
        <v>179.95415616553967</v>
      </c>
      <c r="G7" s="213">
        <v>171.12719519721708</v>
      </c>
      <c r="H7" s="213">
        <v>179.43189069066437</v>
      </c>
      <c r="I7" s="213">
        <v>183.4560617957261</v>
      </c>
      <c r="J7" s="213">
        <v>180.3179102966489</v>
      </c>
      <c r="K7" s="213">
        <v>150.74188653963623</v>
      </c>
      <c r="L7" s="213">
        <v>139.49999999999997</v>
      </c>
      <c r="M7" s="213">
        <v>142.22266087643121</v>
      </c>
      <c r="N7" s="213">
        <v>137.05674109526728</v>
      </c>
      <c r="O7" s="213">
        <v>132.82062349178946</v>
      </c>
      <c r="P7" s="213">
        <v>139.60682957393482</v>
      </c>
      <c r="Q7" s="213">
        <v>139.13784917689691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153</v>
      </c>
      <c r="C10" s="215">
        <v>153</v>
      </c>
      <c r="D10" s="215">
        <v>153</v>
      </c>
      <c r="E10" s="215">
        <v>180.2</v>
      </c>
      <c r="F10" s="215">
        <v>192.2</v>
      </c>
      <c r="G10" s="215">
        <v>161.18</v>
      </c>
      <c r="H10" s="215">
        <v>170</v>
      </c>
      <c r="I10" s="215">
        <v>70</v>
      </c>
      <c r="J10" s="215">
        <v>197.54</v>
      </c>
      <c r="K10" s="215">
        <v>172.3</v>
      </c>
      <c r="L10" s="215">
        <v>43</v>
      </c>
      <c r="M10" s="215">
        <v>43</v>
      </c>
      <c r="N10" s="215">
        <v>58</v>
      </c>
      <c r="O10" s="215">
        <v>75.37</v>
      </c>
      <c r="P10" s="215">
        <v>80</v>
      </c>
      <c r="Q10" s="215">
        <v>90</v>
      </c>
    </row>
    <row r="11" spans="1:17" x14ac:dyDescent="0.25">
      <c r="A11" s="222" t="s">
        <v>232</v>
      </c>
      <c r="B11" s="214">
        <v>411</v>
      </c>
      <c r="C11" s="214">
        <v>633</v>
      </c>
      <c r="D11" s="214">
        <v>704</v>
      </c>
      <c r="E11" s="214">
        <v>416.83</v>
      </c>
      <c r="F11" s="214">
        <v>497.14</v>
      </c>
      <c r="G11" s="214">
        <v>763</v>
      </c>
      <c r="H11" s="214">
        <v>760</v>
      </c>
      <c r="I11" s="214">
        <v>762</v>
      </c>
      <c r="J11" s="214">
        <v>763</v>
      </c>
      <c r="K11" s="214">
        <v>732</v>
      </c>
      <c r="L11" s="214">
        <v>750</v>
      </c>
      <c r="M11" s="214">
        <v>690.59</v>
      </c>
      <c r="N11" s="214">
        <v>703.51</v>
      </c>
      <c r="O11" s="214">
        <v>701.55</v>
      </c>
      <c r="P11" s="214">
        <v>716.19</v>
      </c>
      <c r="Q11" s="214">
        <v>721.35</v>
      </c>
    </row>
    <row r="12" spans="1:17" x14ac:dyDescent="0.25">
      <c r="A12" s="221" t="s">
        <v>231</v>
      </c>
      <c r="B12" s="213">
        <v>20.577114427860696</v>
      </c>
      <c r="C12" s="213">
        <v>24.309278350515488</v>
      </c>
      <c r="D12" s="213">
        <v>24.687242798353932</v>
      </c>
      <c r="E12" s="213">
        <v>24.552509109838613</v>
      </c>
      <c r="F12" s="213">
        <v>28.722500000000018</v>
      </c>
      <c r="G12" s="213">
        <v>28.58288659793817</v>
      </c>
      <c r="H12" s="213">
        <v>30.743801652892596</v>
      </c>
      <c r="I12" s="213">
        <v>32.864864864864892</v>
      </c>
      <c r="J12" s="213">
        <v>33.807826086956553</v>
      </c>
      <c r="K12" s="213">
        <v>30.860289555325778</v>
      </c>
      <c r="L12" s="213">
        <v>29.614107883817454</v>
      </c>
      <c r="M12" s="213">
        <v>29.373964313819503</v>
      </c>
      <c r="N12" s="213">
        <v>28.43810240564369</v>
      </c>
      <c r="O12" s="213">
        <v>29.014104462607023</v>
      </c>
      <c r="P12" s="213">
        <v>31.450332640332668</v>
      </c>
      <c r="Q12" s="213">
        <v>35.570668058455148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170</v>
      </c>
      <c r="C15" s="120">
        <v>170</v>
      </c>
      <c r="D15" s="120">
        <v>170</v>
      </c>
      <c r="E15" s="120">
        <v>199.27953690005583</v>
      </c>
      <c r="F15" s="120">
        <v>213.91930535008376</v>
      </c>
      <c r="G15" s="120">
        <v>213.91930535008379</v>
      </c>
      <c r="H15" s="120">
        <v>199.27953690005583</v>
      </c>
      <c r="I15" s="120">
        <v>199.27953690005583</v>
      </c>
      <c r="J15" s="120">
        <v>213.91930535008373</v>
      </c>
      <c r="K15" s="120">
        <v>199.2795369000558</v>
      </c>
      <c r="L15" s="120">
        <v>199.27953690005586</v>
      </c>
      <c r="M15" s="120">
        <v>184.6397684500279</v>
      </c>
      <c r="N15" s="120">
        <v>184.6397684500279</v>
      </c>
      <c r="O15" s="120">
        <v>184.6397684500279</v>
      </c>
      <c r="P15" s="120">
        <v>169.99999999999997</v>
      </c>
      <c r="Q15" s="120">
        <v>169.99999999999997</v>
      </c>
    </row>
    <row r="16" spans="1:17" x14ac:dyDescent="0.25">
      <c r="A16" s="180" t="s">
        <v>232</v>
      </c>
      <c r="B16" s="189">
        <v>456.66666666666657</v>
      </c>
      <c r="C16" s="189">
        <v>676.49005413041391</v>
      </c>
      <c r="D16" s="189">
        <v>749.76451661832971</v>
      </c>
      <c r="E16" s="189">
        <v>749.76451661832971</v>
      </c>
      <c r="F16" s="189">
        <v>749.76451661832971</v>
      </c>
      <c r="G16" s="189">
        <v>823.03897910624551</v>
      </c>
      <c r="H16" s="189">
        <v>823.03897910624551</v>
      </c>
      <c r="I16" s="189">
        <v>823.03897910624551</v>
      </c>
      <c r="J16" s="189">
        <v>823.03897910624551</v>
      </c>
      <c r="K16" s="189">
        <v>786.40174786228761</v>
      </c>
      <c r="L16" s="189">
        <v>823.03897910624551</v>
      </c>
      <c r="M16" s="189">
        <v>823.03897910624551</v>
      </c>
      <c r="N16" s="189">
        <v>786.40174786228749</v>
      </c>
      <c r="O16" s="189">
        <v>786.40174786228761</v>
      </c>
      <c r="P16" s="189">
        <v>786.40174786228761</v>
      </c>
      <c r="Q16" s="189">
        <v>786.40174786228761</v>
      </c>
    </row>
    <row r="17" spans="1:17" x14ac:dyDescent="0.25">
      <c r="A17" s="108" t="s">
        <v>231</v>
      </c>
      <c r="B17" s="118">
        <v>22.863460475400775</v>
      </c>
      <c r="C17" s="118">
        <v>27.796786040786369</v>
      </c>
      <c r="D17" s="118">
        <v>27.796786040786365</v>
      </c>
      <c r="E17" s="118">
        <v>27.796786040786369</v>
      </c>
      <c r="F17" s="118">
        <v>30.263448823479159</v>
      </c>
      <c r="G17" s="118">
        <v>30.263448823479159</v>
      </c>
      <c r="H17" s="118">
        <v>32.730111606171953</v>
      </c>
      <c r="I17" s="118">
        <v>35.196774388864746</v>
      </c>
      <c r="J17" s="118">
        <v>37.66343717155754</v>
      </c>
      <c r="K17" s="118">
        <v>35.196774388864746</v>
      </c>
      <c r="L17" s="118">
        <v>35.196774388864746</v>
      </c>
      <c r="M17" s="118">
        <v>32.730111606171953</v>
      </c>
      <c r="N17" s="118">
        <v>32.730111606171953</v>
      </c>
      <c r="O17" s="118">
        <v>32.730111606171953</v>
      </c>
      <c r="P17" s="118">
        <v>35.196774388864746</v>
      </c>
      <c r="Q17" s="118">
        <v>37.66343717155754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14.639768450027917</v>
      </c>
      <c r="D19" s="120">
        <v>0</v>
      </c>
      <c r="E19" s="120">
        <v>43.919305350083754</v>
      </c>
      <c r="F19" s="120">
        <v>14.63976845002793</v>
      </c>
      <c r="G19" s="120">
        <v>2.8421709430404007E-14</v>
      </c>
      <c r="H19" s="120">
        <v>0</v>
      </c>
      <c r="I19" s="120">
        <v>0</v>
      </c>
      <c r="J19" s="120">
        <v>14.639768450027915</v>
      </c>
      <c r="K19" s="120">
        <v>0</v>
      </c>
      <c r="L19" s="120">
        <v>5.6843418860808015E-14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219.82338746374734</v>
      </c>
      <c r="D20" s="189">
        <v>109.91169373187364</v>
      </c>
      <c r="E20" s="189">
        <v>0</v>
      </c>
      <c r="F20" s="189">
        <v>0</v>
      </c>
      <c r="G20" s="189">
        <v>109.91169373187364</v>
      </c>
      <c r="H20" s="189">
        <v>0</v>
      </c>
      <c r="I20" s="189">
        <v>36.637231243957878</v>
      </c>
      <c r="J20" s="189">
        <v>0</v>
      </c>
      <c r="K20" s="189">
        <v>0</v>
      </c>
      <c r="L20" s="189">
        <v>36.637231243957899</v>
      </c>
      <c r="M20" s="189">
        <v>0</v>
      </c>
      <c r="N20" s="189">
        <v>0</v>
      </c>
      <c r="O20" s="189">
        <v>1.1368683772161603E-13</v>
      </c>
      <c r="P20" s="189">
        <v>36.637231243957878</v>
      </c>
      <c r="Q20" s="189">
        <v>0</v>
      </c>
    </row>
    <row r="21" spans="1:17" x14ac:dyDescent="0.25">
      <c r="A21" s="119" t="s">
        <v>231</v>
      </c>
      <c r="B21" s="118"/>
      <c r="C21" s="118">
        <v>7.3999883480783843</v>
      </c>
      <c r="D21" s="118">
        <v>0</v>
      </c>
      <c r="E21" s="118">
        <v>2.4666627826927949</v>
      </c>
      <c r="F21" s="118">
        <v>2.4666627826927945</v>
      </c>
      <c r="G21" s="118">
        <v>2.4666627826927945</v>
      </c>
      <c r="H21" s="118">
        <v>2.4666627826927945</v>
      </c>
      <c r="I21" s="118">
        <v>4.933325565385589</v>
      </c>
      <c r="J21" s="118">
        <v>2.4666627826927945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4.933325565385589</v>
      </c>
      <c r="Q21" s="118">
        <v>2.4666627826927945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14.63976845002793</v>
      </c>
      <c r="D23" s="120">
        <f t="shared" ref="D23:Q23" si="2">C15+D19-D15</f>
        <v>0</v>
      </c>
      <c r="E23" s="120">
        <f t="shared" si="2"/>
        <v>14.63976845002793</v>
      </c>
      <c r="F23" s="120">
        <f t="shared" si="2"/>
        <v>0</v>
      </c>
      <c r="G23" s="120">
        <f t="shared" si="2"/>
        <v>0</v>
      </c>
      <c r="H23" s="120">
        <f t="shared" si="2"/>
        <v>14.639768450027958</v>
      </c>
      <c r="I23" s="120">
        <f t="shared" si="2"/>
        <v>0</v>
      </c>
      <c r="J23" s="120">
        <f t="shared" si="2"/>
        <v>0</v>
      </c>
      <c r="K23" s="120">
        <f t="shared" si="2"/>
        <v>14.63976845002793</v>
      </c>
      <c r="L23" s="120">
        <f t="shared" si="2"/>
        <v>0</v>
      </c>
      <c r="M23" s="120">
        <f t="shared" si="2"/>
        <v>14.639768450027958</v>
      </c>
      <c r="N23" s="120">
        <f t="shared" si="2"/>
        <v>0</v>
      </c>
      <c r="O23" s="120">
        <f t="shared" si="2"/>
        <v>0</v>
      </c>
      <c r="P23" s="120">
        <f t="shared" si="2"/>
        <v>14.63976845002793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36.637231243957785</v>
      </c>
      <c r="E24" s="189">
        <f t="shared" si="3"/>
        <v>0</v>
      </c>
      <c r="F24" s="189">
        <f t="shared" si="3"/>
        <v>0</v>
      </c>
      <c r="G24" s="189">
        <f t="shared" si="3"/>
        <v>36.637231243957785</v>
      </c>
      <c r="H24" s="189">
        <f t="shared" si="3"/>
        <v>0</v>
      </c>
      <c r="I24" s="189">
        <f t="shared" si="3"/>
        <v>36.637231243957899</v>
      </c>
      <c r="J24" s="189">
        <f t="shared" si="3"/>
        <v>0</v>
      </c>
      <c r="K24" s="189">
        <f t="shared" si="3"/>
        <v>36.637231243957899</v>
      </c>
      <c r="L24" s="189">
        <f t="shared" si="3"/>
        <v>0</v>
      </c>
      <c r="M24" s="189">
        <f t="shared" si="3"/>
        <v>0</v>
      </c>
      <c r="N24" s="189">
        <f t="shared" si="3"/>
        <v>36.637231243958013</v>
      </c>
      <c r="O24" s="189">
        <f t="shared" si="3"/>
        <v>0</v>
      </c>
      <c r="P24" s="189">
        <f t="shared" si="3"/>
        <v>36.637231243957899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2.46666278269279</v>
      </c>
      <c r="D25" s="118">
        <f t="shared" si="4"/>
        <v>0</v>
      </c>
      <c r="E25" s="118">
        <f t="shared" si="4"/>
        <v>2.46666278269279</v>
      </c>
      <c r="F25" s="118">
        <f t="shared" si="4"/>
        <v>0</v>
      </c>
      <c r="G25" s="118">
        <f t="shared" si="4"/>
        <v>2.4666627826927936</v>
      </c>
      <c r="H25" s="118">
        <f t="shared" si="4"/>
        <v>0</v>
      </c>
      <c r="I25" s="118">
        <f t="shared" si="4"/>
        <v>2.4666627826927936</v>
      </c>
      <c r="J25" s="118">
        <f t="shared" si="4"/>
        <v>0</v>
      </c>
      <c r="K25" s="118">
        <f t="shared" si="4"/>
        <v>2.4666627826927936</v>
      </c>
      <c r="L25" s="118">
        <f t="shared" si="4"/>
        <v>0</v>
      </c>
      <c r="M25" s="118">
        <f t="shared" si="4"/>
        <v>2.4666627826927936</v>
      </c>
      <c r="N25" s="118">
        <f t="shared" si="4"/>
        <v>0</v>
      </c>
      <c r="O25" s="118">
        <f t="shared" si="4"/>
        <v>0</v>
      </c>
      <c r="P25" s="118">
        <f t="shared" si="4"/>
        <v>2.4666627826927936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17</v>
      </c>
      <c r="C27" s="120">
        <f t="shared" ref="C27:Q27" si="5">C15-C10</f>
        <v>17</v>
      </c>
      <c r="D27" s="120">
        <f t="shared" si="5"/>
        <v>17</v>
      </c>
      <c r="E27" s="120">
        <f t="shared" si="5"/>
        <v>19.079536900055842</v>
      </c>
      <c r="F27" s="120">
        <f t="shared" si="5"/>
        <v>21.719305350083772</v>
      </c>
      <c r="G27" s="120">
        <f t="shared" si="5"/>
        <v>52.739305350083782</v>
      </c>
      <c r="H27" s="120">
        <f t="shared" si="5"/>
        <v>29.279536900055831</v>
      </c>
      <c r="I27" s="120">
        <f t="shared" si="5"/>
        <v>129.27953690005583</v>
      </c>
      <c r="J27" s="120">
        <f t="shared" si="5"/>
        <v>16.37930535008374</v>
      </c>
      <c r="K27" s="120">
        <f t="shared" si="5"/>
        <v>26.979536900055791</v>
      </c>
      <c r="L27" s="120">
        <f t="shared" si="5"/>
        <v>156.27953690005586</v>
      </c>
      <c r="M27" s="120">
        <f t="shared" si="5"/>
        <v>141.6397684500279</v>
      </c>
      <c r="N27" s="120">
        <f t="shared" si="5"/>
        <v>126.6397684500279</v>
      </c>
      <c r="O27" s="120">
        <f t="shared" si="5"/>
        <v>109.2697684500279</v>
      </c>
      <c r="P27" s="120">
        <f t="shared" si="5"/>
        <v>89.999999999999972</v>
      </c>
      <c r="Q27" s="120">
        <f t="shared" si="5"/>
        <v>79.999999999999972</v>
      </c>
    </row>
    <row r="28" spans="1:17" x14ac:dyDescent="0.25">
      <c r="A28" s="180" t="s">
        <v>232</v>
      </c>
      <c r="B28" s="189">
        <f t="shared" ref="B28:Q28" si="6">B16-B11</f>
        <v>45.666666666666572</v>
      </c>
      <c r="C28" s="189">
        <f t="shared" si="6"/>
        <v>43.49005413041391</v>
      </c>
      <c r="D28" s="189">
        <f t="shared" si="6"/>
        <v>45.764516618329708</v>
      </c>
      <c r="E28" s="189">
        <f t="shared" si="6"/>
        <v>332.93451661832972</v>
      </c>
      <c r="F28" s="189">
        <f t="shared" si="6"/>
        <v>252.62451661832972</v>
      </c>
      <c r="G28" s="189">
        <f t="shared" si="6"/>
        <v>60.038979106245506</v>
      </c>
      <c r="H28" s="189">
        <f t="shared" si="6"/>
        <v>63.038979106245506</v>
      </c>
      <c r="I28" s="189">
        <f t="shared" si="6"/>
        <v>61.038979106245506</v>
      </c>
      <c r="J28" s="189">
        <f t="shared" si="6"/>
        <v>60.038979106245506</v>
      </c>
      <c r="K28" s="189">
        <f t="shared" si="6"/>
        <v>54.401747862287607</v>
      </c>
      <c r="L28" s="189">
        <f t="shared" si="6"/>
        <v>73.038979106245506</v>
      </c>
      <c r="M28" s="189">
        <f t="shared" si="6"/>
        <v>132.44897910624547</v>
      </c>
      <c r="N28" s="189">
        <f t="shared" si="6"/>
        <v>82.891747862287502</v>
      </c>
      <c r="O28" s="189">
        <f t="shared" si="6"/>
        <v>84.851747862287652</v>
      </c>
      <c r="P28" s="189">
        <f t="shared" si="6"/>
        <v>70.211747862287552</v>
      </c>
      <c r="Q28" s="189">
        <f t="shared" si="6"/>
        <v>65.051747862287584</v>
      </c>
    </row>
    <row r="29" spans="1:17" x14ac:dyDescent="0.25">
      <c r="A29" s="108" t="s">
        <v>231</v>
      </c>
      <c r="B29" s="118">
        <f t="shared" ref="B29:Q29" si="7">B17-B12</f>
        <v>2.2863460475400785</v>
      </c>
      <c r="C29" s="118">
        <f t="shared" si="7"/>
        <v>3.4875076902708813</v>
      </c>
      <c r="D29" s="118">
        <f t="shared" si="7"/>
        <v>3.1095432424324336</v>
      </c>
      <c r="E29" s="118">
        <f t="shared" si="7"/>
        <v>3.2442769309477555</v>
      </c>
      <c r="F29" s="118">
        <f t="shared" si="7"/>
        <v>1.5409488234791411</v>
      </c>
      <c r="G29" s="118">
        <f t="shared" si="7"/>
        <v>1.6805622255409887</v>
      </c>
      <c r="H29" s="118">
        <f t="shared" si="7"/>
        <v>1.9863099532793562</v>
      </c>
      <c r="I29" s="118">
        <f t="shared" si="7"/>
        <v>2.3319095239998546</v>
      </c>
      <c r="J29" s="118">
        <f t="shared" si="7"/>
        <v>3.8556110846009872</v>
      </c>
      <c r="K29" s="118">
        <f t="shared" si="7"/>
        <v>4.3364848335389681</v>
      </c>
      <c r="L29" s="118">
        <f t="shared" si="7"/>
        <v>5.5826665050472926</v>
      </c>
      <c r="M29" s="118">
        <f t="shared" si="7"/>
        <v>3.3561472923524498</v>
      </c>
      <c r="N29" s="118">
        <f t="shared" si="7"/>
        <v>4.2920092005282626</v>
      </c>
      <c r="O29" s="118">
        <f t="shared" si="7"/>
        <v>3.71600714356493</v>
      </c>
      <c r="P29" s="118">
        <f t="shared" si="7"/>
        <v>3.746441748532078</v>
      </c>
      <c r="Q29" s="118">
        <f t="shared" si="7"/>
        <v>2.092769113102392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212.82675118569131</v>
      </c>
      <c r="C32" s="38">
        <v>197.56128000000001</v>
      </c>
      <c r="D32" s="38">
        <v>217.51085</v>
      </c>
      <c r="E32" s="38">
        <v>229.36984999999999</v>
      </c>
      <c r="F32" s="38">
        <v>259.39244000000002</v>
      </c>
      <c r="G32" s="38">
        <v>277.65881372601427</v>
      </c>
      <c r="H32" s="38">
        <v>233.77733999999998</v>
      </c>
      <c r="I32" s="38">
        <v>204.90177999999997</v>
      </c>
      <c r="J32" s="38">
        <v>193.80752000000001</v>
      </c>
      <c r="K32" s="38">
        <v>190.96448000000001</v>
      </c>
      <c r="L32" s="38">
        <v>178.79109837864942</v>
      </c>
      <c r="M32" s="38">
        <v>170.44015960621459</v>
      </c>
      <c r="N32" s="38">
        <v>169.26596825575109</v>
      </c>
      <c r="O32" s="38">
        <v>164.64955649593844</v>
      </c>
      <c r="P32" s="38">
        <v>166.97779725913182</v>
      </c>
      <c r="Q32" s="38">
        <v>165.68896818687128</v>
      </c>
    </row>
    <row r="33" spans="1:17" x14ac:dyDescent="0.25">
      <c r="A33" s="55" t="s">
        <v>33</v>
      </c>
      <c r="B33" s="54">
        <v>27.516146574247522</v>
      </c>
      <c r="C33" s="54">
        <v>32.24363000000001</v>
      </c>
      <c r="D33" s="54">
        <v>34.630629999999996</v>
      </c>
      <c r="E33" s="54">
        <v>32.625169999999997</v>
      </c>
      <c r="F33" s="54">
        <v>34.048409999999997</v>
      </c>
      <c r="G33" s="54">
        <v>35.542014477039629</v>
      </c>
      <c r="H33" s="54">
        <v>31.7</v>
      </c>
      <c r="I33" s="54">
        <v>26.8005</v>
      </c>
      <c r="J33" s="54">
        <v>21.320719999999998</v>
      </c>
      <c r="K33" s="54">
        <v>20.175809999999998</v>
      </c>
      <c r="L33" s="54">
        <v>19.762495627075847</v>
      </c>
      <c r="M33" s="54">
        <v>23.763838888086347</v>
      </c>
      <c r="N33" s="54">
        <v>22.30279369575878</v>
      </c>
      <c r="O33" s="54">
        <v>23.518304754906772</v>
      </c>
      <c r="P33" s="54">
        <v>23.113770195346227</v>
      </c>
      <c r="Q33" s="54">
        <v>20.991180275713209</v>
      </c>
    </row>
    <row r="34" spans="1:17" x14ac:dyDescent="0.25">
      <c r="A34" s="52" t="s">
        <v>32</v>
      </c>
      <c r="B34" s="51">
        <v>3.0808054980230111</v>
      </c>
      <c r="C34" s="51">
        <v>1.0004</v>
      </c>
      <c r="D34" s="51">
        <v>1.0022</v>
      </c>
      <c r="E34" s="51">
        <v>1.0018499999999999</v>
      </c>
      <c r="F34" s="51">
        <v>12.42437</v>
      </c>
      <c r="G34" s="51">
        <v>22.188776624764692</v>
      </c>
      <c r="H34" s="51">
        <v>11.680059999999999</v>
      </c>
      <c r="I34" s="51">
        <v>1.9898</v>
      </c>
      <c r="J34" s="51">
        <v>3.99681</v>
      </c>
      <c r="K34" s="51">
        <v>8.8785000000000007</v>
      </c>
      <c r="L34" s="51">
        <v>3.1297532540041075</v>
      </c>
      <c r="M34" s="51">
        <v>3.1294312826748163</v>
      </c>
      <c r="N34" s="51">
        <v>3.1289465421360196</v>
      </c>
      <c r="O34" s="51">
        <v>3.1285602054755541</v>
      </c>
      <c r="P34" s="51">
        <v>2.1252078192573718</v>
      </c>
      <c r="Q34" s="51">
        <v>2.1255065503159476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1.0986904207031241</v>
      </c>
      <c r="H36" s="51">
        <v>1.1008899999999999</v>
      </c>
      <c r="I36" s="51">
        <v>0</v>
      </c>
      <c r="J36" s="51">
        <v>1.10155</v>
      </c>
      <c r="K36" s="51">
        <v>1.11294</v>
      </c>
      <c r="L36" s="51">
        <v>1.0997574656319802</v>
      </c>
      <c r="M36" s="51">
        <v>1.1001006712627961</v>
      </c>
      <c r="N36" s="51">
        <v>1.0996446289106228</v>
      </c>
      <c r="O36" s="51">
        <v>1.0991155409742108</v>
      </c>
      <c r="P36" s="51">
        <v>1.0993953855196037</v>
      </c>
      <c r="Q36" s="51">
        <v>1.0997423031182056</v>
      </c>
    </row>
    <row r="37" spans="1:17" x14ac:dyDescent="0.25">
      <c r="A37" s="53" t="s">
        <v>76</v>
      </c>
      <c r="B37" s="51">
        <v>3.0808054980230111</v>
      </c>
      <c r="C37" s="51">
        <v>1.0004</v>
      </c>
      <c r="D37" s="51">
        <v>1.0022</v>
      </c>
      <c r="E37" s="51">
        <v>1.0018499999999999</v>
      </c>
      <c r="F37" s="51">
        <v>1.0006699999999999</v>
      </c>
      <c r="G37" s="51">
        <v>1.0268235418417593</v>
      </c>
      <c r="H37" s="51">
        <v>1.99977</v>
      </c>
      <c r="I37" s="51">
        <v>1.00037</v>
      </c>
      <c r="J37" s="51">
        <v>1.0011399999999999</v>
      </c>
      <c r="K37" s="51">
        <v>2.0243899999999999</v>
      </c>
      <c r="L37" s="51">
        <v>2.0299957883721276</v>
      </c>
      <c r="M37" s="51">
        <v>2.0293306114120204</v>
      </c>
      <c r="N37" s="51">
        <v>2.0293019132253969</v>
      </c>
      <c r="O37" s="51">
        <v>2.0294446645013435</v>
      </c>
      <c r="P37" s="51">
        <v>1.0258124337377679</v>
      </c>
      <c r="Q37" s="51">
        <v>1.025764247197742</v>
      </c>
    </row>
    <row r="38" spans="1:17" x14ac:dyDescent="0.25">
      <c r="A38" s="53" t="s">
        <v>29</v>
      </c>
      <c r="B38" s="51">
        <v>0</v>
      </c>
      <c r="C38" s="51">
        <v>0</v>
      </c>
      <c r="D38" s="51">
        <v>0</v>
      </c>
      <c r="E38" s="51">
        <v>0</v>
      </c>
      <c r="F38" s="51">
        <v>11.4237</v>
      </c>
      <c r="G38" s="51">
        <v>20.06326266221981</v>
      </c>
      <c r="H38" s="51">
        <v>8.5793999999999997</v>
      </c>
      <c r="I38" s="51">
        <v>0.98943000000000003</v>
      </c>
      <c r="J38" s="51">
        <v>1.89412</v>
      </c>
      <c r="K38" s="51">
        <v>5.7411700000000003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79.750370226503449</v>
      </c>
      <c r="C40" s="51">
        <v>63.918869999999998</v>
      </c>
      <c r="D40" s="51">
        <v>79.380319999999998</v>
      </c>
      <c r="E40" s="51">
        <v>95.096059999999994</v>
      </c>
      <c r="F40" s="51">
        <v>104.05919</v>
      </c>
      <c r="G40" s="51">
        <v>107.91203906336646</v>
      </c>
      <c r="H40" s="51">
        <v>97.71566</v>
      </c>
      <c r="I40" s="51">
        <v>106.85114</v>
      </c>
      <c r="J40" s="51">
        <v>103.18505</v>
      </c>
      <c r="K40" s="51">
        <v>98.108909999999995</v>
      </c>
      <c r="L40" s="51">
        <v>92.272643202318008</v>
      </c>
      <c r="M40" s="51">
        <v>79.979100311745583</v>
      </c>
      <c r="N40" s="51">
        <v>80.299435366484332</v>
      </c>
      <c r="O40" s="51">
        <v>75.52058460835336</v>
      </c>
      <c r="P40" s="51">
        <v>74.232377904128199</v>
      </c>
      <c r="Q40" s="51">
        <v>73.725751224407091</v>
      </c>
    </row>
    <row r="41" spans="1:17" x14ac:dyDescent="0.25">
      <c r="A41" s="53" t="s">
        <v>66</v>
      </c>
      <c r="B41" s="51">
        <v>79.750370226503449</v>
      </c>
      <c r="C41" s="51">
        <v>63.918869999999998</v>
      </c>
      <c r="D41" s="51">
        <v>79.380319999999998</v>
      </c>
      <c r="E41" s="51">
        <v>95.096059999999994</v>
      </c>
      <c r="F41" s="51">
        <v>104.05919</v>
      </c>
      <c r="G41" s="51">
        <v>107.91203906336646</v>
      </c>
      <c r="H41" s="51">
        <v>97.71566</v>
      </c>
      <c r="I41" s="51">
        <v>106.85114</v>
      </c>
      <c r="J41" s="51">
        <v>103.18505</v>
      </c>
      <c r="K41" s="51">
        <v>98.108909999999995</v>
      </c>
      <c r="L41" s="51">
        <v>92.272643202318008</v>
      </c>
      <c r="M41" s="51">
        <v>79.979100311745583</v>
      </c>
      <c r="N41" s="51">
        <v>80.299435366484332</v>
      </c>
      <c r="O41" s="51">
        <v>75.52058460835336</v>
      </c>
      <c r="P41" s="51">
        <v>74.232377904128199</v>
      </c>
      <c r="Q41" s="51">
        <v>73.725751224407091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44.877370674205025</v>
      </c>
      <c r="C43" s="51">
        <v>42.017330000000001</v>
      </c>
      <c r="D43" s="51">
        <v>44.971469999999997</v>
      </c>
      <c r="E43" s="51">
        <v>40.728070000000002</v>
      </c>
      <c r="F43" s="51">
        <v>44.746519999999997</v>
      </c>
      <c r="G43" s="51">
        <v>46.19096122421756</v>
      </c>
      <c r="H43" s="51">
        <v>27.762650000000001</v>
      </c>
      <c r="I43" s="51">
        <v>5.9049800000000001</v>
      </c>
      <c r="J43" s="51">
        <v>7.1979899999999999</v>
      </c>
      <c r="K43" s="51">
        <v>6.60534</v>
      </c>
      <c r="L43" s="51">
        <v>7.2355123459068755</v>
      </c>
      <c r="M43" s="51">
        <v>8.0763089448043566</v>
      </c>
      <c r="N43" s="51">
        <v>8.1228583950595787</v>
      </c>
      <c r="O43" s="51">
        <v>7.7865959689888289</v>
      </c>
      <c r="P43" s="51">
        <v>8.2884688982883841</v>
      </c>
      <c r="Q43" s="51">
        <v>8.6210611084010917</v>
      </c>
    </row>
    <row r="44" spans="1:17" x14ac:dyDescent="0.25">
      <c r="A44" s="53" t="s">
        <v>23</v>
      </c>
      <c r="B44" s="51">
        <v>44.877370674205025</v>
      </c>
      <c r="C44" s="51">
        <v>42.017330000000001</v>
      </c>
      <c r="D44" s="51">
        <v>44.971469999999997</v>
      </c>
      <c r="E44" s="51">
        <v>40.728070000000002</v>
      </c>
      <c r="F44" s="51">
        <v>44.746519999999997</v>
      </c>
      <c r="G44" s="51">
        <v>46.19096122421756</v>
      </c>
      <c r="H44" s="51">
        <v>27.762650000000001</v>
      </c>
      <c r="I44" s="51">
        <v>5.9049800000000001</v>
      </c>
      <c r="J44" s="51">
        <v>7.1979899999999999</v>
      </c>
      <c r="K44" s="51">
        <v>6.60534</v>
      </c>
      <c r="L44" s="51">
        <v>7.2355123459068755</v>
      </c>
      <c r="M44" s="51">
        <v>8.0763089448043566</v>
      </c>
      <c r="N44" s="51">
        <v>8.1228583950595787</v>
      </c>
      <c r="O44" s="51">
        <v>7.7865959689888289</v>
      </c>
      <c r="P44" s="51">
        <v>8.2884688982883841</v>
      </c>
      <c r="Q44" s="51">
        <v>8.6210611084010917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1.1037999999999999</v>
      </c>
      <c r="F49" s="51">
        <v>1.0014700000000001</v>
      </c>
      <c r="G49" s="51">
        <v>1.0747925429276501</v>
      </c>
      <c r="H49" s="51">
        <v>0.89941000000000004</v>
      </c>
      <c r="I49" s="51">
        <v>0.69987999999999995</v>
      </c>
      <c r="J49" s="51">
        <v>0.60033000000000003</v>
      </c>
      <c r="K49" s="51">
        <v>1.00159</v>
      </c>
      <c r="L49" s="51">
        <v>0.76433075739165857</v>
      </c>
      <c r="M49" s="51">
        <v>0.97943005923738802</v>
      </c>
      <c r="N49" s="51">
        <v>0.11942111840212057</v>
      </c>
      <c r="O49" s="51">
        <v>1.0509469865007359</v>
      </c>
      <c r="P49" s="51">
        <v>1.0267771539712613</v>
      </c>
      <c r="Q49" s="51">
        <v>1.0746173141587947</v>
      </c>
    </row>
    <row r="50" spans="1:17" x14ac:dyDescent="0.25">
      <c r="A50" s="63" t="s">
        <v>21</v>
      </c>
      <c r="B50" s="62">
        <v>57.602058212712301</v>
      </c>
      <c r="C50" s="62">
        <v>58.381050000000002</v>
      </c>
      <c r="D50" s="62">
        <v>57.526229999999998</v>
      </c>
      <c r="E50" s="62">
        <v>58.814900000000002</v>
      </c>
      <c r="F50" s="62">
        <v>63.112479999999998</v>
      </c>
      <c r="G50" s="62">
        <v>64.75022979369831</v>
      </c>
      <c r="H50" s="62">
        <v>64.019559999999998</v>
      </c>
      <c r="I50" s="62">
        <v>62.655479999999997</v>
      </c>
      <c r="J50" s="62">
        <v>57.506619999999998</v>
      </c>
      <c r="K50" s="62">
        <v>56.194330000000001</v>
      </c>
      <c r="L50" s="62">
        <v>55.62636319195294</v>
      </c>
      <c r="M50" s="62">
        <v>54.512050119666121</v>
      </c>
      <c r="N50" s="62">
        <v>55.292513137910255</v>
      </c>
      <c r="O50" s="62">
        <v>53.644563971713168</v>
      </c>
      <c r="P50" s="62">
        <v>58.191195288140349</v>
      </c>
      <c r="Q50" s="62">
        <v>59.150851713875149</v>
      </c>
    </row>
    <row r="51" spans="1:17" x14ac:dyDescent="0.25">
      <c r="A51" s="191" t="s">
        <v>105</v>
      </c>
      <c r="B51" s="190">
        <f t="shared" ref="B51:Q51" si="8">SUM(B52:B54)</f>
        <v>212.82675118569131</v>
      </c>
      <c r="C51" s="190">
        <f t="shared" si="8"/>
        <v>197.56128000000001</v>
      </c>
      <c r="D51" s="190">
        <f t="shared" si="8"/>
        <v>217.51085000000003</v>
      </c>
      <c r="E51" s="190">
        <f t="shared" si="8"/>
        <v>229.36984999999996</v>
      </c>
      <c r="F51" s="190">
        <f t="shared" si="8"/>
        <v>259.39244000000002</v>
      </c>
      <c r="G51" s="190">
        <f t="shared" si="8"/>
        <v>277.65881372601427</v>
      </c>
      <c r="H51" s="190">
        <f t="shared" si="8"/>
        <v>233.77733999999995</v>
      </c>
      <c r="I51" s="190">
        <f t="shared" si="8"/>
        <v>204.90177999999997</v>
      </c>
      <c r="J51" s="190">
        <f t="shared" si="8"/>
        <v>193.80752000000001</v>
      </c>
      <c r="K51" s="190">
        <f t="shared" si="8"/>
        <v>190.96448000000001</v>
      </c>
      <c r="L51" s="190">
        <f t="shared" si="8"/>
        <v>178.79109837864942</v>
      </c>
      <c r="M51" s="190">
        <f t="shared" si="8"/>
        <v>170.44015960621459</v>
      </c>
      <c r="N51" s="190">
        <f t="shared" si="8"/>
        <v>169.26596825575109</v>
      </c>
      <c r="O51" s="190">
        <f t="shared" si="8"/>
        <v>164.64955649593844</v>
      </c>
      <c r="P51" s="190">
        <f t="shared" si="8"/>
        <v>166.97779725913185</v>
      </c>
      <c r="Q51" s="190">
        <f t="shared" si="8"/>
        <v>165.68896818687128</v>
      </c>
    </row>
    <row r="52" spans="1:17" x14ac:dyDescent="0.25">
      <c r="A52" s="216" t="s">
        <v>35</v>
      </c>
      <c r="B52" s="215">
        <v>57.244443949652641</v>
      </c>
      <c r="C52" s="215">
        <v>39.977138589306612</v>
      </c>
      <c r="D52" s="215">
        <v>39.699638904465779</v>
      </c>
      <c r="E52" s="215">
        <v>70.87508521010362</v>
      </c>
      <c r="F52" s="215">
        <v>73.015733038779445</v>
      </c>
      <c r="G52" s="215">
        <v>50.898428270059071</v>
      </c>
      <c r="H52" s="215">
        <v>44.841884871946874</v>
      </c>
      <c r="I52" s="215">
        <v>18.133328573589058</v>
      </c>
      <c r="J52" s="215">
        <v>41.575749782768774</v>
      </c>
      <c r="K52" s="215">
        <v>38.019485045398383</v>
      </c>
      <c r="L52" s="215">
        <v>10.143205087014806</v>
      </c>
      <c r="M52" s="215">
        <v>10.434622284637884</v>
      </c>
      <c r="N52" s="215">
        <v>13.467717193033403</v>
      </c>
      <c r="O52" s="215">
        <v>16.66197219935389</v>
      </c>
      <c r="P52" s="215">
        <v>17.416123636504462</v>
      </c>
      <c r="Q52" s="215">
        <v>19.020252432450047</v>
      </c>
    </row>
    <row r="53" spans="1:17" x14ac:dyDescent="0.25">
      <c r="A53" s="179" t="s">
        <v>56</v>
      </c>
      <c r="B53" s="214">
        <v>151.47701037058539</v>
      </c>
      <c r="C53" s="214">
        <v>154.34514825847771</v>
      </c>
      <c r="D53" s="214">
        <v>174.54469048702592</v>
      </c>
      <c r="E53" s="214">
        <v>153.60384436290119</v>
      </c>
      <c r="F53" s="214">
        <v>180.84875866489978</v>
      </c>
      <c r="G53" s="214">
        <v>222.28149686601941</v>
      </c>
      <c r="H53" s="214">
        <v>184.94137609782317</v>
      </c>
      <c r="I53" s="214">
        <v>182.53556636205383</v>
      </c>
      <c r="J53" s="214">
        <v>148.6764578516634</v>
      </c>
      <c r="K53" s="214">
        <v>149.54250833095148</v>
      </c>
      <c r="L53" s="214">
        <v>165.15744762283515</v>
      </c>
      <c r="M53" s="214">
        <v>156.44392768788418</v>
      </c>
      <c r="N53" s="214">
        <v>152.49879700610674</v>
      </c>
      <c r="O53" s="214">
        <v>144.78269865321266</v>
      </c>
      <c r="P53" s="214">
        <v>146.09524981288985</v>
      </c>
      <c r="Q53" s="214">
        <v>142.84535862077556</v>
      </c>
    </row>
    <row r="54" spans="1:17" x14ac:dyDescent="0.25">
      <c r="A54" s="119" t="s">
        <v>55</v>
      </c>
      <c r="B54" s="213">
        <v>4.1052968654532824</v>
      </c>
      <c r="C54" s="213">
        <v>3.2389931522156954</v>
      </c>
      <c r="D54" s="213">
        <v>3.266520608508324</v>
      </c>
      <c r="E54" s="213">
        <v>4.8909204269951676</v>
      </c>
      <c r="F54" s="213">
        <v>5.527948296320794</v>
      </c>
      <c r="G54" s="213">
        <v>4.4788885899357576</v>
      </c>
      <c r="H54" s="213">
        <v>3.9940790302299205</v>
      </c>
      <c r="I54" s="213">
        <v>4.2328850643570721</v>
      </c>
      <c r="J54" s="213">
        <v>3.5553123655678371</v>
      </c>
      <c r="K54" s="213">
        <v>3.4024866236501641</v>
      </c>
      <c r="L54" s="213">
        <v>3.4904456687994769</v>
      </c>
      <c r="M54" s="213">
        <v>3.5616096336925183</v>
      </c>
      <c r="N54" s="213">
        <v>3.2994540566109567</v>
      </c>
      <c r="O54" s="213">
        <v>3.2048856433718838</v>
      </c>
      <c r="P54" s="213">
        <v>3.4664238097375293</v>
      </c>
      <c r="Q54" s="213">
        <v>3.8233571336456773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307.58682676275026</v>
      </c>
      <c r="C56" s="70">
        <f t="shared" ref="C56:Q56" si="9">SUM(C57:C59)</f>
        <v>282.96869175611994</v>
      </c>
      <c r="D56" s="70">
        <f t="shared" si="9"/>
        <v>328.89417929802011</v>
      </c>
      <c r="E56" s="70">
        <f t="shared" si="9"/>
        <v>357.73714385078404</v>
      </c>
      <c r="F56" s="70">
        <f t="shared" si="9"/>
        <v>421.53191363811601</v>
      </c>
      <c r="G56" s="70">
        <f t="shared" si="9"/>
        <v>467.57196420117975</v>
      </c>
      <c r="H56" s="70">
        <f t="shared" si="9"/>
        <v>393.97424594133611</v>
      </c>
      <c r="I56" s="70">
        <f t="shared" si="9"/>
        <v>365.11350733400394</v>
      </c>
      <c r="J56" s="70">
        <f t="shared" si="9"/>
        <v>340.29890313235211</v>
      </c>
      <c r="K56" s="70">
        <f t="shared" si="9"/>
        <v>339.4408561116839</v>
      </c>
      <c r="L56" s="70">
        <f t="shared" si="9"/>
        <v>306.22129273005288</v>
      </c>
      <c r="M56" s="70">
        <f t="shared" si="9"/>
        <v>294.06867773623708</v>
      </c>
      <c r="N56" s="70">
        <f t="shared" si="9"/>
        <v>288.8868582924934</v>
      </c>
      <c r="O56" s="70">
        <f t="shared" si="9"/>
        <v>282.64207913984012</v>
      </c>
      <c r="P56" s="70">
        <f t="shared" si="9"/>
        <v>274.77497894988522</v>
      </c>
      <c r="Q56" s="70">
        <f t="shared" si="9"/>
        <v>264.78002821412537</v>
      </c>
    </row>
    <row r="57" spans="1:17" x14ac:dyDescent="0.25">
      <c r="A57" s="121" t="s">
        <v>35</v>
      </c>
      <c r="B57" s="120">
        <f>PPA_emi!B5</f>
        <v>1.1327146893950975</v>
      </c>
      <c r="C57" s="120">
        <f>PPA_emi!C5</f>
        <v>0.70125228521285354</v>
      </c>
      <c r="D57" s="120">
        <f>PPA_emi!D5</f>
        <v>0.77019621176154385</v>
      </c>
      <c r="E57" s="120">
        <f>PPA_emi!E5</f>
        <v>1.462452090588084</v>
      </c>
      <c r="F57" s="120">
        <f>PPA_emi!F5</f>
        <v>1.5168235277300701</v>
      </c>
      <c r="G57" s="120">
        <f>PPA_emi!G5</f>
        <v>1.0615421789760549</v>
      </c>
      <c r="H57" s="120">
        <f>PPA_emi!H5</f>
        <v>0.91117431390345305</v>
      </c>
      <c r="I57" s="120">
        <f>PPA_emi!I5</f>
        <v>11.28969172823486</v>
      </c>
      <c r="J57" s="120">
        <f>PPA_emi!J5</f>
        <v>56.060344056234257</v>
      </c>
      <c r="K57" s="120">
        <f>PPA_emi!K5</f>
        <v>50.972855962942241</v>
      </c>
      <c r="L57" s="120">
        <f>PPA_emi!L5</f>
        <v>0.21296775288492228</v>
      </c>
      <c r="M57" s="120">
        <f>PPA_emi!M5</f>
        <v>0.20945132896173019</v>
      </c>
      <c r="N57" s="120">
        <f>PPA_emi!N5</f>
        <v>0.26921067665284076</v>
      </c>
      <c r="O57" s="120">
        <f>PPA_emi!O5</f>
        <v>0.3292569594622754</v>
      </c>
      <c r="P57" s="120">
        <f>PPA_emi!P5</f>
        <v>0.32703562057207058</v>
      </c>
      <c r="Q57" s="120">
        <f>PPA_emi!Q5</f>
        <v>0.35356325129720001</v>
      </c>
    </row>
    <row r="58" spans="1:17" x14ac:dyDescent="0.25">
      <c r="A58" s="179" t="s">
        <v>56</v>
      </c>
      <c r="B58" s="189">
        <f>PPA_emi!B31</f>
        <v>305.12091668095735</v>
      </c>
      <c r="C58" s="189">
        <f>PPA_emi!C31</f>
        <v>281.33496992126078</v>
      </c>
      <c r="D58" s="189">
        <f>PPA_emi!D31</f>
        <v>327.08391380613244</v>
      </c>
      <c r="E58" s="189">
        <f>PPA_emi!E31</f>
        <v>354.61838530032855</v>
      </c>
      <c r="F58" s="189">
        <f>PPA_emi!F31</f>
        <v>418.13037972296428</v>
      </c>
      <c r="G58" s="189">
        <f>PPA_emi!G31</f>
        <v>464.9773407162096</v>
      </c>
      <c r="H58" s="189">
        <f>PPA_emi!H31</f>
        <v>391.73109590847059</v>
      </c>
      <c r="I58" s="189">
        <f>PPA_emi!I31</f>
        <v>352.36270100049063</v>
      </c>
      <c r="J58" s="189">
        <f>PPA_emi!J31</f>
        <v>282.98827892987987</v>
      </c>
      <c r="K58" s="189">
        <f>PPA_emi!K31</f>
        <v>287.27450556847111</v>
      </c>
      <c r="L58" s="189">
        <f>PPA_emi!L31</f>
        <v>304.80555779677906</v>
      </c>
      <c r="M58" s="189">
        <f>PPA_emi!M31</f>
        <v>292.68591106474895</v>
      </c>
      <c r="N58" s="189">
        <f>PPA_emi!N31</f>
        <v>287.53521113202453</v>
      </c>
      <c r="O58" s="189">
        <f>PPA_emi!O31</f>
        <v>281.27342115612623</v>
      </c>
      <c r="P58" s="189">
        <f>PPA_emi!P31</f>
        <v>273.37965800239033</v>
      </c>
      <c r="Q58" s="189">
        <f>PPA_emi!Q31</f>
        <v>263.26003745230707</v>
      </c>
    </row>
    <row r="59" spans="1:17" x14ac:dyDescent="0.25">
      <c r="A59" s="119" t="s">
        <v>55</v>
      </c>
      <c r="B59" s="118">
        <f>PPA_emi!B81</f>
        <v>1.333195392397849</v>
      </c>
      <c r="C59" s="118">
        <f>PPA_emi!C81</f>
        <v>0.93246954964635576</v>
      </c>
      <c r="D59" s="118">
        <f>PPA_emi!D81</f>
        <v>1.0400692801260851</v>
      </c>
      <c r="E59" s="118">
        <f>PPA_emi!E81</f>
        <v>1.6563064598673769</v>
      </c>
      <c r="F59" s="118">
        <f>PPA_emi!F81</f>
        <v>1.8847103874216757</v>
      </c>
      <c r="G59" s="118">
        <f>PPA_emi!G81</f>
        <v>1.5330813059940929</v>
      </c>
      <c r="H59" s="118">
        <f>PPA_emi!H81</f>
        <v>1.331975718962066</v>
      </c>
      <c r="I59" s="118">
        <f>PPA_emi!I81</f>
        <v>1.4611146052784674</v>
      </c>
      <c r="J59" s="118">
        <f>PPA_emi!J81</f>
        <v>1.250280146237956</v>
      </c>
      <c r="K59" s="118">
        <f>PPA_emi!K81</f>
        <v>1.1934945802705541</v>
      </c>
      <c r="L59" s="118">
        <f>PPA_emi!L81</f>
        <v>1.2027671803889173</v>
      </c>
      <c r="M59" s="118">
        <f>PPA_emi!M81</f>
        <v>1.1733153425264193</v>
      </c>
      <c r="N59" s="118">
        <f>PPA_emi!N81</f>
        <v>1.0824364838160263</v>
      </c>
      <c r="O59" s="118">
        <f>PPA_emi!O81</f>
        <v>1.0394010242515956</v>
      </c>
      <c r="P59" s="118">
        <f>PPA_emi!P81</f>
        <v>1.0682853269227957</v>
      </c>
      <c r="Q59" s="118">
        <f>PPA_emi!Q81</f>
        <v>1.166427510521068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67.685745727199375</v>
      </c>
      <c r="C62" s="187">
        <f t="shared" si="10"/>
        <v>49.403088060031713</v>
      </c>
      <c r="D62" s="187">
        <f t="shared" si="10"/>
        <v>45.987893255246277</v>
      </c>
      <c r="E62" s="187">
        <f t="shared" si="10"/>
        <v>64.112857777253652</v>
      </c>
      <c r="F62" s="187">
        <f t="shared" si="10"/>
        <v>57.220390411739864</v>
      </c>
      <c r="G62" s="187">
        <f t="shared" si="10"/>
        <v>36.659051453462176</v>
      </c>
      <c r="H62" s="187">
        <f t="shared" si="10"/>
        <v>33.474082912874806</v>
      </c>
      <c r="I62" s="187">
        <f t="shared" si="10"/>
        <v>37.114850846551228</v>
      </c>
      <c r="J62" s="187">
        <f t="shared" si="10"/>
        <v>30.203203922947587</v>
      </c>
      <c r="K62" s="187">
        <f t="shared" si="10"/>
        <v>38.033695372797851</v>
      </c>
      <c r="L62" s="187">
        <f t="shared" si="10"/>
        <v>28.693374721117472</v>
      </c>
      <c r="M62" s="187">
        <f t="shared" si="10"/>
        <v>31.875630252361045</v>
      </c>
      <c r="N62" s="187">
        <f t="shared" si="10"/>
        <v>31.345207340809047</v>
      </c>
      <c r="O62" s="187">
        <f t="shared" si="10"/>
        <v>32.148091090457079</v>
      </c>
      <c r="P62" s="187">
        <f t="shared" si="10"/>
        <v>35.413015388041181</v>
      </c>
      <c r="Q62" s="187">
        <f t="shared" si="10"/>
        <v>33.125693206889252</v>
      </c>
    </row>
    <row r="63" spans="1:17" x14ac:dyDescent="0.25">
      <c r="A63" s="180" t="s">
        <v>56</v>
      </c>
      <c r="B63" s="186">
        <f t="shared" ref="B63:Q63" si="11">IF(B$11=0,"",B$6/B$11*1000)</f>
        <v>451.12860012250519</v>
      </c>
      <c r="C63" s="186">
        <f t="shared" si="11"/>
        <v>329.27384811681139</v>
      </c>
      <c r="D63" s="186">
        <f t="shared" si="11"/>
        <v>306.51141808260428</v>
      </c>
      <c r="E63" s="186">
        <f t="shared" si="11"/>
        <v>427.31513804217445</v>
      </c>
      <c r="F63" s="186">
        <f t="shared" si="11"/>
        <v>381.37652688279735</v>
      </c>
      <c r="G63" s="186">
        <f t="shared" si="11"/>
        <v>244.33425954519029</v>
      </c>
      <c r="H63" s="186">
        <f t="shared" si="11"/>
        <v>223.10629812270113</v>
      </c>
      <c r="I63" s="186">
        <f t="shared" si="11"/>
        <v>247.37218340835781</v>
      </c>
      <c r="J63" s="186">
        <f t="shared" si="11"/>
        <v>201.30573961451555</v>
      </c>
      <c r="K63" s="186">
        <f t="shared" si="11"/>
        <v>249.47142524341936</v>
      </c>
      <c r="L63" s="186">
        <f t="shared" si="11"/>
        <v>195.55491318265592</v>
      </c>
      <c r="M63" s="186">
        <f t="shared" si="11"/>
        <v>218.10775029835429</v>
      </c>
      <c r="N63" s="186">
        <f t="shared" si="11"/>
        <v>217.9570374946764</v>
      </c>
      <c r="O63" s="186">
        <f t="shared" si="11"/>
        <v>227.95839985674382</v>
      </c>
      <c r="P63" s="186">
        <f t="shared" si="11"/>
        <v>251.94101489923904</v>
      </c>
      <c r="Q63" s="186">
        <f t="shared" si="11"/>
        <v>238.04829875031857</v>
      </c>
    </row>
    <row r="64" spans="1:17" x14ac:dyDescent="0.25">
      <c r="A64" s="108" t="s">
        <v>55</v>
      </c>
      <c r="B64" s="185">
        <f t="shared" ref="B64:Q64" si="12">IF(B$12=0,"",B$7/B$12*1000)</f>
        <v>8220.7385097241367</v>
      </c>
      <c r="C64" s="185">
        <f t="shared" si="12"/>
        <v>7350.9000923103631</v>
      </c>
      <c r="D64" s="185">
        <f t="shared" si="12"/>
        <v>7940.5317493905968</v>
      </c>
      <c r="E64" s="185">
        <f t="shared" si="12"/>
        <v>7066.4553250255522</v>
      </c>
      <c r="F64" s="185">
        <f t="shared" si="12"/>
        <v>6265.267861973698</v>
      </c>
      <c r="G64" s="185">
        <f t="shared" si="12"/>
        <v>5987.050839349492</v>
      </c>
      <c r="H64" s="185">
        <f t="shared" si="12"/>
        <v>5836.3598853683779</v>
      </c>
      <c r="I64" s="185">
        <f t="shared" si="12"/>
        <v>5582.1334592449512</v>
      </c>
      <c r="J64" s="185">
        <f t="shared" si="12"/>
        <v>5333.6144664509393</v>
      </c>
      <c r="K64" s="185">
        <f t="shared" si="12"/>
        <v>4884.6556111986201</v>
      </c>
      <c r="L64" s="185">
        <f t="shared" si="12"/>
        <v>4710.5926860025174</v>
      </c>
      <c r="M64" s="185">
        <f t="shared" si="12"/>
        <v>4841.7932069700255</v>
      </c>
      <c r="N64" s="185">
        <f t="shared" si="12"/>
        <v>4819.4756155061759</v>
      </c>
      <c r="O64" s="185">
        <f t="shared" si="12"/>
        <v>4577.795039752712</v>
      </c>
      <c r="P64" s="185">
        <f t="shared" si="12"/>
        <v>4438.9619394645015</v>
      </c>
      <c r="Q64" s="185">
        <f t="shared" si="12"/>
        <v>3911.5894294772415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0.37414669248138982</v>
      </c>
      <c r="C66" s="113">
        <f t="shared" si="13"/>
        <v>0.26128848751180794</v>
      </c>
      <c r="D66" s="113">
        <f t="shared" si="13"/>
        <v>0.25947476408147568</v>
      </c>
      <c r="E66" s="113">
        <f t="shared" si="13"/>
        <v>0.39331345843564719</v>
      </c>
      <c r="F66" s="113">
        <f t="shared" si="13"/>
        <v>0.37989455275119383</v>
      </c>
      <c r="G66" s="113">
        <f t="shared" si="13"/>
        <v>0.31578625307146713</v>
      </c>
      <c r="H66" s="113">
        <f t="shared" si="13"/>
        <v>0.26377579336439338</v>
      </c>
      <c r="I66" s="113">
        <f t="shared" si="13"/>
        <v>0.25904755105127225</v>
      </c>
      <c r="J66" s="113">
        <f t="shared" si="13"/>
        <v>0.21046749915343108</v>
      </c>
      <c r="K66" s="113">
        <f t="shared" si="13"/>
        <v>0.22065864797097146</v>
      </c>
      <c r="L66" s="113">
        <f t="shared" si="13"/>
        <v>0.23588849039569315</v>
      </c>
      <c r="M66" s="113">
        <f t="shared" si="13"/>
        <v>0.24266563452646242</v>
      </c>
      <c r="N66" s="113">
        <f t="shared" si="13"/>
        <v>0.23220202056954142</v>
      </c>
      <c r="O66" s="113">
        <f t="shared" si="13"/>
        <v>0.22106902214878452</v>
      </c>
      <c r="P66" s="113">
        <f t="shared" si="13"/>
        <v>0.21770154545630577</v>
      </c>
      <c r="Q66" s="113">
        <f t="shared" si="13"/>
        <v>0.21133613813833385</v>
      </c>
    </row>
    <row r="67" spans="1:17" x14ac:dyDescent="0.25">
      <c r="A67" s="180" t="s">
        <v>56</v>
      </c>
      <c r="B67" s="182">
        <f t="shared" ref="B67:Q67" si="14">IF(B$53=0,"",B$53/B$11)</f>
        <v>0.36855720284813964</v>
      </c>
      <c r="C67" s="182">
        <f t="shared" si="14"/>
        <v>0.24383119788069149</v>
      </c>
      <c r="D67" s="182">
        <f t="shared" si="14"/>
        <v>0.24793279898725273</v>
      </c>
      <c r="E67" s="182">
        <f t="shared" si="14"/>
        <v>0.36850477260010361</v>
      </c>
      <c r="F67" s="182">
        <f t="shared" si="14"/>
        <v>0.36377832937381782</v>
      </c>
      <c r="G67" s="182">
        <f t="shared" si="14"/>
        <v>0.29132568396594943</v>
      </c>
      <c r="H67" s="182">
        <f t="shared" si="14"/>
        <v>0.24334391591818838</v>
      </c>
      <c r="I67" s="182">
        <f t="shared" si="14"/>
        <v>0.23954798735177668</v>
      </c>
      <c r="J67" s="182">
        <f t="shared" si="14"/>
        <v>0.19485774292485372</v>
      </c>
      <c r="K67" s="182">
        <f t="shared" si="14"/>
        <v>0.20429304416796651</v>
      </c>
      <c r="L67" s="182">
        <f t="shared" si="14"/>
        <v>0.22020993016378021</v>
      </c>
      <c r="M67" s="182">
        <f t="shared" si="14"/>
        <v>0.22653662475257993</v>
      </c>
      <c r="N67" s="182">
        <f t="shared" si="14"/>
        <v>0.21676848517591327</v>
      </c>
      <c r="O67" s="182">
        <f t="shared" si="14"/>
        <v>0.20637545243134869</v>
      </c>
      <c r="P67" s="182">
        <f t="shared" si="14"/>
        <v>0.20398951369453613</v>
      </c>
      <c r="Q67" s="182">
        <f t="shared" si="14"/>
        <v>0.19802503447809738</v>
      </c>
    </row>
    <row r="68" spans="1:17" x14ac:dyDescent="0.25">
      <c r="A68" s="108" t="s">
        <v>55</v>
      </c>
      <c r="B68" s="112">
        <f t="shared" ref="B68:Q68" si="15">IF(B$54=0,"",B$54/B$12)</f>
        <v>0.19950789892555845</v>
      </c>
      <c r="C68" s="112">
        <f t="shared" si="15"/>
        <v>0.13324102449742245</v>
      </c>
      <c r="D68" s="112">
        <f t="shared" si="15"/>
        <v>0.13231613733414269</v>
      </c>
      <c r="E68" s="112">
        <f t="shared" si="15"/>
        <v>0.19920246868110483</v>
      </c>
      <c r="F68" s="112">
        <f t="shared" si="15"/>
        <v>0.19246055518568336</v>
      </c>
      <c r="G68" s="112">
        <f t="shared" si="15"/>
        <v>0.15669825979923394</v>
      </c>
      <c r="H68" s="112">
        <f t="shared" si="15"/>
        <v>0.12991493619833866</v>
      </c>
      <c r="I68" s="112">
        <f t="shared" si="15"/>
        <v>0.12879666725428582</v>
      </c>
      <c r="J68" s="112">
        <f t="shared" si="15"/>
        <v>0.10516240696527712</v>
      </c>
      <c r="K68" s="112">
        <f t="shared" si="15"/>
        <v>0.11025452685886976</v>
      </c>
      <c r="L68" s="112">
        <f t="shared" si="15"/>
        <v>0.11786428557946942</v>
      </c>
      <c r="M68" s="112">
        <f t="shared" si="15"/>
        <v>0.12125056038203519</v>
      </c>
      <c r="N68" s="112">
        <f t="shared" si="15"/>
        <v>0.11602230027683433</v>
      </c>
      <c r="O68" s="112">
        <f t="shared" si="15"/>
        <v>0.11045957484237696</v>
      </c>
      <c r="P68" s="112">
        <f t="shared" si="15"/>
        <v>0.11021898716874312</v>
      </c>
      <c r="Q68" s="112">
        <f t="shared" si="15"/>
        <v>0.10748623352708905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0.2130085575454907</v>
      </c>
      <c r="C70" s="113">
        <f>IF(PPA_ued!C$5=0,"",PPA_ued!C$5/C$10)</f>
        <v>0.1495245193641784</v>
      </c>
      <c r="D70" s="113">
        <f>IF(PPA_ued!D$5=0,"",PPA_ued!D$5/D$10)</f>
        <v>0.14825579639434863</v>
      </c>
      <c r="E70" s="113">
        <f>IF(PPA_ued!E$5=0,"",PPA_ued!E$5/E$10)</f>
        <v>0.22824368559905558</v>
      </c>
      <c r="F70" s="113">
        <f>IF(PPA_ued!F$5=0,"",PPA_ued!F$5/F$10)</f>
        <v>0.22180590206038042</v>
      </c>
      <c r="G70" s="113">
        <f>IF(PPA_ued!G$5=0,"",PPA_ued!G$5/G$10)</f>
        <v>0.18459768605383142</v>
      </c>
      <c r="H70" s="113">
        <f>IF(PPA_ued!H$5=0,"",PPA_ued!H$5/H$10)</f>
        <v>0.15452670507698441</v>
      </c>
      <c r="I70" s="113">
        <f>IF(PPA_ued!I$5=0,"",PPA_ued!I$5/I$10)</f>
        <v>0.15180234010774063</v>
      </c>
      <c r="J70" s="113">
        <f>IF(PPA_ued!J$5=0,"",PPA_ued!J$5/J$10)</f>
        <v>0.12445631545189795</v>
      </c>
      <c r="K70" s="113">
        <f>IF(PPA_ued!K$5=0,"",PPA_ued!K$5/K$10)</f>
        <v>0.130500955922253</v>
      </c>
      <c r="L70" s="113">
        <f>IF(PPA_ued!L$5=0,"",PPA_ued!L$5/L$10)</f>
        <v>0.14074508146190834</v>
      </c>
      <c r="M70" s="113">
        <f>IF(PPA_ued!M$5=0,"",PPA_ued!M$5/M$10)</f>
        <v>0.14485314212048758</v>
      </c>
      <c r="N70" s="113">
        <f>IF(PPA_ued!N$5=0,"",PPA_ued!N$5/N$10)</f>
        <v>0.13863262013685301</v>
      </c>
      <c r="O70" s="113">
        <f>IF(PPA_ued!O$5=0,"",PPA_ued!O$5/O$10)</f>
        <v>0.13194599618883454</v>
      </c>
      <c r="P70" s="113">
        <f>IF(PPA_ued!P$5=0,"",PPA_ued!P$5/P$10)</f>
        <v>0.13009720780838291</v>
      </c>
      <c r="Q70" s="113">
        <f>IF(PPA_ued!Q$5=0,"",PPA_ued!Q$5/Q$10)</f>
        <v>0.12632834917596975</v>
      </c>
    </row>
    <row r="71" spans="1:17" x14ac:dyDescent="0.25">
      <c r="A71" s="180" t="s">
        <v>56</v>
      </c>
      <c r="B71" s="182">
        <f>IF(PPA_ued!B$31=0,"",PPA_ued!B$31/B$11)</f>
        <v>0.26617005561915397</v>
      </c>
      <c r="C71" s="182">
        <f>IF(PPA_ued!C$31=0,"",PPA_ued!C$31/C$11)</f>
        <v>0.17364695041740397</v>
      </c>
      <c r="D71" s="182">
        <f>IF(PPA_ued!D$31=0,"",PPA_ued!D$31/D$11)</f>
        <v>0.17926986197297337</v>
      </c>
      <c r="E71" s="182">
        <f>IF(PPA_ued!E$31=0,"",PPA_ued!E$31/E$11)</f>
        <v>0.2748127731927783</v>
      </c>
      <c r="F71" s="182">
        <f>IF(PPA_ued!F$31=0,"",PPA_ued!F$31/F$11)</f>
        <v>0.26955151570850094</v>
      </c>
      <c r="G71" s="182">
        <f>IF(PPA_ued!G$31=0,"",PPA_ued!G$31/G$11)</f>
        <v>0.21643405149336689</v>
      </c>
      <c r="H71" s="182">
        <f>IF(PPA_ued!H$31=0,"",PPA_ued!H$31/H$11)</f>
        <v>0.18186907119438991</v>
      </c>
      <c r="I71" s="182">
        <f>IF(PPA_ued!I$31=0,"",PPA_ued!I$31/I$11)</f>
        <v>0.18152738697055915</v>
      </c>
      <c r="J71" s="182">
        <f>IF(PPA_ued!J$31=0,"",PPA_ued!J$31/J$11)</f>
        <v>0.15104394060782383</v>
      </c>
      <c r="K71" s="182">
        <f>IF(PPA_ued!K$31=0,"",PPA_ued!K$31/K$11)</f>
        <v>0.15756927593032855</v>
      </c>
      <c r="L71" s="182">
        <f>IF(PPA_ued!L$31=0,"",PPA_ued!L$31/L$11)</f>
        <v>0.16834931349216475</v>
      </c>
      <c r="M71" s="182">
        <f>IF(PPA_ued!M$31=0,"",PPA_ued!M$31/M$11)</f>
        <v>0.17170072305688505</v>
      </c>
      <c r="N71" s="182">
        <f>IF(PPA_ued!N$31=0,"",PPA_ued!N$31/N$11)</f>
        <v>0.16459947007129669</v>
      </c>
      <c r="O71" s="182">
        <f>IF(PPA_ued!O$31=0,"",PPA_ued!O$31/O$11)</f>
        <v>0.15675223192522508</v>
      </c>
      <c r="P71" s="182">
        <f>IF(PPA_ued!P$31=0,"",PPA_ued!P$31/P$11)</f>
        <v>0.15723653756816253</v>
      </c>
      <c r="Q71" s="182">
        <f>IF(PPA_ued!Q$31=0,"",PPA_ued!Q$31/Q$11)</f>
        <v>0.15286243036042552</v>
      </c>
    </row>
    <row r="72" spans="1:17" x14ac:dyDescent="0.25">
      <c r="A72" s="108" t="s">
        <v>55</v>
      </c>
      <c r="B72" s="112">
        <f>IF(PPA_ued!B$81=0,"",PPA_ued!B$81/B$12)</f>
        <v>0.1159083447230539</v>
      </c>
      <c r="C72" s="112">
        <f>IF(PPA_ued!C$81=0,"",PPA_ued!C$81/C$12)</f>
        <v>7.8463388459202074E-2</v>
      </c>
      <c r="D72" s="112">
        <f>IF(PPA_ued!D$81=0,"",PPA_ued!D$81/D$12)</f>
        <v>7.7653007853872788E-2</v>
      </c>
      <c r="E72" s="112">
        <f>IF(PPA_ued!E$81=0,"",PPA_ued!E$81/E$12)</f>
        <v>0.1176667745848963</v>
      </c>
      <c r="F72" s="112">
        <f>IF(PPA_ued!F$81=0,"",PPA_ued!F$81/F$12)</f>
        <v>0.11483934599982233</v>
      </c>
      <c r="G72" s="112">
        <f>IF(PPA_ued!G$81=0,"",PPA_ued!G$81/G$12)</f>
        <v>9.4670763744871864E-2</v>
      </c>
      <c r="H72" s="112">
        <f>IF(PPA_ued!H$81=0,"",PPA_ued!H$81/H$12)</f>
        <v>7.9637384507124709E-2</v>
      </c>
      <c r="I72" s="112">
        <f>IF(PPA_ued!I$81=0,"",PPA_ued!I$81/I$12)</f>
        <v>8.1130138705925767E-2</v>
      </c>
      <c r="J72" s="112">
        <f>IF(PPA_ued!J$81=0,"",PPA_ued!J$81/J$12)</f>
        <v>6.7120371850178898E-2</v>
      </c>
      <c r="K72" s="112">
        <f>IF(PPA_ued!K$81=0,"",PPA_ued!K$81/K$12)</f>
        <v>7.0375196375572602E-2</v>
      </c>
      <c r="L72" s="112">
        <f>IF(PPA_ued!L$81=0,"",PPA_ued!L$81/L$12)</f>
        <v>7.5284688721957829E-2</v>
      </c>
      <c r="M72" s="112">
        <f>IF(PPA_ued!M$81=0,"",PPA_ued!M$81/M$12)</f>
        <v>7.7579310404700008E-2</v>
      </c>
      <c r="N72" s="112">
        <f>IF(PPA_ued!N$81=0,"",PPA_ued!N$81/N$12)</f>
        <v>7.42455974729615E-2</v>
      </c>
      <c r="O72" s="112">
        <f>IF(PPA_ued!O$81=0,"",PPA_ued!O$81/O$12)</f>
        <v>7.0715396261082142E-2</v>
      </c>
      <c r="P72" s="112">
        <f>IF(PPA_ued!P$81=0,"",PPA_ued!P$81/P$12)</f>
        <v>7.5378030578790375E-2</v>
      </c>
      <c r="Q72" s="112">
        <f>IF(PPA_ued!Q$81=0,"",PPA_ued!Q$81/Q$12)</f>
        <v>7.5605455015060261E-2</v>
      </c>
    </row>
    <row r="73" spans="1:17" x14ac:dyDescent="0.25">
      <c r="A73" s="39" t="s">
        <v>60</v>
      </c>
      <c r="B73" s="111">
        <f t="shared" ref="B73:Q73" si="16">IF(B$51=0,"",B$56/B$51)</f>
        <v>1.4452451350647213</v>
      </c>
      <c r="C73" s="111">
        <f t="shared" si="16"/>
        <v>1.4323084551594316</v>
      </c>
      <c r="D73" s="111">
        <f t="shared" si="16"/>
        <v>1.5120817159144937</v>
      </c>
      <c r="E73" s="111">
        <f t="shared" si="16"/>
        <v>1.5596519937157569</v>
      </c>
      <c r="F73" s="111">
        <f t="shared" si="16"/>
        <v>1.6250740138691628</v>
      </c>
      <c r="G73" s="111">
        <f t="shared" si="16"/>
        <v>1.6839802703420259</v>
      </c>
      <c r="H73" s="111">
        <f t="shared" si="16"/>
        <v>1.6852542078771886</v>
      </c>
      <c r="I73" s="111">
        <f t="shared" si="16"/>
        <v>1.7818952443165892</v>
      </c>
      <c r="J73" s="111">
        <f t="shared" si="16"/>
        <v>1.7558601602886827</v>
      </c>
      <c r="K73" s="111">
        <f t="shared" si="16"/>
        <v>1.7775078177453938</v>
      </c>
      <c r="L73" s="111">
        <f t="shared" si="16"/>
        <v>1.7127323200483269</v>
      </c>
      <c r="M73" s="111">
        <f t="shared" si="16"/>
        <v>1.7253485235853694</v>
      </c>
      <c r="N73" s="111">
        <f t="shared" si="16"/>
        <v>1.7067037235506317</v>
      </c>
      <c r="O73" s="111">
        <f t="shared" si="16"/>
        <v>1.7166282445881493</v>
      </c>
      <c r="P73" s="111">
        <f t="shared" si="16"/>
        <v>1.6455779358705012</v>
      </c>
      <c r="Q73" s="111">
        <f t="shared" si="16"/>
        <v>1.5980546629724608</v>
      </c>
    </row>
    <row r="74" spans="1:17" x14ac:dyDescent="0.25">
      <c r="A74" s="110" t="s">
        <v>35</v>
      </c>
      <c r="B74" s="109">
        <f t="shared" ref="B74:Q74" si="17">IF(B$52=0,"",B$57/B$52)</f>
        <v>1.9787329760619865E-2</v>
      </c>
      <c r="C74" s="109">
        <f t="shared" si="17"/>
        <v>1.7541332620550031E-2</v>
      </c>
      <c r="D74" s="109">
        <f t="shared" si="17"/>
        <v>1.9400584816777897E-2</v>
      </c>
      <c r="E74" s="109">
        <f t="shared" si="17"/>
        <v>2.0634219856706482E-2</v>
      </c>
      <c r="F74" s="109">
        <f t="shared" si="17"/>
        <v>2.0773927270229128E-2</v>
      </c>
      <c r="G74" s="109">
        <f t="shared" si="17"/>
        <v>2.0856089570068424E-2</v>
      </c>
      <c r="H74" s="109">
        <f t="shared" si="17"/>
        <v>2.0319714849307873E-2</v>
      </c>
      <c r="I74" s="109">
        <f t="shared" si="17"/>
        <v>0.6225934572584837</v>
      </c>
      <c r="J74" s="109">
        <f t="shared" si="17"/>
        <v>1.3483904523465426</v>
      </c>
      <c r="K74" s="109">
        <f t="shared" si="17"/>
        <v>1.3407034814405421</v>
      </c>
      <c r="L74" s="109">
        <f t="shared" si="17"/>
        <v>2.0996100449310714E-2</v>
      </c>
      <c r="M74" s="109">
        <f t="shared" si="17"/>
        <v>2.0072727430689059E-2</v>
      </c>
      <c r="N74" s="109">
        <f t="shared" si="17"/>
        <v>1.9989332475150161E-2</v>
      </c>
      <c r="O74" s="109">
        <f t="shared" si="17"/>
        <v>1.9760983605232707E-2</v>
      </c>
      <c r="P74" s="109">
        <f t="shared" si="17"/>
        <v>1.8777750284604027E-2</v>
      </c>
      <c r="Q74" s="109">
        <f t="shared" si="17"/>
        <v>1.8588778069737567E-2</v>
      </c>
    </row>
    <row r="75" spans="1:17" x14ac:dyDescent="0.25">
      <c r="A75" s="180" t="s">
        <v>56</v>
      </c>
      <c r="B75" s="178">
        <f t="shared" ref="B75:Q75" si="18">IF(B$53=0,"",B$58/B$53)</f>
        <v>2.014305114251234</v>
      </c>
      <c r="C75" s="178">
        <f t="shared" si="18"/>
        <v>1.8227652316619412</v>
      </c>
      <c r="D75" s="178">
        <f t="shared" si="18"/>
        <v>1.8739264591405311</v>
      </c>
      <c r="E75" s="178">
        <f t="shared" si="18"/>
        <v>2.308655663998322</v>
      </c>
      <c r="F75" s="178">
        <f t="shared" si="18"/>
        <v>2.3120445106163592</v>
      </c>
      <c r="G75" s="178">
        <f t="shared" si="18"/>
        <v>2.0918400643868056</v>
      </c>
      <c r="H75" s="178">
        <f t="shared" si="18"/>
        <v>2.1181365910312455</v>
      </c>
      <c r="I75" s="178">
        <f t="shared" si="18"/>
        <v>1.9303783258413858</v>
      </c>
      <c r="J75" s="178">
        <f t="shared" si="18"/>
        <v>1.9033832458681608</v>
      </c>
      <c r="K75" s="178">
        <f t="shared" si="18"/>
        <v>1.9210223820287</v>
      </c>
      <c r="L75" s="178">
        <f t="shared" si="18"/>
        <v>1.8455453398193333</v>
      </c>
      <c r="M75" s="178">
        <f t="shared" si="18"/>
        <v>1.8708678271532302</v>
      </c>
      <c r="N75" s="178">
        <f t="shared" si="18"/>
        <v>1.885491667980242</v>
      </c>
      <c r="O75" s="178">
        <f t="shared" si="18"/>
        <v>1.9427281282402378</v>
      </c>
      <c r="P75" s="178">
        <f t="shared" si="18"/>
        <v>1.8712426198149414</v>
      </c>
      <c r="Q75" s="178">
        <f t="shared" si="18"/>
        <v>1.8429722883135966</v>
      </c>
    </row>
    <row r="76" spans="1:17" x14ac:dyDescent="0.25">
      <c r="A76" s="108" t="s">
        <v>55</v>
      </c>
      <c r="B76" s="107">
        <f t="shared" ref="B76:Q76" si="19">IF(B$54=0,"",B$59/B$54)</f>
        <v>0.32475005732640128</v>
      </c>
      <c r="C76" s="107">
        <f t="shared" si="19"/>
        <v>0.28788870671383854</v>
      </c>
      <c r="D76" s="107">
        <f t="shared" si="19"/>
        <v>0.31840279146471967</v>
      </c>
      <c r="E76" s="107">
        <f t="shared" si="19"/>
        <v>0.33864923475865277</v>
      </c>
      <c r="F76" s="107">
        <f t="shared" si="19"/>
        <v>0.34094211566270838</v>
      </c>
      <c r="G76" s="107">
        <f t="shared" si="19"/>
        <v>0.34229056499395588</v>
      </c>
      <c r="H76" s="107">
        <f t="shared" si="19"/>
        <v>0.33348757219893826</v>
      </c>
      <c r="I76" s="107">
        <f t="shared" si="19"/>
        <v>0.34518173374981403</v>
      </c>
      <c r="J76" s="107">
        <f t="shared" si="19"/>
        <v>0.35166534404868455</v>
      </c>
      <c r="K76" s="107">
        <f t="shared" si="19"/>
        <v>0.35077127768108063</v>
      </c>
      <c r="L76" s="107">
        <f t="shared" si="19"/>
        <v>0.34458842638355797</v>
      </c>
      <c r="M76" s="107">
        <f t="shared" si="19"/>
        <v>0.32943400967555736</v>
      </c>
      <c r="N76" s="107">
        <f t="shared" si="19"/>
        <v>0.32806532997396964</v>
      </c>
      <c r="O76" s="107">
        <f t="shared" si="19"/>
        <v>0.32431766368987636</v>
      </c>
      <c r="P76" s="107">
        <f t="shared" si="19"/>
        <v>0.30818081849134427</v>
      </c>
      <c r="Q76" s="107">
        <f t="shared" si="19"/>
        <v>0.30507940266852523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57.244443949652641</v>
      </c>
      <c r="C5" s="96">
        <v>39.977138589306612</v>
      </c>
      <c r="D5" s="96">
        <v>39.699638904465772</v>
      </c>
      <c r="E5" s="96">
        <v>70.87508521010362</v>
      </c>
      <c r="F5" s="96">
        <v>73.015733038779445</v>
      </c>
      <c r="G5" s="96">
        <v>50.898428270059071</v>
      </c>
      <c r="H5" s="96">
        <v>44.841884871946874</v>
      </c>
      <c r="I5" s="96">
        <v>18.133328573589061</v>
      </c>
      <c r="J5" s="96">
        <v>41.575749782768774</v>
      </c>
      <c r="K5" s="96">
        <v>38.019485045398376</v>
      </c>
      <c r="L5" s="96">
        <v>10.143205087014806</v>
      </c>
      <c r="M5" s="96">
        <v>10.434622284637884</v>
      </c>
      <c r="N5" s="96">
        <v>13.467717193033405</v>
      </c>
      <c r="O5" s="96">
        <v>16.661972199353894</v>
      </c>
      <c r="P5" s="96">
        <v>17.416123636504462</v>
      </c>
      <c r="Q5" s="96">
        <v>19.02025243245005</v>
      </c>
    </row>
    <row r="6" spans="1:17" x14ac:dyDescent="0.25">
      <c r="A6" s="132" t="s">
        <v>83</v>
      </c>
      <c r="B6" s="160">
        <v>0.33665740171090897</v>
      </c>
      <c r="C6" s="160">
        <v>0.23510752619328296</v>
      </c>
      <c r="D6" s="160">
        <v>0.23347553684325489</v>
      </c>
      <c r="E6" s="160">
        <v>0.41681987607144089</v>
      </c>
      <c r="F6" s="160">
        <v>0.42940913166127487</v>
      </c>
      <c r="G6" s="160">
        <v>0.29933617012050895</v>
      </c>
      <c r="H6" s="160">
        <v>0.26371733931221031</v>
      </c>
      <c r="I6" s="160">
        <v>0.10664300080063435</v>
      </c>
      <c r="J6" s="160">
        <v>0.24450903756459244</v>
      </c>
      <c r="K6" s="160">
        <v>0.22359446902878419</v>
      </c>
      <c r="L6" s="160">
        <v>5.9652690008110382E-2</v>
      </c>
      <c r="M6" s="160">
        <v>6.1366528938084919E-2</v>
      </c>
      <c r="N6" s="160">
        <v>7.92043098745389E-2</v>
      </c>
      <c r="O6" s="160">
        <v>9.7989881305291598E-2</v>
      </c>
      <c r="P6" s="160">
        <v>0.10242508314865233</v>
      </c>
      <c r="Q6" s="160">
        <v>0.11185904381263684</v>
      </c>
    </row>
    <row r="7" spans="1:17" x14ac:dyDescent="0.25">
      <c r="A7" s="76" t="s">
        <v>82</v>
      </c>
      <c r="B7" s="159">
        <v>0.47132036239527253</v>
      </c>
      <c r="C7" s="159">
        <v>0.32915053667059613</v>
      </c>
      <c r="D7" s="159">
        <v>0.32686575158055686</v>
      </c>
      <c r="E7" s="159">
        <v>0.58354782650001713</v>
      </c>
      <c r="F7" s="159">
        <v>0.60117278432578469</v>
      </c>
      <c r="G7" s="159">
        <v>0.41907063816871248</v>
      </c>
      <c r="H7" s="159">
        <v>0.36920427503709441</v>
      </c>
      <c r="I7" s="159">
        <v>0.1493002011208881</v>
      </c>
      <c r="J7" s="159">
        <v>0.34231265259042937</v>
      </c>
      <c r="K7" s="159">
        <v>0.31303225664029782</v>
      </c>
      <c r="L7" s="159">
        <v>8.3513766011354532E-2</v>
      </c>
      <c r="M7" s="159">
        <v>8.5913140513318872E-2</v>
      </c>
      <c r="N7" s="159">
        <v>0.11088603382435445</v>
      </c>
      <c r="O7" s="159">
        <v>0.13718583382740823</v>
      </c>
      <c r="P7" s="159">
        <v>0.14339511640811325</v>
      </c>
      <c r="Q7" s="159">
        <v>0.15660266133769157</v>
      </c>
    </row>
    <row r="8" spans="1:17" x14ac:dyDescent="0.25">
      <c r="A8" s="76" t="s">
        <v>81</v>
      </c>
      <c r="B8" s="159">
        <v>2.6932592136872717</v>
      </c>
      <c r="C8" s="159">
        <v>1.8808602095462637</v>
      </c>
      <c r="D8" s="159">
        <v>1.8678042947460392</v>
      </c>
      <c r="E8" s="159">
        <v>3.3345590085715271</v>
      </c>
      <c r="F8" s="159">
        <v>3.4352730532901989</v>
      </c>
      <c r="G8" s="159">
        <v>2.3946893609640716</v>
      </c>
      <c r="H8" s="159">
        <v>2.1097387144976825</v>
      </c>
      <c r="I8" s="159">
        <v>0.85314400640507482</v>
      </c>
      <c r="J8" s="159">
        <v>1.9560723005167395</v>
      </c>
      <c r="K8" s="159">
        <v>1.7887557522302735</v>
      </c>
      <c r="L8" s="159">
        <v>0.47722152006488305</v>
      </c>
      <c r="M8" s="159">
        <v>0.49093223150467935</v>
      </c>
      <c r="N8" s="159">
        <v>0.6336344789963112</v>
      </c>
      <c r="O8" s="159">
        <v>0.78391905044233279</v>
      </c>
      <c r="P8" s="159">
        <v>0.81940066518921861</v>
      </c>
      <c r="Q8" s="159">
        <v>0.8948723505010947</v>
      </c>
    </row>
    <row r="9" spans="1:17" x14ac:dyDescent="0.25">
      <c r="A9" s="76" t="s">
        <v>80</v>
      </c>
      <c r="B9" s="159">
        <v>1.3466296068436359</v>
      </c>
      <c r="C9" s="159">
        <v>0.94043010477313183</v>
      </c>
      <c r="D9" s="159">
        <v>0.93390214737301958</v>
      </c>
      <c r="E9" s="159">
        <v>1.6672795042857635</v>
      </c>
      <c r="F9" s="159">
        <v>1.7176365266450995</v>
      </c>
      <c r="G9" s="159">
        <v>1.1973446804820358</v>
      </c>
      <c r="H9" s="159">
        <v>1.0548693572488412</v>
      </c>
      <c r="I9" s="159">
        <v>0.42657200320253741</v>
      </c>
      <c r="J9" s="159">
        <v>0.97803615025836976</v>
      </c>
      <c r="K9" s="159">
        <v>0.89437787611513675</v>
      </c>
      <c r="L9" s="159">
        <v>0.23861076003244153</v>
      </c>
      <c r="M9" s="159">
        <v>0.24546611575233968</v>
      </c>
      <c r="N9" s="159">
        <v>0.3168172394981556</v>
      </c>
      <c r="O9" s="159">
        <v>0.39195952522116639</v>
      </c>
      <c r="P9" s="159">
        <v>0.40970033259460931</v>
      </c>
      <c r="Q9" s="159">
        <v>0.44743617525054735</v>
      </c>
    </row>
    <row r="10" spans="1:17" x14ac:dyDescent="0.25">
      <c r="A10" s="129" t="s">
        <v>79</v>
      </c>
      <c r="B10" s="158">
        <v>0.80797776410618138</v>
      </c>
      <c r="C10" s="158">
        <v>0.56425806286387903</v>
      </c>
      <c r="D10" s="158">
        <v>0.5603412884238117</v>
      </c>
      <c r="E10" s="158">
        <v>1.0003677025714579</v>
      </c>
      <c r="F10" s="158">
        <v>1.0305819159870597</v>
      </c>
      <c r="G10" s="158">
        <v>0.71840680828922132</v>
      </c>
      <c r="H10" s="158">
        <v>0.63292161434930461</v>
      </c>
      <c r="I10" s="158">
        <v>0.25594320192152242</v>
      </c>
      <c r="J10" s="158">
        <v>0.58682169015502172</v>
      </c>
      <c r="K10" s="158">
        <v>0.53662672566908198</v>
      </c>
      <c r="L10" s="158">
        <v>0.1431664560194649</v>
      </c>
      <c r="M10" s="158">
        <v>0.14727966945140378</v>
      </c>
      <c r="N10" s="158">
        <v>0.19009034369889333</v>
      </c>
      <c r="O10" s="158">
        <v>0.2351757151326998</v>
      </c>
      <c r="P10" s="158">
        <v>0.24582019955676551</v>
      </c>
      <c r="Q10" s="158">
        <v>0.26846170515032836</v>
      </c>
    </row>
    <row r="11" spans="1:17" x14ac:dyDescent="0.25">
      <c r="A11" s="92" t="s">
        <v>125</v>
      </c>
      <c r="B11" s="91">
        <v>1.7725308092321829E-2</v>
      </c>
      <c r="C11" s="91">
        <v>4.5781208523142892E-3</v>
      </c>
      <c r="D11" s="91">
        <v>4.0720696783804076E-3</v>
      </c>
      <c r="E11" s="91">
        <v>6.4695642847174169E-3</v>
      </c>
      <c r="F11" s="91">
        <v>6.1322355737618382E-3</v>
      </c>
      <c r="G11" s="91">
        <v>4.2471119699132934E-3</v>
      </c>
      <c r="H11" s="91">
        <v>7.7301599171155115E-3</v>
      </c>
      <c r="I11" s="91">
        <v>1.5016270060613549E-3</v>
      </c>
      <c r="J11" s="91">
        <v>3.6333753299345739E-3</v>
      </c>
      <c r="K11" s="91">
        <v>6.9491348213827128E-3</v>
      </c>
      <c r="L11" s="91">
        <v>1.9384328483800341E-3</v>
      </c>
      <c r="M11" s="91">
        <v>2.1892622951029976E-3</v>
      </c>
      <c r="N11" s="91">
        <v>2.8029878887399565E-3</v>
      </c>
      <c r="O11" s="91">
        <v>3.6379250736852083E-3</v>
      </c>
      <c r="P11" s="91">
        <v>1.8895959392119374E-3</v>
      </c>
      <c r="Q11" s="91">
        <v>2.0565612443841099E-3</v>
      </c>
    </row>
    <row r="12" spans="1:17" x14ac:dyDescent="0.25">
      <c r="A12" s="92" t="s">
        <v>26</v>
      </c>
      <c r="B12" s="91">
        <v>0.45884100234455805</v>
      </c>
      <c r="C12" s="91">
        <v>0.29251130708053402</v>
      </c>
      <c r="D12" s="91">
        <v>0.32253262236293539</v>
      </c>
      <c r="E12" s="91">
        <v>0.61409399949428012</v>
      </c>
      <c r="F12" s="91">
        <v>0.63768821559039657</v>
      </c>
      <c r="G12" s="91">
        <v>0.44634203845942211</v>
      </c>
      <c r="H12" s="91">
        <v>0.37772227716511775</v>
      </c>
      <c r="I12" s="91">
        <v>0.16039121270374232</v>
      </c>
      <c r="J12" s="91">
        <v>0.37448310434910759</v>
      </c>
      <c r="K12" s="91">
        <v>0.33677900146162687</v>
      </c>
      <c r="L12" s="91">
        <v>8.8110686541698111E-2</v>
      </c>
      <c r="M12" s="91">
        <v>8.6282258654213406E-2</v>
      </c>
      <c r="N12" s="91">
        <v>0.11091417365648185</v>
      </c>
      <c r="O12" s="91">
        <v>0.13537606278789574</v>
      </c>
      <c r="P12" s="91">
        <v>0.1367396175288943</v>
      </c>
      <c r="Q12" s="91">
        <v>0.14781322618275181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0.33141145366930153</v>
      </c>
      <c r="C14" s="157">
        <v>0.26716863493103071</v>
      </c>
      <c r="D14" s="157">
        <v>0.23373659638249589</v>
      </c>
      <c r="E14" s="157">
        <v>0.37980413879246039</v>
      </c>
      <c r="F14" s="157">
        <v>0.38676146482290119</v>
      </c>
      <c r="G14" s="157">
        <v>0.26781765785988593</v>
      </c>
      <c r="H14" s="157">
        <v>0.24746917726707135</v>
      </c>
      <c r="I14" s="157">
        <v>9.4050362211718738E-2</v>
      </c>
      <c r="J14" s="157">
        <v>0.20870521047597956</v>
      </c>
      <c r="K14" s="157">
        <v>0.19289858938607243</v>
      </c>
      <c r="L14" s="157">
        <v>5.3117336629386752E-2</v>
      </c>
      <c r="M14" s="157">
        <v>5.8808148502087383E-2</v>
      </c>
      <c r="N14" s="157">
        <v>7.6373182153671546E-2</v>
      </c>
      <c r="O14" s="157">
        <v>9.6161727271118852E-2</v>
      </c>
      <c r="P14" s="157">
        <v>0.10719098608865929</v>
      </c>
      <c r="Q14" s="157">
        <v>0.11859191772319246</v>
      </c>
    </row>
    <row r="15" spans="1:17" x14ac:dyDescent="0.25">
      <c r="A15" s="156" t="s">
        <v>241</v>
      </c>
      <c r="B15" s="155">
        <v>1.4171251229290778</v>
      </c>
      <c r="C15" s="155">
        <v>1.0752370246900516</v>
      </c>
      <c r="D15" s="155">
        <v>1.0216399681441082</v>
      </c>
      <c r="E15" s="155">
        <v>1.6605923796140534</v>
      </c>
      <c r="F15" s="155">
        <v>1.6915797877045586</v>
      </c>
      <c r="G15" s="155">
        <v>1.2324699510732184</v>
      </c>
      <c r="H15" s="155">
        <v>1.1669728404408253</v>
      </c>
      <c r="I15" s="155">
        <v>0.52065428888740573</v>
      </c>
      <c r="J15" s="155">
        <v>1.1159149033674112</v>
      </c>
      <c r="K15" s="155">
        <v>1.0237703872302315</v>
      </c>
      <c r="L15" s="155">
        <v>0.297663035696897</v>
      </c>
      <c r="M15" s="155">
        <v>0.30929312092869504</v>
      </c>
      <c r="N15" s="155">
        <v>0.40123498895609538</v>
      </c>
      <c r="O15" s="155">
        <v>0.49165537662473663</v>
      </c>
      <c r="P15" s="155">
        <v>0.5309288781349123</v>
      </c>
      <c r="Q15" s="155">
        <v>0.58406720798199152</v>
      </c>
    </row>
    <row r="16" spans="1:17" x14ac:dyDescent="0.25">
      <c r="A16" s="156" t="s">
        <v>240</v>
      </c>
      <c r="B16" s="206">
        <v>47.022307538137909</v>
      </c>
      <c r="C16" s="206">
        <v>32.562679514147078</v>
      </c>
      <c r="D16" s="206">
        <v>32.485298877034758</v>
      </c>
      <c r="E16" s="206">
        <v>58.521713624458144</v>
      </c>
      <c r="F16" s="206">
        <v>60.351013644266466</v>
      </c>
      <c r="G16" s="206">
        <v>41.89828854746527</v>
      </c>
      <c r="H16" s="206">
        <v>36.651187752303542</v>
      </c>
      <c r="I16" s="206">
        <v>14.6640623403901</v>
      </c>
      <c r="J16" s="206">
        <v>33.872272151944195</v>
      </c>
      <c r="K16" s="206">
        <v>30.964282273528518</v>
      </c>
      <c r="L16" s="206">
        <v>8.1819034465218863</v>
      </c>
      <c r="M16" s="206">
        <v>8.4070534310411542</v>
      </c>
      <c r="N16" s="206">
        <v>10.844216489393734</v>
      </c>
      <c r="O16" s="206">
        <v>13.431519313189735</v>
      </c>
      <c r="P16" s="206">
        <v>13.98461141006128</v>
      </c>
      <c r="Q16" s="206">
        <v>15.259026159566892</v>
      </c>
    </row>
    <row r="17" spans="1:17" x14ac:dyDescent="0.25">
      <c r="A17" s="152" t="s">
        <v>249</v>
      </c>
      <c r="B17" s="264">
        <v>30.560918581062779</v>
      </c>
      <c r="C17" s="264">
        <v>20.072678032917992</v>
      </c>
      <c r="D17" s="264">
        <v>20.617883207377144</v>
      </c>
      <c r="E17" s="264">
        <v>39.232198099194292</v>
      </c>
      <c r="F17" s="264">
        <v>40.701546997470665</v>
      </c>
      <c r="G17" s="264">
        <v>27.581862344682502</v>
      </c>
      <c r="H17" s="264">
        <v>23.095578922834928</v>
      </c>
      <c r="I17" s="264">
        <v>8.6161187799583647</v>
      </c>
      <c r="J17" s="264">
        <v>20.909754608426486</v>
      </c>
      <c r="K17" s="264">
        <v>19.072119560260692</v>
      </c>
      <c r="L17" s="264">
        <v>4.7242362797564112</v>
      </c>
      <c r="M17" s="264">
        <v>4.8142906728512198</v>
      </c>
      <c r="N17" s="264">
        <v>6.1834528704817426</v>
      </c>
      <c r="O17" s="264">
        <v>7.7204284176103632</v>
      </c>
      <c r="P17" s="264">
        <v>7.8173177603249391</v>
      </c>
      <c r="Q17" s="264">
        <v>8.4744752881576098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2.7111387799583646</v>
      </c>
      <c r="J18" s="87">
        <v>13.711764608426485</v>
      </c>
      <c r="K18" s="87">
        <v>12.466779560260692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30.560918581062779</v>
      </c>
      <c r="C26" s="87">
        <v>20.072678032917992</v>
      </c>
      <c r="D26" s="87">
        <v>20.617883207377144</v>
      </c>
      <c r="E26" s="87">
        <v>39.232198099194292</v>
      </c>
      <c r="F26" s="87">
        <v>40.701546997470665</v>
      </c>
      <c r="G26" s="87">
        <v>27.581862344682502</v>
      </c>
      <c r="H26" s="87">
        <v>23.095578922834928</v>
      </c>
      <c r="I26" s="87">
        <v>5.9049800000000001</v>
      </c>
      <c r="J26" s="87">
        <v>7.1979899999999999</v>
      </c>
      <c r="K26" s="87">
        <v>6.60534</v>
      </c>
      <c r="L26" s="87">
        <v>4.7242362797564112</v>
      </c>
      <c r="M26" s="87">
        <v>4.8142906728512198</v>
      </c>
      <c r="N26" s="87">
        <v>6.1834528704817426</v>
      </c>
      <c r="O26" s="87">
        <v>7.7204284176103632</v>
      </c>
      <c r="P26" s="87">
        <v>7.8173177603249391</v>
      </c>
      <c r="Q26" s="87">
        <v>8.4744752881576098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16.46138895707513</v>
      </c>
      <c r="C28" s="151">
        <v>12.490001481229088</v>
      </c>
      <c r="D28" s="151">
        <v>11.867415669657614</v>
      </c>
      <c r="E28" s="151">
        <v>19.289515525263852</v>
      </c>
      <c r="F28" s="151">
        <v>19.649466646795801</v>
      </c>
      <c r="G28" s="151">
        <v>14.316426202782772</v>
      </c>
      <c r="H28" s="151">
        <v>13.555608829468612</v>
      </c>
      <c r="I28" s="151">
        <v>6.0479435604317349</v>
      </c>
      <c r="J28" s="151">
        <v>12.962517543517711</v>
      </c>
      <c r="K28" s="151">
        <v>11.892162713267826</v>
      </c>
      <c r="L28" s="151">
        <v>3.4576671667654755</v>
      </c>
      <c r="M28" s="151">
        <v>3.5927627581899344</v>
      </c>
      <c r="N28" s="151">
        <v>4.6607636189119921</v>
      </c>
      <c r="O28" s="151">
        <v>5.7110908955793711</v>
      </c>
      <c r="P28" s="151">
        <v>6.1672936497363411</v>
      </c>
      <c r="Q28" s="151">
        <v>6.7845508714092819</v>
      </c>
    </row>
    <row r="29" spans="1:17" x14ac:dyDescent="0.25">
      <c r="A29" s="243" t="s">
        <v>239</v>
      </c>
      <c r="B29" s="278">
        <v>3.1491669398423818</v>
      </c>
      <c r="C29" s="278">
        <v>2.389415610422327</v>
      </c>
      <c r="D29" s="278">
        <v>2.2703110403202307</v>
      </c>
      <c r="E29" s="278">
        <v>3.6902052880312142</v>
      </c>
      <c r="F29" s="278">
        <v>3.7590661948990034</v>
      </c>
      <c r="G29" s="278">
        <v>2.7388221134960298</v>
      </c>
      <c r="H29" s="278">
        <v>2.5932729787573785</v>
      </c>
      <c r="I29" s="278">
        <v>1.157009530860897</v>
      </c>
      <c r="J29" s="278">
        <v>2.4798108963720145</v>
      </c>
      <c r="K29" s="278">
        <v>2.2750453049560604</v>
      </c>
      <c r="L29" s="278">
        <v>0.66147341265976833</v>
      </c>
      <c r="M29" s="278">
        <v>0.68731804650820838</v>
      </c>
      <c r="N29" s="278">
        <v>0.89163330879131941</v>
      </c>
      <c r="O29" s="278">
        <v>1.0925675036105211</v>
      </c>
      <c r="P29" s="278">
        <v>1.1798419514109113</v>
      </c>
      <c r="Q29" s="278">
        <v>1.2979271288488647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151.47701037058536</v>
      </c>
      <c r="C31" s="96">
        <v>154.34514825847771</v>
      </c>
      <c r="D31" s="96">
        <v>174.54469048702595</v>
      </c>
      <c r="E31" s="96">
        <v>153.60384436290124</v>
      </c>
      <c r="F31" s="96">
        <v>180.84875866489975</v>
      </c>
      <c r="G31" s="96">
        <v>222.28149686601949</v>
      </c>
      <c r="H31" s="96">
        <v>184.94137609782319</v>
      </c>
      <c r="I31" s="96">
        <v>182.53556636205383</v>
      </c>
      <c r="J31" s="96">
        <v>148.67645785166337</v>
      </c>
      <c r="K31" s="96">
        <v>149.54250833095148</v>
      </c>
      <c r="L31" s="96">
        <v>165.15744762283515</v>
      </c>
      <c r="M31" s="96">
        <v>156.44392768788413</v>
      </c>
      <c r="N31" s="96">
        <v>152.49879700610671</v>
      </c>
      <c r="O31" s="96">
        <v>144.78269865321269</v>
      </c>
      <c r="P31" s="96">
        <v>146.09524981288985</v>
      </c>
      <c r="Q31" s="96">
        <v>142.84535862077553</v>
      </c>
    </row>
    <row r="32" spans="1:17" x14ac:dyDescent="0.25">
      <c r="A32" s="132" t="s">
        <v>83</v>
      </c>
      <c r="B32" s="160">
        <v>0.82757327264479252</v>
      </c>
      <c r="C32" s="160">
        <v>0.84324293929897731</v>
      </c>
      <c r="D32" s="160">
        <v>0.95360028809474184</v>
      </c>
      <c r="E32" s="160">
        <v>0.83919293006400675</v>
      </c>
      <c r="F32" s="160">
        <v>0.98804167507601037</v>
      </c>
      <c r="G32" s="160">
        <v>1.214403594048725</v>
      </c>
      <c r="H32" s="160">
        <v>1.0104011129495296</v>
      </c>
      <c r="I32" s="160">
        <v>0.99725731091963465</v>
      </c>
      <c r="J32" s="160">
        <v>0.81227284911763298</v>
      </c>
      <c r="K32" s="160">
        <v>0.81700439371087907</v>
      </c>
      <c r="L32" s="160">
        <v>0.90231441125294232</v>
      </c>
      <c r="M32" s="160">
        <v>0.85470932457225546</v>
      </c>
      <c r="N32" s="160">
        <v>0.83315565975313566</v>
      </c>
      <c r="O32" s="160">
        <v>0.79099984514911548</v>
      </c>
      <c r="P32" s="160">
        <v>0.79817078320810086</v>
      </c>
      <c r="Q32" s="160">
        <v>0.78041546124196459</v>
      </c>
    </row>
    <row r="33" spans="1:17" x14ac:dyDescent="0.25">
      <c r="A33" s="76" t="s">
        <v>82</v>
      </c>
      <c r="B33" s="159">
        <v>1.1743886610067764</v>
      </c>
      <c r="C33" s="159">
        <v>1.1966250954696971</v>
      </c>
      <c r="D33" s="159">
        <v>1.3532304660978796</v>
      </c>
      <c r="E33" s="159">
        <v>1.1908778280315864</v>
      </c>
      <c r="F33" s="159">
        <v>1.4021053822861274</v>
      </c>
      <c r="G33" s="159">
        <v>1.7233299550369103</v>
      </c>
      <c r="H33" s="159">
        <v>1.433835104805111</v>
      </c>
      <c r="I33" s="159">
        <v>1.4151830620475003</v>
      </c>
      <c r="J33" s="159">
        <v>1.1526762102874915</v>
      </c>
      <c r="K33" s="159">
        <v>1.1593906276122534</v>
      </c>
      <c r="L33" s="159">
        <v>1.2804519530360507</v>
      </c>
      <c r="M33" s="159">
        <v>1.2128967578019494</v>
      </c>
      <c r="N33" s="159">
        <v>1.1823104877961277</v>
      </c>
      <c r="O33" s="159">
        <v>1.1224882191186392</v>
      </c>
      <c r="P33" s="159">
        <v>1.1326643190769436</v>
      </c>
      <c r="Q33" s="159">
        <v>1.1074681830019875</v>
      </c>
    </row>
    <row r="34" spans="1:17" x14ac:dyDescent="0.25">
      <c r="A34" s="76" t="s">
        <v>81</v>
      </c>
      <c r="B34" s="159">
        <v>4.1789414737014834</v>
      </c>
      <c r="C34" s="159">
        <v>4.2580675426850529</v>
      </c>
      <c r="D34" s="159">
        <v>4.8153316751243631</v>
      </c>
      <c r="E34" s="159">
        <v>4.2376164815883071</v>
      </c>
      <c r="F34" s="159">
        <v>4.9892480463090587</v>
      </c>
      <c r="G34" s="159">
        <v>6.1322927077667879</v>
      </c>
      <c r="H34" s="159">
        <v>5.1021550061480179</v>
      </c>
      <c r="I34" s="159">
        <v>5.0357836270321705</v>
      </c>
      <c r="J34" s="159">
        <v>4.101679947071335</v>
      </c>
      <c r="K34" s="159">
        <v>4.1255725117407973</v>
      </c>
      <c r="L34" s="159">
        <v>4.5563568086881769</v>
      </c>
      <c r="M34" s="159">
        <v>4.3159685824549889</v>
      </c>
      <c r="N34" s="159">
        <v>4.207130480983893</v>
      </c>
      <c r="O34" s="159">
        <v>3.994259079949626</v>
      </c>
      <c r="P34" s="159">
        <v>4.0304696868536762</v>
      </c>
      <c r="Q34" s="159">
        <v>3.940811823561301</v>
      </c>
    </row>
    <row r="35" spans="1:17" x14ac:dyDescent="0.25">
      <c r="A35" s="76" t="s">
        <v>80</v>
      </c>
      <c r="B35" s="159">
        <v>3.3102930905791701</v>
      </c>
      <c r="C35" s="159">
        <v>3.3729717571959092</v>
      </c>
      <c r="D35" s="159">
        <v>3.8144011523789674</v>
      </c>
      <c r="E35" s="159">
        <v>3.356771720256027</v>
      </c>
      <c r="F35" s="159">
        <v>3.9521667003040415</v>
      </c>
      <c r="G35" s="159">
        <v>4.8576143761949</v>
      </c>
      <c r="H35" s="159">
        <v>4.0416044517981184</v>
      </c>
      <c r="I35" s="159">
        <v>3.9890292436785386</v>
      </c>
      <c r="J35" s="159">
        <v>3.2490913964705319</v>
      </c>
      <c r="K35" s="159">
        <v>3.2680175748435163</v>
      </c>
      <c r="L35" s="159">
        <v>3.6092576450117693</v>
      </c>
      <c r="M35" s="159">
        <v>3.4188372982890218</v>
      </c>
      <c r="N35" s="159">
        <v>3.3326226390125426</v>
      </c>
      <c r="O35" s="159">
        <v>3.1639993805964619</v>
      </c>
      <c r="P35" s="159">
        <v>3.1926831328324035</v>
      </c>
      <c r="Q35" s="159">
        <v>3.1216618449678584</v>
      </c>
    </row>
    <row r="36" spans="1:17" x14ac:dyDescent="0.25">
      <c r="A36" s="129" t="s">
        <v>79</v>
      </c>
      <c r="B36" s="158">
        <v>1.9861758543475017</v>
      </c>
      <c r="C36" s="158">
        <v>2.0237830543175455</v>
      </c>
      <c r="D36" s="158">
        <v>2.2886406914273802</v>
      </c>
      <c r="E36" s="158">
        <v>2.0140630321536168</v>
      </c>
      <c r="F36" s="158">
        <v>2.3713000201824248</v>
      </c>
      <c r="G36" s="158">
        <v>2.9145686257169396</v>
      </c>
      <c r="H36" s="158">
        <v>2.424962671078871</v>
      </c>
      <c r="I36" s="158">
        <v>2.393417546207123</v>
      </c>
      <c r="J36" s="158">
        <v>1.9494548378823193</v>
      </c>
      <c r="K36" s="158">
        <v>1.96081054490611</v>
      </c>
      <c r="L36" s="158">
        <v>2.1655545870070614</v>
      </c>
      <c r="M36" s="158">
        <v>2.0513023789734133</v>
      </c>
      <c r="N36" s="158">
        <v>1.9995735834075254</v>
      </c>
      <c r="O36" s="158">
        <v>1.8983996283578772</v>
      </c>
      <c r="P36" s="158">
        <v>1.9156098796994419</v>
      </c>
      <c r="Q36" s="158">
        <v>1.872997106980715</v>
      </c>
    </row>
    <row r="37" spans="1:17" x14ac:dyDescent="0.25">
      <c r="A37" s="92" t="s">
        <v>125</v>
      </c>
      <c r="B37" s="91">
        <v>4.357246016885858E-2</v>
      </c>
      <c r="C37" s="91">
        <v>1.642001064992591E-2</v>
      </c>
      <c r="D37" s="91">
        <v>1.6631835912866447E-2</v>
      </c>
      <c r="E37" s="91">
        <v>1.3025320816032583E-2</v>
      </c>
      <c r="F37" s="91">
        <v>1.4109863674347084E-2</v>
      </c>
      <c r="G37" s="91">
        <v>1.7230487176052384E-2</v>
      </c>
      <c r="H37" s="91">
        <v>2.9617173462699663E-2</v>
      </c>
      <c r="I37" s="91">
        <v>1.4042257802446806E-2</v>
      </c>
      <c r="J37" s="91">
        <v>1.2070278303639504E-2</v>
      </c>
      <c r="K37" s="91">
        <v>2.539183418185563E-2</v>
      </c>
      <c r="L37" s="91">
        <v>2.9320989449119397E-2</v>
      </c>
      <c r="M37" s="91">
        <v>3.0491913587729541E-2</v>
      </c>
      <c r="N37" s="91">
        <v>2.9484825098815781E-2</v>
      </c>
      <c r="O37" s="91">
        <v>2.9366278758760883E-2</v>
      </c>
      <c r="P37" s="91">
        <v>1.4725106628019211E-2</v>
      </c>
      <c r="Q37" s="91">
        <v>1.4348166562166326E-2</v>
      </c>
    </row>
    <row r="38" spans="1:17" x14ac:dyDescent="0.25">
      <c r="A38" s="92" t="s">
        <v>26</v>
      </c>
      <c r="B38" s="91">
        <v>1.1279257429188383</v>
      </c>
      <c r="C38" s="91">
        <v>1.0491288745813971</v>
      </c>
      <c r="D38" s="91">
        <v>1.3173423038822893</v>
      </c>
      <c r="E38" s="91">
        <v>1.2363694064387718</v>
      </c>
      <c r="F38" s="91">
        <v>1.4672779087641092</v>
      </c>
      <c r="G38" s="91">
        <v>1.8108048067226168</v>
      </c>
      <c r="H38" s="91">
        <v>1.4471972538052791</v>
      </c>
      <c r="I38" s="91">
        <v>1.4998763001342865</v>
      </c>
      <c r="J38" s="91">
        <v>1.244054048659486</v>
      </c>
      <c r="K38" s="91">
        <v>1.2305757163800444</v>
      </c>
      <c r="L38" s="91">
        <v>1.3327737984851242</v>
      </c>
      <c r="M38" s="91">
        <v>1.2017341096694074</v>
      </c>
      <c r="N38" s="91">
        <v>1.1667139285111783</v>
      </c>
      <c r="O38" s="91">
        <v>1.0927908399899233</v>
      </c>
      <c r="P38" s="91">
        <v>1.0655746059801932</v>
      </c>
      <c r="Q38" s="91">
        <v>1.0312597279330868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0.81467765125980485</v>
      </c>
      <c r="C40" s="157">
        <v>0.9582341690862225</v>
      </c>
      <c r="D40" s="157">
        <v>0.95466655163222414</v>
      </c>
      <c r="E40" s="157">
        <v>0.7646683048988121</v>
      </c>
      <c r="F40" s="157">
        <v>0.88991224774396849</v>
      </c>
      <c r="G40" s="157">
        <v>1.0865333318182706</v>
      </c>
      <c r="H40" s="157">
        <v>0.94814824381089213</v>
      </c>
      <c r="I40" s="157">
        <v>0.87949898827038953</v>
      </c>
      <c r="J40" s="157">
        <v>0.69333051091919384</v>
      </c>
      <c r="K40" s="157">
        <v>0.70484299434420994</v>
      </c>
      <c r="L40" s="157">
        <v>0.80345979907281795</v>
      </c>
      <c r="M40" s="157">
        <v>0.81907635571627646</v>
      </c>
      <c r="N40" s="157">
        <v>0.80337482979753139</v>
      </c>
      <c r="O40" s="157">
        <v>0.77624250960919283</v>
      </c>
      <c r="P40" s="157">
        <v>0.83531016709122952</v>
      </c>
      <c r="Q40" s="157">
        <v>0.82738921248546182</v>
      </c>
    </row>
    <row r="41" spans="1:17" x14ac:dyDescent="0.25">
      <c r="A41" s="156" t="s">
        <v>238</v>
      </c>
      <c r="B41" s="204">
        <v>8.7358282049929876</v>
      </c>
      <c r="C41" s="204">
        <v>10.880528276975552</v>
      </c>
      <c r="D41" s="204">
        <v>11.089388915230559</v>
      </c>
      <c r="E41" s="204">
        <v>7.6384602066972658</v>
      </c>
      <c r="F41" s="204">
        <v>8.7088934891561127</v>
      </c>
      <c r="G41" s="204">
        <v>12.098283031208851</v>
      </c>
      <c r="H41" s="204">
        <v>12.071147713489179</v>
      </c>
      <c r="I41" s="204">
        <v>14.853917840834765</v>
      </c>
      <c r="J41" s="204">
        <v>10.431238620553277</v>
      </c>
      <c r="K41" s="204">
        <v>10.569936723597836</v>
      </c>
      <c r="L41" s="204">
        <v>14.066548769385989</v>
      </c>
      <c r="M41" s="204">
        <v>13.600883632363583</v>
      </c>
      <c r="N41" s="204">
        <v>13.396133211842635</v>
      </c>
      <c r="O41" s="204">
        <v>12.471367506927839</v>
      </c>
      <c r="P41" s="204">
        <v>13.439749198830576</v>
      </c>
      <c r="Q41" s="204">
        <v>13.331392148462418</v>
      </c>
    </row>
    <row r="42" spans="1:17" x14ac:dyDescent="0.25">
      <c r="A42" s="152" t="s">
        <v>247</v>
      </c>
      <c r="B42" s="151">
        <v>3.5494143609536617</v>
      </c>
      <c r="C42" s="151">
        <v>3.4014454419387583</v>
      </c>
      <c r="D42" s="151">
        <v>3.9786989144048888</v>
      </c>
      <c r="E42" s="151">
        <v>3.7318832363296788</v>
      </c>
      <c r="F42" s="151">
        <v>4.4247314089585652</v>
      </c>
      <c r="G42" s="151">
        <v>5.2868798668013399</v>
      </c>
      <c r="H42" s="151">
        <v>4.1807672727963716</v>
      </c>
      <c r="I42" s="151">
        <v>3.8067868327993204</v>
      </c>
      <c r="J42" s="151">
        <v>3.2819198151516882</v>
      </c>
      <c r="K42" s="151">
        <v>3.2925646081892115</v>
      </c>
      <c r="L42" s="151">
        <v>3.376225772567393</v>
      </c>
      <c r="M42" s="151">
        <v>3.1680439682436194</v>
      </c>
      <c r="N42" s="151">
        <v>3.0731262266984127</v>
      </c>
      <c r="O42" s="151">
        <v>2.9444797832558969</v>
      </c>
      <c r="P42" s="151">
        <v>2.8781887828685084</v>
      </c>
      <c r="Q42" s="151">
        <v>2.7934415537021056</v>
      </c>
    </row>
    <row r="43" spans="1:17" x14ac:dyDescent="0.25">
      <c r="A43" s="150" t="s">
        <v>33</v>
      </c>
      <c r="B43" s="87">
        <v>0.79756946592021793</v>
      </c>
      <c r="C43" s="87">
        <v>0.93459797101449282</v>
      </c>
      <c r="D43" s="87">
        <v>1.0037863768115942</v>
      </c>
      <c r="E43" s="87">
        <v>0.94565710144927551</v>
      </c>
      <c r="F43" s="87">
        <v>0.98691043478260843</v>
      </c>
      <c r="G43" s="87">
        <v>1.0302033181750616</v>
      </c>
      <c r="H43" s="87">
        <v>0.91884057971014488</v>
      </c>
      <c r="I43" s="87">
        <v>0.69824235420410519</v>
      </c>
      <c r="J43" s="87">
        <v>0.22054943163981194</v>
      </c>
      <c r="K43" s="87">
        <v>0.22345015767360307</v>
      </c>
      <c r="L43" s="87">
        <v>0.57282596020509702</v>
      </c>
      <c r="M43" s="87">
        <v>0.68880692429235768</v>
      </c>
      <c r="N43" s="87">
        <v>0.64645778828286315</v>
      </c>
      <c r="O43" s="87">
        <v>0.68168999289584842</v>
      </c>
      <c r="P43" s="87">
        <v>0.66996435348829642</v>
      </c>
      <c r="Q43" s="87">
        <v>0.60844000799168707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3.1846099150815182E-2</v>
      </c>
      <c r="H45" s="87">
        <v>3.1909855072463765E-2</v>
      </c>
      <c r="I45" s="87">
        <v>0</v>
      </c>
      <c r="J45" s="87">
        <v>3.192898550724637E-2</v>
      </c>
      <c r="K45" s="87">
        <v>3.2259130434782603E-2</v>
      </c>
      <c r="L45" s="87">
        <v>3.1877027989332757E-2</v>
      </c>
      <c r="M45" s="87">
        <v>3.1886975978631764E-2</v>
      </c>
      <c r="N45" s="87">
        <v>3.1873757359728194E-2</v>
      </c>
      <c r="O45" s="87">
        <v>3.1858421477513353E-2</v>
      </c>
      <c r="P45" s="87">
        <v>3.1866532913611703E-2</v>
      </c>
      <c r="Q45" s="87">
        <v>3.1876588496179865E-2</v>
      </c>
    </row>
    <row r="46" spans="1:17" x14ac:dyDescent="0.25">
      <c r="A46" s="150" t="s">
        <v>125</v>
      </c>
      <c r="B46" s="87">
        <v>8.6917252041913931E-2</v>
      </c>
      <c r="C46" s="87">
        <v>2.8212007167580877E-2</v>
      </c>
      <c r="D46" s="87">
        <v>2.8289773651995073E-2</v>
      </c>
      <c r="E46" s="87">
        <v>2.8261680631917967E-2</v>
      </c>
      <c r="F46" s="87">
        <v>2.8197343970655535E-2</v>
      </c>
      <c r="G46" s="87">
        <v>2.8962674064420844E-2</v>
      </c>
      <c r="H46" s="87">
        <v>5.6554276515595678E-2</v>
      </c>
      <c r="I46" s="87">
        <v>2.8378935219064035E-2</v>
      </c>
      <c r="J46" s="87">
        <v>2.8415566759311214E-2</v>
      </c>
      <c r="K46" s="87">
        <v>5.744470686156096E-2</v>
      </c>
      <c r="L46" s="87">
        <v>5.7617066004533826E-2</v>
      </c>
      <c r="M46" s="87">
        <v>5.7518420643467759E-2</v>
      </c>
      <c r="N46" s="87">
        <v>5.7557794405054277E-2</v>
      </c>
      <c r="O46" s="87">
        <v>5.7534963172917744E-2</v>
      </c>
      <c r="P46" s="87">
        <v>2.9073195084439177E-2</v>
      </c>
      <c r="Q46" s="87">
        <v>2.9060138952910236E-2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0.33112173913043474</v>
      </c>
      <c r="G47" s="87">
        <v>0.58154384528173353</v>
      </c>
      <c r="H47" s="87">
        <v>0.24867826086956521</v>
      </c>
      <c r="I47" s="87">
        <v>2.8679130434782603E-2</v>
      </c>
      <c r="J47" s="87">
        <v>5.4902028985507237E-2</v>
      </c>
      <c r="K47" s="87">
        <v>0.16641072463768114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2.2499580171033489</v>
      </c>
      <c r="C49" s="87">
        <v>1.802558595145612</v>
      </c>
      <c r="D49" s="87">
        <v>2.2407216974884627</v>
      </c>
      <c r="E49" s="87">
        <v>2.6826116455294788</v>
      </c>
      <c r="F49" s="87">
        <v>2.9322281808566251</v>
      </c>
      <c r="G49" s="87">
        <v>3.0437763526666219</v>
      </c>
      <c r="H49" s="87">
        <v>2.7634370230296144</v>
      </c>
      <c r="I49" s="87">
        <v>3.0312000361297744</v>
      </c>
      <c r="J49" s="87">
        <v>2.928722932694594</v>
      </c>
      <c r="K49" s="87">
        <v>2.7839682943786852</v>
      </c>
      <c r="L49" s="87">
        <v>2.6189605930483677</v>
      </c>
      <c r="M49" s="87">
        <v>2.2668911159903065</v>
      </c>
      <c r="N49" s="87">
        <v>2.2775607520716381</v>
      </c>
      <c r="O49" s="87">
        <v>2.1410162741768866</v>
      </c>
      <c r="P49" s="87">
        <v>2.1038664900217348</v>
      </c>
      <c r="Q49" s="87">
        <v>2.0886676259598129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0.41496962588818104</v>
      </c>
      <c r="C51" s="87">
        <v>0.6360768686110726</v>
      </c>
      <c r="D51" s="87">
        <v>0.70590106645283635</v>
      </c>
      <c r="E51" s="87">
        <v>4.3358605820455379E-2</v>
      </c>
      <c r="F51" s="87">
        <v>0.11724559427621251</v>
      </c>
      <c r="G51" s="87">
        <v>0.539394170421306</v>
      </c>
      <c r="H51" s="87">
        <v>0.13527742252652386</v>
      </c>
      <c r="I51" s="87">
        <v>0</v>
      </c>
      <c r="J51" s="87">
        <v>0</v>
      </c>
      <c r="K51" s="87">
        <v>0</v>
      </c>
      <c r="L51" s="87">
        <v>7.2790610613056944E-2</v>
      </c>
      <c r="M51" s="87">
        <v>9.4551254259511178E-2</v>
      </c>
      <c r="N51" s="87">
        <v>5.6214652886314082E-2</v>
      </c>
      <c r="O51" s="87">
        <v>1.9179000399555256E-3</v>
      </c>
      <c r="P51" s="87">
        <v>1.3656554723578115E-2</v>
      </c>
      <c r="Q51" s="87">
        <v>4.2488643548835347E-3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3.1994202898550726E-2</v>
      </c>
      <c r="F52" s="87">
        <v>2.9028115942028983E-2</v>
      </c>
      <c r="G52" s="87">
        <v>3.115340704138116E-2</v>
      </c>
      <c r="H52" s="87">
        <v>2.6069855072463771E-2</v>
      </c>
      <c r="I52" s="87">
        <v>2.0286376811594196E-2</v>
      </c>
      <c r="J52" s="87">
        <v>1.740086956521739E-2</v>
      </c>
      <c r="K52" s="87">
        <v>2.9031594202898546E-2</v>
      </c>
      <c r="L52" s="87">
        <v>2.2154514707004597E-2</v>
      </c>
      <c r="M52" s="87">
        <v>2.838927707934457E-2</v>
      </c>
      <c r="N52" s="87">
        <v>3.4614816928150885E-3</v>
      </c>
      <c r="O52" s="87">
        <v>3.0462231492774952E-2</v>
      </c>
      <c r="P52" s="87">
        <v>2.9761656636848155E-2</v>
      </c>
      <c r="Q52" s="87">
        <v>3.1148327946631721E-2</v>
      </c>
    </row>
    <row r="53" spans="1:17" x14ac:dyDescent="0.25">
      <c r="A53" s="152" t="s">
        <v>246</v>
      </c>
      <c r="B53" s="151">
        <v>5.1864138440393255</v>
      </c>
      <c r="C53" s="151">
        <v>7.4790828350367935</v>
      </c>
      <c r="D53" s="151">
        <v>7.110690000825671</v>
      </c>
      <c r="E53" s="151">
        <v>3.9065769703675866</v>
      </c>
      <c r="F53" s="151">
        <v>4.2841620801975475</v>
      </c>
      <c r="G53" s="151">
        <v>6.8114031644075119</v>
      </c>
      <c r="H53" s="151">
        <v>7.8903804406928062</v>
      </c>
      <c r="I53" s="151">
        <v>11.047131008035445</v>
      </c>
      <c r="J53" s="151">
        <v>7.149318805401589</v>
      </c>
      <c r="K53" s="151">
        <v>7.2773721154086246</v>
      </c>
      <c r="L53" s="151">
        <v>10.690322996818596</v>
      </c>
      <c r="M53" s="151">
        <v>10.432839664119964</v>
      </c>
      <c r="N53" s="151">
        <v>10.323006985144222</v>
      </c>
      <c r="O53" s="151">
        <v>9.5268877236719423</v>
      </c>
      <c r="P53" s="151">
        <v>10.561560415962067</v>
      </c>
      <c r="Q53" s="151">
        <v>10.537950594760312</v>
      </c>
    </row>
    <row r="54" spans="1:17" x14ac:dyDescent="0.25">
      <c r="A54" s="156" t="s">
        <v>237</v>
      </c>
      <c r="B54" s="204">
        <v>116.61811075967225</v>
      </c>
      <c r="C54" s="204">
        <v>116.65954933073353</v>
      </c>
      <c r="D54" s="204">
        <v>133.25721252647247</v>
      </c>
      <c r="E54" s="204">
        <v>119.59102356394183</v>
      </c>
      <c r="F54" s="204">
        <v>141.11437395728922</v>
      </c>
      <c r="G54" s="204">
        <v>171.91775225749561</v>
      </c>
      <c r="H54" s="204">
        <v>140.84299296532726</v>
      </c>
      <c r="I54" s="204">
        <v>135.79273909880698</v>
      </c>
      <c r="J54" s="204">
        <v>112.42933086350634</v>
      </c>
      <c r="K54" s="204">
        <v>112.99892606213129</v>
      </c>
      <c r="L54" s="204">
        <v>122.17860624583074</v>
      </c>
      <c r="M54" s="204">
        <v>115.42995882566775</v>
      </c>
      <c r="N54" s="204">
        <v>112.36778329909032</v>
      </c>
      <c r="O54" s="204">
        <v>106.9525538701438</v>
      </c>
      <c r="P54" s="204">
        <v>106.98585903693659</v>
      </c>
      <c r="Q54" s="204">
        <v>104.39730207399036</v>
      </c>
    </row>
    <row r="55" spans="1:17" x14ac:dyDescent="0.25">
      <c r="A55" s="152" t="s">
        <v>245</v>
      </c>
      <c r="B55" s="151">
        <v>106.48243082860984</v>
      </c>
      <c r="C55" s="151">
        <v>102.04336325816276</v>
      </c>
      <c r="D55" s="151">
        <v>119.36096743214667</v>
      </c>
      <c r="E55" s="151">
        <v>111.95649708989035</v>
      </c>
      <c r="F55" s="151">
        <v>132.74194226875701</v>
      </c>
      <c r="G55" s="151">
        <v>158.60639600404025</v>
      </c>
      <c r="H55" s="151">
        <v>125.42301818389117</v>
      </c>
      <c r="I55" s="151">
        <v>114.20360498397963</v>
      </c>
      <c r="J55" s="151">
        <v>98.457594454550659</v>
      </c>
      <c r="K55" s="151">
        <v>98.776938245676362</v>
      </c>
      <c r="L55" s="151">
        <v>101.2867731770218</v>
      </c>
      <c r="M55" s="151">
        <v>95.041319047308619</v>
      </c>
      <c r="N55" s="151">
        <v>92.193786800952395</v>
      </c>
      <c r="O55" s="151">
        <v>88.334393497676913</v>
      </c>
      <c r="P55" s="151">
        <v>86.345663486055244</v>
      </c>
      <c r="Q55" s="151">
        <v>83.803246611063159</v>
      </c>
    </row>
    <row r="56" spans="1:17" x14ac:dyDescent="0.25">
      <c r="A56" s="150" t="s">
        <v>33</v>
      </c>
      <c r="B56" s="87">
        <v>23.927083977606539</v>
      </c>
      <c r="C56" s="87">
        <v>28.03793913043479</v>
      </c>
      <c r="D56" s="87">
        <v>30.113591304347828</v>
      </c>
      <c r="E56" s="87">
        <v>28.36971304347826</v>
      </c>
      <c r="F56" s="87">
        <v>29.607313043478261</v>
      </c>
      <c r="G56" s="87">
        <v>30.906099545251848</v>
      </c>
      <c r="H56" s="87">
        <v>27.565217391304351</v>
      </c>
      <c r="I56" s="87">
        <v>20.94727062612316</v>
      </c>
      <c r="J56" s="87">
        <v>6.61648294919436</v>
      </c>
      <c r="K56" s="87">
        <v>6.7035047302080928</v>
      </c>
      <c r="L56" s="87">
        <v>17.184778806152909</v>
      </c>
      <c r="M56" s="87">
        <v>20.664207728770737</v>
      </c>
      <c r="N56" s="87">
        <v>19.393733648485892</v>
      </c>
      <c r="O56" s="87">
        <v>20.450699786875454</v>
      </c>
      <c r="P56" s="87">
        <v>20.098930604648892</v>
      </c>
      <c r="Q56" s="87">
        <v>18.253200239750615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0.95538297452445575</v>
      </c>
      <c r="H58" s="87">
        <v>0.9572956521739131</v>
      </c>
      <c r="I58" s="87">
        <v>0</v>
      </c>
      <c r="J58" s="87">
        <v>0.95786956521739142</v>
      </c>
      <c r="K58" s="87">
        <v>0.96777391304347837</v>
      </c>
      <c r="L58" s="87">
        <v>0.95631083967998276</v>
      </c>
      <c r="M58" s="87">
        <v>0.95660927935895312</v>
      </c>
      <c r="N58" s="87">
        <v>0.95621272079184583</v>
      </c>
      <c r="O58" s="87">
        <v>0.95575264432540075</v>
      </c>
      <c r="P58" s="87">
        <v>0.95599598740835112</v>
      </c>
      <c r="Q58" s="87">
        <v>0.9562976548853962</v>
      </c>
    </row>
    <row r="59" spans="1:17" x14ac:dyDescent="0.25">
      <c r="A59" s="150" t="s">
        <v>125</v>
      </c>
      <c r="B59" s="87">
        <v>2.6075175612574175</v>
      </c>
      <c r="C59" s="87">
        <v>0.84636021502742642</v>
      </c>
      <c r="D59" s="87">
        <v>0.84869320955985239</v>
      </c>
      <c r="E59" s="87">
        <v>0.84785041895753888</v>
      </c>
      <c r="F59" s="87">
        <v>0.84592031911966636</v>
      </c>
      <c r="G59" s="87">
        <v>0.86888022193262548</v>
      </c>
      <c r="H59" s="87">
        <v>1.6966282954678706</v>
      </c>
      <c r="I59" s="87">
        <v>0.85136805657192138</v>
      </c>
      <c r="J59" s="87">
        <v>0.85246700277933651</v>
      </c>
      <c r="K59" s="87">
        <v>1.7233412058468291</v>
      </c>
      <c r="L59" s="87">
        <v>1.7285119801360147</v>
      </c>
      <c r="M59" s="87">
        <v>1.7255526193040329</v>
      </c>
      <c r="N59" s="87">
        <v>1.7267338321516283</v>
      </c>
      <c r="O59" s="87">
        <v>1.7260488951875326</v>
      </c>
      <c r="P59" s="87">
        <v>0.87219585253317544</v>
      </c>
      <c r="Q59" s="87">
        <v>0.87180416858730736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9.9336521739130443</v>
      </c>
      <c r="G60" s="87">
        <v>17.446315358452008</v>
      </c>
      <c r="H60" s="87">
        <v>7.4603478260869585</v>
      </c>
      <c r="I60" s="87">
        <v>0.86037391304347821</v>
      </c>
      <c r="J60" s="87">
        <v>1.6470608695652176</v>
      </c>
      <c r="K60" s="87">
        <v>4.9923217391304346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67.498740513100458</v>
      </c>
      <c r="C62" s="87">
        <v>54.076757854368367</v>
      </c>
      <c r="D62" s="87">
        <v>67.2216509246539</v>
      </c>
      <c r="E62" s="87">
        <v>80.47834936588437</v>
      </c>
      <c r="F62" s="87">
        <v>87.966845425698793</v>
      </c>
      <c r="G62" s="87">
        <v>91.313290579998679</v>
      </c>
      <c r="H62" s="87">
        <v>82.903110690888454</v>
      </c>
      <c r="I62" s="87">
        <v>90.936001083893245</v>
      </c>
      <c r="J62" s="87">
        <v>87.861687980837843</v>
      </c>
      <c r="K62" s="87">
        <v>83.519048831360564</v>
      </c>
      <c r="L62" s="87">
        <v>78.568817791451039</v>
      </c>
      <c r="M62" s="87">
        <v>68.006733479709212</v>
      </c>
      <c r="N62" s="87">
        <v>68.326822562149147</v>
      </c>
      <c r="O62" s="87">
        <v>64.230488225306615</v>
      </c>
      <c r="P62" s="87">
        <v>63.115994700652053</v>
      </c>
      <c r="Q62" s="87">
        <v>62.660028778794391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12.44908877664543</v>
      </c>
      <c r="C64" s="87">
        <v>19.082306058332183</v>
      </c>
      <c r="D64" s="87">
        <v>21.177031993585093</v>
      </c>
      <c r="E64" s="87">
        <v>1.3007581746136612</v>
      </c>
      <c r="F64" s="87">
        <v>3.5173678282863756</v>
      </c>
      <c r="G64" s="87">
        <v>16.181825112639181</v>
      </c>
      <c r="H64" s="87">
        <v>4.0583226757957158</v>
      </c>
      <c r="I64" s="87">
        <v>0</v>
      </c>
      <c r="J64" s="87">
        <v>0</v>
      </c>
      <c r="K64" s="87">
        <v>0</v>
      </c>
      <c r="L64" s="87">
        <v>2.1837183183917079</v>
      </c>
      <c r="M64" s="87">
        <v>2.836537627785336</v>
      </c>
      <c r="N64" s="87">
        <v>1.6864395865894226</v>
      </c>
      <c r="O64" s="87">
        <v>5.7537001198665776E-2</v>
      </c>
      <c r="P64" s="87">
        <v>0.40969664170734349</v>
      </c>
      <c r="Q64" s="87">
        <v>0.12746593064650608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0.95982608695652172</v>
      </c>
      <c r="F65" s="87">
        <v>0.87084347826086972</v>
      </c>
      <c r="G65" s="87">
        <v>0.93460221124143494</v>
      </c>
      <c r="H65" s="87">
        <v>0.78209565217391319</v>
      </c>
      <c r="I65" s="87">
        <v>0.60859130434782593</v>
      </c>
      <c r="J65" s="87">
        <v>0.52202608695652175</v>
      </c>
      <c r="K65" s="87">
        <v>0.87094782608695653</v>
      </c>
      <c r="L65" s="87">
        <v>0.66463544121013785</v>
      </c>
      <c r="M65" s="87">
        <v>0.85167831238033742</v>
      </c>
      <c r="N65" s="87">
        <v>0.10384445078445266</v>
      </c>
      <c r="O65" s="87">
        <v>0.91386694478324859</v>
      </c>
      <c r="P65" s="87">
        <v>0.89284969910544465</v>
      </c>
      <c r="Q65" s="87">
        <v>0.9344498383989519</v>
      </c>
    </row>
    <row r="66" spans="1:17" x14ac:dyDescent="0.25">
      <c r="A66" s="152" t="s">
        <v>244</v>
      </c>
      <c r="B66" s="151">
        <v>10.135679931062413</v>
      </c>
      <c r="C66" s="151">
        <v>14.61618607257077</v>
      </c>
      <c r="D66" s="151">
        <v>13.896245094325806</v>
      </c>
      <c r="E66" s="151">
        <v>7.6345264740514835</v>
      </c>
      <c r="F66" s="151">
        <v>8.3724316885322025</v>
      </c>
      <c r="G66" s="151">
        <v>13.311356253455358</v>
      </c>
      <c r="H66" s="151">
        <v>15.419974781436096</v>
      </c>
      <c r="I66" s="151">
        <v>21.589134114827331</v>
      </c>
      <c r="J66" s="151">
        <v>13.971736408955678</v>
      </c>
      <c r="K66" s="151">
        <v>14.221987816454927</v>
      </c>
      <c r="L66" s="151">
        <v>20.891833068808936</v>
      </c>
      <c r="M66" s="151">
        <v>20.388639778359135</v>
      </c>
      <c r="N66" s="151">
        <v>20.173996498137925</v>
      </c>
      <c r="O66" s="151">
        <v>18.618160372466889</v>
      </c>
      <c r="P66" s="151">
        <v>20.640195550881344</v>
      </c>
      <c r="Q66" s="151">
        <v>20.594055462927201</v>
      </c>
    </row>
    <row r="67" spans="1:17" x14ac:dyDescent="0.25">
      <c r="A67" s="156" t="s">
        <v>236</v>
      </c>
      <c r="B67" s="204">
        <v>14.645699053640385</v>
      </c>
      <c r="C67" s="204">
        <v>15.110380261801421</v>
      </c>
      <c r="D67" s="204">
        <v>16.972884772199539</v>
      </c>
      <c r="E67" s="204">
        <v>14.735838600168552</v>
      </c>
      <c r="F67" s="204">
        <v>17.322629394296786</v>
      </c>
      <c r="G67" s="204">
        <v>21.423252318550773</v>
      </c>
      <c r="H67" s="204">
        <v>18.014277072227074</v>
      </c>
      <c r="I67" s="204">
        <v>18.0582386325271</v>
      </c>
      <c r="J67" s="204">
        <v>14.550713126774449</v>
      </c>
      <c r="K67" s="204">
        <v>14.642849892408794</v>
      </c>
      <c r="L67" s="204">
        <v>16.398357202622417</v>
      </c>
      <c r="M67" s="204">
        <v>15.559370887761224</v>
      </c>
      <c r="N67" s="204">
        <v>15.18008764422054</v>
      </c>
      <c r="O67" s="204">
        <v>14.388631122969329</v>
      </c>
      <c r="P67" s="204">
        <v>14.600043775452095</v>
      </c>
      <c r="Q67" s="204">
        <v>14.29330997856893</v>
      </c>
    </row>
    <row r="68" spans="1:17" x14ac:dyDescent="0.25">
      <c r="A68" s="152" t="s">
        <v>243</v>
      </c>
      <c r="B68" s="151">
        <v>12.422950263337817</v>
      </c>
      <c r="C68" s="151">
        <v>11.905059046785652</v>
      </c>
      <c r="D68" s="151">
        <v>13.92544620041711</v>
      </c>
      <c r="E68" s="151">
        <v>13.061591327153872</v>
      </c>
      <c r="F68" s="151">
        <v>15.48655993135498</v>
      </c>
      <c r="G68" s="151">
        <v>18.504079533804696</v>
      </c>
      <c r="H68" s="151">
        <v>14.6326854547873</v>
      </c>
      <c r="I68" s="151">
        <v>13.323753914797622</v>
      </c>
      <c r="J68" s="151">
        <v>11.48671935303091</v>
      </c>
      <c r="K68" s="151">
        <v>11.523976128662241</v>
      </c>
      <c r="L68" s="151">
        <v>11.816790203985876</v>
      </c>
      <c r="M68" s="151">
        <v>11.088153888852668</v>
      </c>
      <c r="N68" s="151">
        <v>10.755941793444446</v>
      </c>
      <c r="O68" s="151">
        <v>10.305679241395639</v>
      </c>
      <c r="P68" s="151">
        <v>10.073660740039781</v>
      </c>
      <c r="Q68" s="151">
        <v>9.7770454379573675</v>
      </c>
    </row>
    <row r="69" spans="1:17" x14ac:dyDescent="0.25">
      <c r="A69" s="150" t="s">
        <v>33</v>
      </c>
      <c r="B69" s="87">
        <v>2.7914931307207631</v>
      </c>
      <c r="C69" s="87">
        <v>3.2710928985507248</v>
      </c>
      <c r="D69" s="87">
        <v>3.5132523188405793</v>
      </c>
      <c r="E69" s="87">
        <v>3.3097998550724634</v>
      </c>
      <c r="F69" s="87">
        <v>3.4541865217391292</v>
      </c>
      <c r="G69" s="87">
        <v>3.6057116136127161</v>
      </c>
      <c r="H69" s="87">
        <v>3.215942028985507</v>
      </c>
      <c r="I69" s="87">
        <v>2.4438482397143684</v>
      </c>
      <c r="J69" s="87">
        <v>0.77192301073934178</v>
      </c>
      <c r="K69" s="87">
        <v>0.78207555185761091</v>
      </c>
      <c r="L69" s="87">
        <v>2.0048908607178397</v>
      </c>
      <c r="M69" s="87">
        <v>2.4108242350232518</v>
      </c>
      <c r="N69" s="87">
        <v>2.2626022589900208</v>
      </c>
      <c r="O69" s="87">
        <v>2.3859149751354698</v>
      </c>
      <c r="P69" s="87">
        <v>2.3448752372090373</v>
      </c>
      <c r="Q69" s="87">
        <v>2.1295400279709051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0.11146134702785317</v>
      </c>
      <c r="H71" s="87">
        <v>0.11168449275362317</v>
      </c>
      <c r="I71" s="87">
        <v>0</v>
      </c>
      <c r="J71" s="87">
        <v>0.11175144927536231</v>
      </c>
      <c r="K71" s="87">
        <v>0.11290695652173914</v>
      </c>
      <c r="L71" s="87">
        <v>0.11156959796266468</v>
      </c>
      <c r="M71" s="87">
        <v>0.11160441592521117</v>
      </c>
      <c r="N71" s="87">
        <v>0.11155815075904868</v>
      </c>
      <c r="O71" s="87">
        <v>0.11150447517129676</v>
      </c>
      <c r="P71" s="87">
        <v>0.11153286519764094</v>
      </c>
      <c r="Q71" s="87">
        <v>0.11156805973662953</v>
      </c>
    </row>
    <row r="72" spans="1:17" x14ac:dyDescent="0.25">
      <c r="A72" s="150" t="s">
        <v>125</v>
      </c>
      <c r="B72" s="87">
        <v>0.30421038214669882</v>
      </c>
      <c r="C72" s="87">
        <v>9.8742025086533056E-2</v>
      </c>
      <c r="D72" s="87">
        <v>9.9014207781982777E-2</v>
      </c>
      <c r="E72" s="87">
        <v>9.8915882211712866E-2</v>
      </c>
      <c r="F72" s="87">
        <v>9.8690703897294382E-2</v>
      </c>
      <c r="G72" s="87">
        <v>0.10136935922547297</v>
      </c>
      <c r="H72" s="87">
        <v>0.19793996780458487</v>
      </c>
      <c r="I72" s="87">
        <v>9.9326273266724149E-2</v>
      </c>
      <c r="J72" s="87">
        <v>9.9454483657589257E-2</v>
      </c>
      <c r="K72" s="87">
        <v>0.20105647401546339</v>
      </c>
      <c r="L72" s="87">
        <v>0.2016597310158684</v>
      </c>
      <c r="M72" s="87">
        <v>0.20131447225213717</v>
      </c>
      <c r="N72" s="87">
        <v>0.20145228041768998</v>
      </c>
      <c r="O72" s="87">
        <v>0.20137237110521214</v>
      </c>
      <c r="P72" s="87">
        <v>0.10175618279553712</v>
      </c>
      <c r="Q72" s="87">
        <v>0.10171048633518585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1.1589260869565214</v>
      </c>
      <c r="G73" s="87">
        <v>2.0354034584860679</v>
      </c>
      <c r="H73" s="87">
        <v>0.87037391304347822</v>
      </c>
      <c r="I73" s="87">
        <v>0.1003769565217391</v>
      </c>
      <c r="J73" s="87">
        <v>0.19215710144927534</v>
      </c>
      <c r="K73" s="87">
        <v>0.5824375362318841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7.8748530598617217</v>
      </c>
      <c r="C75" s="87">
        <v>6.308955083009641</v>
      </c>
      <c r="D75" s="87">
        <v>7.8425259412096198</v>
      </c>
      <c r="E75" s="87">
        <v>9.3891407593531753</v>
      </c>
      <c r="F75" s="87">
        <v>10.262798632998189</v>
      </c>
      <c r="G75" s="87">
        <v>10.653217234333178</v>
      </c>
      <c r="H75" s="87">
        <v>9.6720295806036507</v>
      </c>
      <c r="I75" s="87">
        <v>10.609200126454212</v>
      </c>
      <c r="J75" s="87">
        <v>10.250530264431081</v>
      </c>
      <c r="K75" s="87">
        <v>9.7438890303253984</v>
      </c>
      <c r="L75" s="87">
        <v>9.166362075669289</v>
      </c>
      <c r="M75" s="87">
        <v>7.9341189059660717</v>
      </c>
      <c r="N75" s="87">
        <v>7.9714626322507343</v>
      </c>
      <c r="O75" s="87">
        <v>7.493556959619105</v>
      </c>
      <c r="P75" s="87">
        <v>7.3635327150760714</v>
      </c>
      <c r="Q75" s="87">
        <v>7.3103366908593452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1.4523936906086337</v>
      </c>
      <c r="C77" s="87">
        <v>2.2262690401387539</v>
      </c>
      <c r="D77" s="87">
        <v>2.4706537325849274</v>
      </c>
      <c r="E77" s="87">
        <v>0.15175512037159378</v>
      </c>
      <c r="F77" s="87">
        <v>0.41035957996674371</v>
      </c>
      <c r="G77" s="87">
        <v>1.8878795964745712</v>
      </c>
      <c r="H77" s="87">
        <v>0.4734709788428334</v>
      </c>
      <c r="I77" s="87">
        <v>0</v>
      </c>
      <c r="J77" s="87">
        <v>0</v>
      </c>
      <c r="K77" s="87">
        <v>0</v>
      </c>
      <c r="L77" s="87">
        <v>0.25476713714569932</v>
      </c>
      <c r="M77" s="87">
        <v>0.33092938990828918</v>
      </c>
      <c r="N77" s="87">
        <v>0.1967512851020993</v>
      </c>
      <c r="O77" s="87">
        <v>6.7126501398443407E-3</v>
      </c>
      <c r="P77" s="87">
        <v>4.7797941532523397E-2</v>
      </c>
      <c r="Q77" s="87">
        <v>1.4871025242092373E-2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0.11197971014492754</v>
      </c>
      <c r="F78" s="87">
        <v>0.10159840579710144</v>
      </c>
      <c r="G78" s="87">
        <v>0.10903692464483407</v>
      </c>
      <c r="H78" s="87">
        <v>9.1244492753623202E-2</v>
      </c>
      <c r="I78" s="87">
        <v>7.1002318840579684E-2</v>
      </c>
      <c r="J78" s="87">
        <v>6.0903043478260865E-2</v>
      </c>
      <c r="K78" s="87">
        <v>0.10161057971014494</v>
      </c>
      <c r="L78" s="87">
        <v>7.75408014745161E-2</v>
      </c>
      <c r="M78" s="87">
        <v>9.9362469777706006E-2</v>
      </c>
      <c r="N78" s="87">
        <v>1.2115185924852809E-2</v>
      </c>
      <c r="O78" s="87">
        <v>0.10661781022471234</v>
      </c>
      <c r="P78" s="87">
        <v>0.10416579822896853</v>
      </c>
      <c r="Q78" s="87">
        <v>0.10901914781321104</v>
      </c>
    </row>
    <row r="79" spans="1:17" x14ac:dyDescent="0.25">
      <c r="A79" s="149" t="s">
        <v>242</v>
      </c>
      <c r="B79" s="148">
        <v>2.2227487903025676</v>
      </c>
      <c r="C79" s="148">
        <v>3.2053212150157684</v>
      </c>
      <c r="D79" s="148">
        <v>3.0474385717824291</v>
      </c>
      <c r="E79" s="148">
        <v>1.6742472730146805</v>
      </c>
      <c r="F79" s="148">
        <v>1.836069462941806</v>
      </c>
      <c r="G79" s="148">
        <v>2.9191727847460776</v>
      </c>
      <c r="H79" s="148">
        <v>3.3815916174397742</v>
      </c>
      <c r="I79" s="148">
        <v>4.7344847177294778</v>
      </c>
      <c r="J79" s="148">
        <v>3.0639937737435385</v>
      </c>
      <c r="K79" s="148">
        <v>3.1188737637465529</v>
      </c>
      <c r="L79" s="148">
        <v>4.581566998636541</v>
      </c>
      <c r="M79" s="148">
        <v>4.471216998908556</v>
      </c>
      <c r="N79" s="148">
        <v>4.4241458507760942</v>
      </c>
      <c r="O79" s="148">
        <v>4.08295188157369</v>
      </c>
      <c r="P79" s="148">
        <v>4.526383035412314</v>
      </c>
      <c r="Q79" s="148">
        <v>4.5162645406115622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4.1052968654532833</v>
      </c>
      <c r="C81" s="96">
        <v>3.2389931522156985</v>
      </c>
      <c r="D81" s="96">
        <v>3.2665206085083014</v>
      </c>
      <c r="E81" s="96">
        <v>4.8909204269951942</v>
      </c>
      <c r="F81" s="96">
        <v>5.5279482963208011</v>
      </c>
      <c r="G81" s="96">
        <v>4.4788885899357638</v>
      </c>
      <c r="H81" s="96">
        <v>3.9940790302299547</v>
      </c>
      <c r="I81" s="96">
        <v>4.2328850643570775</v>
      </c>
      <c r="J81" s="96">
        <v>3.5553123655678291</v>
      </c>
      <c r="K81" s="96">
        <v>3.4024866236501623</v>
      </c>
      <c r="L81" s="96">
        <v>3.4904456687994809</v>
      </c>
      <c r="M81" s="96">
        <v>3.5616096336925125</v>
      </c>
      <c r="N81" s="96">
        <v>3.2994540566109549</v>
      </c>
      <c r="O81" s="96">
        <v>3.2048856433718811</v>
      </c>
      <c r="P81" s="96">
        <v>3.4664238097375062</v>
      </c>
      <c r="Q81" s="96">
        <v>3.8233571336456862</v>
      </c>
    </row>
    <row r="82" spans="1:17" x14ac:dyDescent="0.25">
      <c r="A82" s="132" t="s">
        <v>83</v>
      </c>
      <c r="B82" s="160">
        <v>0.1817783871124502</v>
      </c>
      <c r="C82" s="160">
        <v>0.14341933613442373</v>
      </c>
      <c r="D82" s="160">
        <v>0.14463822401760862</v>
      </c>
      <c r="E82" s="160">
        <v>0.21656500269106785</v>
      </c>
      <c r="F82" s="160">
        <v>0.2447719515249383</v>
      </c>
      <c r="G82" s="160">
        <v>0.19832065027652612</v>
      </c>
      <c r="H82" s="160">
        <v>0.17685377401682631</v>
      </c>
      <c r="I82" s="160">
        <v>0.18742786333096317</v>
      </c>
      <c r="J82" s="160">
        <v>0.15742563051466718</v>
      </c>
      <c r="K82" s="160">
        <v>0.15065866145359061</v>
      </c>
      <c r="L82" s="160">
        <v>0.15455339888262887</v>
      </c>
      <c r="M82" s="160">
        <v>0.15770446716897896</v>
      </c>
      <c r="N82" s="160">
        <v>0.14609648374263118</v>
      </c>
      <c r="O82" s="160">
        <v>0.14190909018894127</v>
      </c>
      <c r="P82" s="160">
        <v>0.15348973529413798</v>
      </c>
      <c r="Q82" s="160">
        <v>0.16929438135340677</v>
      </c>
    </row>
    <row r="83" spans="1:17" x14ac:dyDescent="0.25">
      <c r="A83" s="76" t="s">
        <v>82</v>
      </c>
      <c r="B83" s="159">
        <v>8.0152827878657573E-2</v>
      </c>
      <c r="C83" s="159">
        <v>6.3238900654028651E-2</v>
      </c>
      <c r="D83" s="159">
        <v>6.3776353495679519E-2</v>
      </c>
      <c r="E83" s="159">
        <v>9.5491535935458227E-2</v>
      </c>
      <c r="F83" s="159">
        <v>0.10792902507141762</v>
      </c>
      <c r="G83" s="159">
        <v>8.7446924790703623E-2</v>
      </c>
      <c r="H83" s="159">
        <v>7.7981383450677566E-2</v>
      </c>
      <c r="I83" s="159">
        <v>8.2643891322118093E-2</v>
      </c>
      <c r="J83" s="159">
        <v>6.9414794942181737E-2</v>
      </c>
      <c r="K83" s="159">
        <v>6.643098748834432E-2</v>
      </c>
      <c r="L83" s="159">
        <v>6.8148321566070258E-2</v>
      </c>
      <c r="M83" s="159">
        <v>6.9537744357204806E-2</v>
      </c>
      <c r="N83" s="159">
        <v>6.4419354253903924E-2</v>
      </c>
      <c r="O83" s="159">
        <v>6.257297724451015E-2</v>
      </c>
      <c r="P83" s="159">
        <v>6.767931286881318E-2</v>
      </c>
      <c r="Q83" s="159">
        <v>7.464816706206788E-2</v>
      </c>
    </row>
    <row r="84" spans="1:17" x14ac:dyDescent="0.25">
      <c r="A84" s="76" t="s">
        <v>81</v>
      </c>
      <c r="B84" s="159">
        <v>0.62171662652832071</v>
      </c>
      <c r="C84" s="159">
        <v>0.49052138296983561</v>
      </c>
      <c r="D84" s="159">
        <v>0.49469021115060913</v>
      </c>
      <c r="E84" s="159">
        <v>0.74069346216553378</v>
      </c>
      <c r="F84" s="159">
        <v>0.83716658722853965</v>
      </c>
      <c r="G84" s="159">
        <v>0.67829431000809992</v>
      </c>
      <c r="H84" s="159">
        <v>0.60487351393719369</v>
      </c>
      <c r="I84" s="159">
        <v>0.64103890874250424</v>
      </c>
      <c r="J84" s="159">
        <v>0.53842557130912749</v>
      </c>
      <c r="K84" s="159">
        <v>0.51528125122078028</v>
      </c>
      <c r="L84" s="159">
        <v>0.52860199332912194</v>
      </c>
      <c r="M84" s="159">
        <v>0.53937924565306328</v>
      </c>
      <c r="N84" s="159">
        <v>0.49967773651732011</v>
      </c>
      <c r="O84" s="159">
        <v>0.48535605485042282</v>
      </c>
      <c r="P84" s="159">
        <v>0.52496406173283994</v>
      </c>
      <c r="Q84" s="159">
        <v>0.57901895454781593</v>
      </c>
    </row>
    <row r="85" spans="1:17" x14ac:dyDescent="0.25">
      <c r="A85" s="76" t="s">
        <v>80</v>
      </c>
      <c r="B85" s="159">
        <v>0.27452268996516532</v>
      </c>
      <c r="C85" s="159">
        <v>0.21659264654100135</v>
      </c>
      <c r="D85" s="159">
        <v>0.21843341752468745</v>
      </c>
      <c r="E85" s="159">
        <v>0.32705762239098052</v>
      </c>
      <c r="F85" s="159">
        <v>0.36965590699779527</v>
      </c>
      <c r="G85" s="159">
        <v>0.2995049040449092</v>
      </c>
      <c r="H85" s="159">
        <v>0.26708551299642025</v>
      </c>
      <c r="I85" s="159">
        <v>0.28305455908908383</v>
      </c>
      <c r="J85" s="159">
        <v>0.23774502703456254</v>
      </c>
      <c r="K85" s="159">
        <v>0.22752551425822459</v>
      </c>
      <c r="L85" s="159">
        <v>0.23340736750113061</v>
      </c>
      <c r="M85" s="159">
        <v>0.23816612763743675</v>
      </c>
      <c r="N85" s="159">
        <v>0.22063568914091328</v>
      </c>
      <c r="O85" s="159">
        <v>0.21431186505730188</v>
      </c>
      <c r="P85" s="159">
        <v>0.23180101707537906</v>
      </c>
      <c r="Q85" s="159">
        <v>0.25566927786841726</v>
      </c>
    </row>
    <row r="86" spans="1:17" x14ac:dyDescent="0.25">
      <c r="A86" s="129" t="s">
        <v>79</v>
      </c>
      <c r="B86" s="158">
        <v>0.95098284003143752</v>
      </c>
      <c r="C86" s="158">
        <v>0.7503055217899236</v>
      </c>
      <c r="D86" s="158">
        <v>0.75668219549268889</v>
      </c>
      <c r="E86" s="158">
        <v>1.1329707815218144</v>
      </c>
      <c r="F86" s="158">
        <v>1.280536863148789</v>
      </c>
      <c r="G86" s="158">
        <v>1.0375245277106704</v>
      </c>
      <c r="H86" s="158">
        <v>0.92521947716896857</v>
      </c>
      <c r="I86" s="158">
        <v>0.98053836103871783</v>
      </c>
      <c r="J86" s="158">
        <v>0.82358016031887327</v>
      </c>
      <c r="K86" s="158">
        <v>0.78817841889993034</v>
      </c>
      <c r="L86" s="158">
        <v>0.80855393504504991</v>
      </c>
      <c r="M86" s="158">
        <v>0.82503890840017435</v>
      </c>
      <c r="N86" s="158">
        <v>0.7643111551112356</v>
      </c>
      <c r="O86" s="158">
        <v>0.74240459362571654</v>
      </c>
      <c r="P86" s="158">
        <v>0.80298932510275056</v>
      </c>
      <c r="Q86" s="158">
        <v>0.88567213153472424</v>
      </c>
    </row>
    <row r="87" spans="1:17" x14ac:dyDescent="0.25">
      <c r="A87" s="92" t="s">
        <v>125</v>
      </c>
      <c r="B87" s="91">
        <v>2.0862534315799843E-2</v>
      </c>
      <c r="C87" s="91">
        <v>6.0876212162193867E-3</v>
      </c>
      <c r="D87" s="91">
        <v>5.4989034149230762E-3</v>
      </c>
      <c r="E87" s="91">
        <v>7.3271330980803316E-3</v>
      </c>
      <c r="F87" s="91">
        <v>7.6195337642747827E-3</v>
      </c>
      <c r="G87" s="91">
        <v>6.1336874732743785E-3</v>
      </c>
      <c r="H87" s="91">
        <v>1.1300126832133979E-2</v>
      </c>
      <c r="I87" s="91">
        <v>5.7528501337822113E-3</v>
      </c>
      <c r="J87" s="91">
        <v>5.0992931701888088E-3</v>
      </c>
      <c r="K87" s="91">
        <v>1.0206644272908311E-2</v>
      </c>
      <c r="L87" s="91">
        <v>1.0947588918211173E-2</v>
      </c>
      <c r="M87" s="91">
        <v>1.2263923329549689E-2</v>
      </c>
      <c r="N87" s="91">
        <v>1.127019326346829E-2</v>
      </c>
      <c r="O87" s="91">
        <v>1.1484231203235067E-2</v>
      </c>
      <c r="P87" s="91">
        <v>6.1725007573851E-3</v>
      </c>
      <c r="Q87" s="91">
        <v>6.7847255157879698E-3</v>
      </c>
    </row>
    <row r="88" spans="1:17" x14ac:dyDescent="0.25">
      <c r="A88" s="92" t="s">
        <v>26</v>
      </c>
      <c r="B88" s="91">
        <v>0.5400518911745148</v>
      </c>
      <c r="C88" s="91">
        <v>0.38895828581444314</v>
      </c>
      <c r="D88" s="91">
        <v>0.4355465104028004</v>
      </c>
      <c r="E88" s="91">
        <v>0.69549482329992818</v>
      </c>
      <c r="F88" s="91">
        <v>0.79235163609190318</v>
      </c>
      <c r="G88" s="91">
        <v>0.64460805118594511</v>
      </c>
      <c r="H88" s="91">
        <v>0.55216317450790886</v>
      </c>
      <c r="I88" s="91">
        <v>0.61447124068472847</v>
      </c>
      <c r="J88" s="91">
        <v>0.52557166902789909</v>
      </c>
      <c r="K88" s="91">
        <v>0.49464912609367623</v>
      </c>
      <c r="L88" s="91">
        <v>0.4976182571224983</v>
      </c>
      <c r="M88" s="91">
        <v>0.48334044175637042</v>
      </c>
      <c r="N88" s="91">
        <v>0.44596131784513859</v>
      </c>
      <c r="O88" s="91">
        <v>0.4273562464729283</v>
      </c>
      <c r="P88" s="91">
        <v>0.44666977486925202</v>
      </c>
      <c r="Q88" s="91">
        <v>0.48764517467768898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0.3900684145411229</v>
      </c>
      <c r="C90" s="157">
        <v>0.3552596147592611</v>
      </c>
      <c r="D90" s="157">
        <v>0.31563678167496539</v>
      </c>
      <c r="E90" s="157">
        <v>0.43014882512380592</v>
      </c>
      <c r="F90" s="157">
        <v>0.4805656932926109</v>
      </c>
      <c r="G90" s="157">
        <v>0.38678278905145097</v>
      </c>
      <c r="H90" s="157">
        <v>0.36175617582892577</v>
      </c>
      <c r="I90" s="157">
        <v>0.36031427022020712</v>
      </c>
      <c r="J90" s="157">
        <v>0.29290919812078547</v>
      </c>
      <c r="K90" s="157">
        <v>0.28332264853334571</v>
      </c>
      <c r="L90" s="157">
        <v>0.29998808900434049</v>
      </c>
      <c r="M90" s="157">
        <v>0.3294345433142542</v>
      </c>
      <c r="N90" s="157">
        <v>0.30707964400262872</v>
      </c>
      <c r="O90" s="157">
        <v>0.30356411594955318</v>
      </c>
      <c r="P90" s="157">
        <v>0.35014704947611341</v>
      </c>
      <c r="Q90" s="157">
        <v>0.39124223134124736</v>
      </c>
    </row>
    <row r="91" spans="1:17" x14ac:dyDescent="0.25">
      <c r="A91" s="243" t="s">
        <v>235</v>
      </c>
      <c r="B91" s="242">
        <v>1.9961434939372518</v>
      </c>
      <c r="C91" s="242">
        <v>1.5749153641264855</v>
      </c>
      <c r="D91" s="242">
        <v>1.5883002068270278</v>
      </c>
      <c r="E91" s="242">
        <v>2.3781420222903393</v>
      </c>
      <c r="F91" s="242">
        <v>2.6878879623493215</v>
      </c>
      <c r="G91" s="242">
        <v>2.1777972731048543</v>
      </c>
      <c r="H91" s="242">
        <v>1.9420653686598683</v>
      </c>
      <c r="I91" s="242">
        <v>2.0581814808336905</v>
      </c>
      <c r="J91" s="242">
        <v>1.7287211814484169</v>
      </c>
      <c r="K91" s="242">
        <v>1.6544117903292923</v>
      </c>
      <c r="L91" s="242">
        <v>1.6971806524754793</v>
      </c>
      <c r="M91" s="242">
        <v>1.7317831404756545</v>
      </c>
      <c r="N91" s="242">
        <v>1.604313637844951</v>
      </c>
      <c r="O91" s="242">
        <v>1.5583310624049884</v>
      </c>
      <c r="P91" s="242">
        <v>1.6855003576635854</v>
      </c>
      <c r="Q91" s="242">
        <v>1.859054221279254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0.99999999999999989</v>
      </c>
      <c r="C95" s="77">
        <f t="shared" si="0"/>
        <v>0.99999999999999989</v>
      </c>
      <c r="D95" s="77">
        <f t="shared" si="0"/>
        <v>1.0000000000000002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1.0000000000000002</v>
      </c>
      <c r="I95" s="77">
        <f t="shared" si="0"/>
        <v>0.99999999999999989</v>
      </c>
      <c r="J95" s="77">
        <f t="shared" si="0"/>
        <v>1</v>
      </c>
      <c r="K95" s="77">
        <f t="shared" si="0"/>
        <v>1.0000000000000002</v>
      </c>
      <c r="L95" s="77">
        <f t="shared" si="0"/>
        <v>1.0000000000000002</v>
      </c>
      <c r="M95" s="77">
        <f t="shared" si="0"/>
        <v>1</v>
      </c>
      <c r="N95" s="77">
        <f t="shared" si="0"/>
        <v>0.99999999999999978</v>
      </c>
      <c r="O95" s="77">
        <f t="shared" si="0"/>
        <v>0.99999999999999978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5.8810493819628027E-3</v>
      </c>
      <c r="C96" s="240">
        <f t="shared" si="1"/>
        <v>5.8810493819628027E-3</v>
      </c>
      <c r="D96" s="240">
        <f t="shared" si="1"/>
        <v>5.8810493819628036E-3</v>
      </c>
      <c r="E96" s="240">
        <f t="shared" si="1"/>
        <v>5.8810493819628027E-3</v>
      </c>
      <c r="F96" s="240">
        <f t="shared" si="1"/>
        <v>5.8810493819628027E-3</v>
      </c>
      <c r="G96" s="240">
        <f t="shared" si="1"/>
        <v>5.8810493819628027E-3</v>
      </c>
      <c r="H96" s="240">
        <f t="shared" si="1"/>
        <v>5.8810493819628027E-3</v>
      </c>
      <c r="I96" s="240">
        <f t="shared" si="1"/>
        <v>5.881049381962801E-3</v>
      </c>
      <c r="J96" s="240">
        <f t="shared" si="1"/>
        <v>5.8810493819628027E-3</v>
      </c>
      <c r="K96" s="240">
        <f t="shared" si="1"/>
        <v>5.8810493819628036E-3</v>
      </c>
      <c r="L96" s="240">
        <f t="shared" si="1"/>
        <v>5.8810493819628027E-3</v>
      </c>
      <c r="M96" s="240">
        <f t="shared" si="1"/>
        <v>5.8810493819628027E-3</v>
      </c>
      <c r="N96" s="240">
        <f t="shared" si="1"/>
        <v>5.8810493819628018E-3</v>
      </c>
      <c r="O96" s="240">
        <f t="shared" si="1"/>
        <v>5.8810493819628018E-3</v>
      </c>
      <c r="P96" s="240">
        <f t="shared" si="1"/>
        <v>5.8810493819628027E-3</v>
      </c>
      <c r="Q96" s="240">
        <f t="shared" si="1"/>
        <v>5.8810493819628018E-3</v>
      </c>
    </row>
    <row r="97" spans="1:17" x14ac:dyDescent="0.25">
      <c r="A97" s="76" t="s">
        <v>82</v>
      </c>
      <c r="B97" s="239">
        <f t="shared" ref="B97:Q97" si="2">IF(B$7=0,0,B$7/B$5)</f>
        <v>8.2334691347479231E-3</v>
      </c>
      <c r="C97" s="239">
        <f t="shared" si="2"/>
        <v>8.2334691347479231E-3</v>
      </c>
      <c r="D97" s="239">
        <f t="shared" si="2"/>
        <v>8.2334691347479248E-3</v>
      </c>
      <c r="E97" s="239">
        <f t="shared" si="2"/>
        <v>8.2334691347479231E-3</v>
      </c>
      <c r="F97" s="239">
        <f t="shared" si="2"/>
        <v>8.2334691347479231E-3</v>
      </c>
      <c r="G97" s="239">
        <f t="shared" si="2"/>
        <v>8.2334691347479231E-3</v>
      </c>
      <c r="H97" s="239">
        <f t="shared" si="2"/>
        <v>8.2334691347479231E-3</v>
      </c>
      <c r="I97" s="239">
        <f t="shared" si="2"/>
        <v>8.2334691347479214E-3</v>
      </c>
      <c r="J97" s="239">
        <f t="shared" si="2"/>
        <v>8.2334691347479231E-3</v>
      </c>
      <c r="K97" s="239">
        <f t="shared" si="2"/>
        <v>8.2334691347479248E-3</v>
      </c>
      <c r="L97" s="239">
        <f t="shared" si="2"/>
        <v>8.2334691347479231E-3</v>
      </c>
      <c r="M97" s="239">
        <f t="shared" si="2"/>
        <v>8.2334691347479231E-3</v>
      </c>
      <c r="N97" s="239">
        <f t="shared" si="2"/>
        <v>8.2334691347479214E-3</v>
      </c>
      <c r="O97" s="239">
        <f t="shared" si="2"/>
        <v>8.2334691347479214E-3</v>
      </c>
      <c r="P97" s="239">
        <f t="shared" si="2"/>
        <v>8.2334691347479231E-3</v>
      </c>
      <c r="Q97" s="239">
        <f t="shared" si="2"/>
        <v>8.2334691347479214E-3</v>
      </c>
    </row>
    <row r="98" spans="1:17" x14ac:dyDescent="0.25">
      <c r="A98" s="76" t="s">
        <v>81</v>
      </c>
      <c r="B98" s="239">
        <f t="shared" ref="B98:Q98" si="3">IF(B$8=0,0,B$8/B$5)</f>
        <v>4.7048395055702422E-2</v>
      </c>
      <c r="C98" s="239">
        <f t="shared" si="3"/>
        <v>4.7048395055702422E-2</v>
      </c>
      <c r="D98" s="239">
        <f t="shared" si="3"/>
        <v>4.7048395055702429E-2</v>
      </c>
      <c r="E98" s="239">
        <f t="shared" si="3"/>
        <v>4.7048395055702422E-2</v>
      </c>
      <c r="F98" s="239">
        <f t="shared" si="3"/>
        <v>4.7048395055702422E-2</v>
      </c>
      <c r="G98" s="239">
        <f t="shared" si="3"/>
        <v>4.7048395055702422E-2</v>
      </c>
      <c r="H98" s="239">
        <f t="shared" si="3"/>
        <v>4.7048395055702422E-2</v>
      </c>
      <c r="I98" s="239">
        <f t="shared" si="3"/>
        <v>4.7048395055702408E-2</v>
      </c>
      <c r="J98" s="239">
        <f t="shared" si="3"/>
        <v>4.7048395055702422E-2</v>
      </c>
      <c r="K98" s="239">
        <f t="shared" si="3"/>
        <v>4.7048395055702429E-2</v>
      </c>
      <c r="L98" s="239">
        <f t="shared" si="3"/>
        <v>4.7048395055702422E-2</v>
      </c>
      <c r="M98" s="239">
        <f t="shared" si="3"/>
        <v>4.7048395055702422E-2</v>
      </c>
      <c r="N98" s="239">
        <f t="shared" si="3"/>
        <v>4.7048395055702415E-2</v>
      </c>
      <c r="O98" s="239">
        <f t="shared" si="3"/>
        <v>4.7048395055702415E-2</v>
      </c>
      <c r="P98" s="239">
        <f t="shared" si="3"/>
        <v>4.7048395055702422E-2</v>
      </c>
      <c r="Q98" s="239">
        <f t="shared" si="3"/>
        <v>4.7048395055702415E-2</v>
      </c>
    </row>
    <row r="99" spans="1:17" x14ac:dyDescent="0.25">
      <c r="A99" s="76" t="s">
        <v>80</v>
      </c>
      <c r="B99" s="239">
        <f t="shared" ref="B99:Q99" si="4">IF(B$9=0,0,B$9/B$5)</f>
        <v>2.3524197527851211E-2</v>
      </c>
      <c r="C99" s="239">
        <f t="shared" si="4"/>
        <v>2.3524197527851211E-2</v>
      </c>
      <c r="D99" s="239">
        <f t="shared" si="4"/>
        <v>2.3524197527851214E-2</v>
      </c>
      <c r="E99" s="239">
        <f t="shared" si="4"/>
        <v>2.3524197527851211E-2</v>
      </c>
      <c r="F99" s="239">
        <f t="shared" si="4"/>
        <v>2.3524197527851211E-2</v>
      </c>
      <c r="G99" s="239">
        <f t="shared" si="4"/>
        <v>2.3524197527851211E-2</v>
      </c>
      <c r="H99" s="239">
        <f t="shared" si="4"/>
        <v>2.3524197527851211E-2</v>
      </c>
      <c r="I99" s="239">
        <f t="shared" si="4"/>
        <v>2.3524197527851204E-2</v>
      </c>
      <c r="J99" s="239">
        <f t="shared" si="4"/>
        <v>2.3524197527851211E-2</v>
      </c>
      <c r="K99" s="239">
        <f t="shared" si="4"/>
        <v>2.3524197527851214E-2</v>
      </c>
      <c r="L99" s="239">
        <f t="shared" si="4"/>
        <v>2.3524197527851211E-2</v>
      </c>
      <c r="M99" s="239">
        <f t="shared" si="4"/>
        <v>2.3524197527851211E-2</v>
      </c>
      <c r="N99" s="239">
        <f t="shared" si="4"/>
        <v>2.3524197527851207E-2</v>
      </c>
      <c r="O99" s="239">
        <f t="shared" si="4"/>
        <v>2.3524197527851207E-2</v>
      </c>
      <c r="P99" s="239">
        <f t="shared" si="4"/>
        <v>2.3524197527851211E-2</v>
      </c>
      <c r="Q99" s="239">
        <f t="shared" si="4"/>
        <v>2.3524197527851207E-2</v>
      </c>
    </row>
    <row r="100" spans="1:17" x14ac:dyDescent="0.25">
      <c r="A100" s="129" t="s">
        <v>79</v>
      </c>
      <c r="B100" s="238">
        <f t="shared" ref="B100:Q100" si="5">IF(B$10=0,0,B$10/B$5)</f>
        <v>1.4114518516710724E-2</v>
      </c>
      <c r="C100" s="238">
        <f t="shared" si="5"/>
        <v>1.4114518516710724E-2</v>
      </c>
      <c r="D100" s="238">
        <f t="shared" si="5"/>
        <v>1.4114518516710728E-2</v>
      </c>
      <c r="E100" s="238">
        <f t="shared" si="5"/>
        <v>1.4114518516710724E-2</v>
      </c>
      <c r="F100" s="238">
        <f t="shared" si="5"/>
        <v>1.4114518516710728E-2</v>
      </c>
      <c r="G100" s="238">
        <f t="shared" si="5"/>
        <v>1.4114518516710724E-2</v>
      </c>
      <c r="H100" s="238">
        <f t="shared" si="5"/>
        <v>1.4114518516710722E-2</v>
      </c>
      <c r="I100" s="238">
        <f t="shared" si="5"/>
        <v>1.4114518516710722E-2</v>
      </c>
      <c r="J100" s="238">
        <f t="shared" si="5"/>
        <v>1.4114518516710724E-2</v>
      </c>
      <c r="K100" s="238">
        <f t="shared" si="5"/>
        <v>1.4114518516710728E-2</v>
      </c>
      <c r="L100" s="238">
        <f t="shared" si="5"/>
        <v>1.4114518516710724E-2</v>
      </c>
      <c r="M100" s="238">
        <f t="shared" si="5"/>
        <v>1.4114518516710724E-2</v>
      </c>
      <c r="N100" s="238">
        <f t="shared" si="5"/>
        <v>1.4114518516710721E-2</v>
      </c>
      <c r="O100" s="238">
        <f t="shared" si="5"/>
        <v>1.4114518516710722E-2</v>
      </c>
      <c r="P100" s="238">
        <f t="shared" si="5"/>
        <v>1.4114518516710722E-2</v>
      </c>
      <c r="Q100" s="238">
        <f t="shared" si="5"/>
        <v>1.4114518516710721E-2</v>
      </c>
    </row>
    <row r="101" spans="1:17" x14ac:dyDescent="0.25">
      <c r="A101" s="127" t="s">
        <v>241</v>
      </c>
      <c r="B101" s="236">
        <f t="shared" ref="B101:Q101" si="6">IF(B$15=0,0,B$15/B$5)</f>
        <v>2.4755679768248964E-2</v>
      </c>
      <c r="C101" s="236">
        <f t="shared" si="6"/>
        <v>2.6896297800004729E-2</v>
      </c>
      <c r="D101" s="236">
        <f t="shared" si="6"/>
        <v>2.5734238303844748E-2</v>
      </c>
      <c r="E101" s="236">
        <f t="shared" si="6"/>
        <v>2.3429846675899688E-2</v>
      </c>
      <c r="F101" s="236">
        <f t="shared" si="6"/>
        <v>2.3167332810397758E-2</v>
      </c>
      <c r="G101" s="236">
        <f t="shared" si="6"/>
        <v>2.4214302739053676E-2</v>
      </c>
      <c r="H101" s="236">
        <f t="shared" si="6"/>
        <v>2.6024170120709726E-2</v>
      </c>
      <c r="I101" s="236">
        <f t="shared" si="6"/>
        <v>2.8712560232638778E-2</v>
      </c>
      <c r="J101" s="236">
        <f t="shared" si="6"/>
        <v>2.6840523843779392E-2</v>
      </c>
      <c r="K101" s="236">
        <f t="shared" si="6"/>
        <v>2.6927518508148278E-2</v>
      </c>
      <c r="L101" s="236">
        <f t="shared" si="6"/>
        <v>2.9346053160056992E-2</v>
      </c>
      <c r="M101" s="236">
        <f t="shared" si="6"/>
        <v>2.9641046172226494E-2</v>
      </c>
      <c r="N101" s="236">
        <f t="shared" si="6"/>
        <v>2.9792353314609742E-2</v>
      </c>
      <c r="O101" s="236">
        <f t="shared" si="6"/>
        <v>2.9507633954868901E-2</v>
      </c>
      <c r="P101" s="236">
        <f t="shared" si="6"/>
        <v>3.0484905207153974E-2</v>
      </c>
      <c r="Q101" s="236">
        <f t="shared" si="6"/>
        <v>3.0707647548648031E-2</v>
      </c>
    </row>
    <row r="102" spans="1:17" x14ac:dyDescent="0.25">
      <c r="A102" s="127" t="s">
        <v>240</v>
      </c>
      <c r="B102" s="237">
        <f t="shared" ref="B102:Q102" si="7">IF(B$16=0,0,B$16/B$5)</f>
        <v>0.82143006890755621</v>
      </c>
      <c r="C102" s="237">
        <f t="shared" si="7"/>
        <v>0.81453252191634318</v>
      </c>
      <c r="D102" s="237">
        <f t="shared" si="7"/>
        <v>0.81827693584841443</v>
      </c>
      <c r="E102" s="237">
        <f t="shared" si="7"/>
        <v>0.82570219776068166</v>
      </c>
      <c r="F102" s="237">
        <f t="shared" si="7"/>
        <v>0.8265480757717435</v>
      </c>
      <c r="G102" s="237">
        <f t="shared" si="7"/>
        <v>0.82317450600162989</v>
      </c>
      <c r="H102" s="237">
        <f t="shared" si="7"/>
        <v>0.81734271110518286</v>
      </c>
      <c r="I102" s="237">
        <f t="shared" si="7"/>
        <v>0.80868012074452233</v>
      </c>
      <c r="J102" s="237">
        <f t="shared" si="7"/>
        <v>0.8147122379975138</v>
      </c>
      <c r="K102" s="237">
        <f t="shared" si="7"/>
        <v>0.81443192185676982</v>
      </c>
      <c r="L102" s="237">
        <f t="shared" si="7"/>
        <v>0.80663886575617483</v>
      </c>
      <c r="M102" s="237">
        <f t="shared" si="7"/>
        <v>0.80568833271696205</v>
      </c>
      <c r="N102" s="237">
        <f t="shared" si="7"/>
        <v>0.80520078748039359</v>
      </c>
      <c r="O102" s="237">
        <f t="shared" si="7"/>
        <v>0.80611821652844751</v>
      </c>
      <c r="P102" s="237">
        <f t="shared" si="7"/>
        <v>0.80296923138219578</v>
      </c>
      <c r="Q102" s="237">
        <f t="shared" si="7"/>
        <v>0.8022515060596036</v>
      </c>
    </row>
    <row r="103" spans="1:17" x14ac:dyDescent="0.25">
      <c r="A103" s="142" t="s">
        <v>249</v>
      </c>
      <c r="B103" s="235">
        <f t="shared" ref="B103:Q103" si="8">IF(B$17=0,0,B$17/B$5)</f>
        <v>0.53386698293272916</v>
      </c>
      <c r="C103" s="235">
        <f t="shared" si="8"/>
        <v>0.50210392092162348</v>
      </c>
      <c r="D103" s="235">
        <f t="shared" si="8"/>
        <v>0.51934687005573388</v>
      </c>
      <c r="E103" s="235">
        <f t="shared" si="8"/>
        <v>0.55354004842313098</v>
      </c>
      <c r="F103" s="235">
        <f t="shared" si="8"/>
        <v>0.55743529926425084</v>
      </c>
      <c r="G103" s="235">
        <f t="shared" si="8"/>
        <v>0.54190007986764288</v>
      </c>
      <c r="H103" s="235">
        <f t="shared" si="8"/>
        <v>0.51504478433027567</v>
      </c>
      <c r="I103" s="235">
        <f t="shared" si="8"/>
        <v>0.47515373391003463</v>
      </c>
      <c r="J103" s="235">
        <f t="shared" si="8"/>
        <v>0.50293150977863088</v>
      </c>
      <c r="K103" s="235">
        <f t="shared" si="8"/>
        <v>0.50164065971664318</v>
      </c>
      <c r="L103" s="235">
        <f t="shared" si="8"/>
        <v>0.46575379667757233</v>
      </c>
      <c r="M103" s="235">
        <f t="shared" si="8"/>
        <v>0.46137661158458421</v>
      </c>
      <c r="N103" s="235">
        <f t="shared" si="8"/>
        <v>0.45913147579905567</v>
      </c>
      <c r="O103" s="235">
        <f t="shared" si="8"/>
        <v>0.46335621769370977</v>
      </c>
      <c r="P103" s="235">
        <f t="shared" si="8"/>
        <v>0.44885520587025007</v>
      </c>
      <c r="Q103" s="235">
        <f t="shared" si="8"/>
        <v>0.44555009552341623</v>
      </c>
    </row>
    <row r="104" spans="1:17" x14ac:dyDescent="0.25">
      <c r="A104" s="142" t="s">
        <v>248</v>
      </c>
      <c r="B104" s="235">
        <f t="shared" ref="B104:Q104" si="9">IF(B$28=0,0,B$28/B$5)</f>
        <v>0.28756308597482705</v>
      </c>
      <c r="C104" s="235">
        <f t="shared" si="9"/>
        <v>0.3124286009947197</v>
      </c>
      <c r="D104" s="235">
        <f t="shared" si="9"/>
        <v>0.29893006579268055</v>
      </c>
      <c r="E104" s="235">
        <f t="shared" si="9"/>
        <v>0.27216214933755067</v>
      </c>
      <c r="F104" s="235">
        <f t="shared" si="9"/>
        <v>0.26911277650749266</v>
      </c>
      <c r="G104" s="235">
        <f t="shared" si="9"/>
        <v>0.28127442613398712</v>
      </c>
      <c r="H104" s="235">
        <f t="shared" si="9"/>
        <v>0.30229792677490713</v>
      </c>
      <c r="I104" s="235">
        <f t="shared" si="9"/>
        <v>0.33352638683448771</v>
      </c>
      <c r="J104" s="235">
        <f t="shared" si="9"/>
        <v>0.31178072821888292</v>
      </c>
      <c r="K104" s="235">
        <f t="shared" si="9"/>
        <v>0.31279126214012659</v>
      </c>
      <c r="L104" s="235">
        <f t="shared" si="9"/>
        <v>0.34088506907860261</v>
      </c>
      <c r="M104" s="235">
        <f t="shared" si="9"/>
        <v>0.34431172113237785</v>
      </c>
      <c r="N104" s="235">
        <f t="shared" si="9"/>
        <v>0.34606931168133803</v>
      </c>
      <c r="O104" s="235">
        <f t="shared" si="9"/>
        <v>0.34276199883473768</v>
      </c>
      <c r="P104" s="235">
        <f t="shared" si="9"/>
        <v>0.35411402551194565</v>
      </c>
      <c r="Q104" s="235">
        <f t="shared" si="9"/>
        <v>0.35670141053618737</v>
      </c>
    </row>
    <row r="105" spans="1:17" x14ac:dyDescent="0.25">
      <c r="A105" s="72" t="s">
        <v>239</v>
      </c>
      <c r="B105" s="277">
        <f t="shared" ref="B105:Q105" si="10">IF(B$29=0,0,B$29/B$5)</f>
        <v>5.501262170721969E-2</v>
      </c>
      <c r="C105" s="277">
        <f t="shared" si="10"/>
        <v>5.9769550666676927E-2</v>
      </c>
      <c r="D105" s="277">
        <f t="shared" si="10"/>
        <v>5.718719623076586E-2</v>
      </c>
      <c r="E105" s="277">
        <f t="shared" si="10"/>
        <v>5.2066325946443531E-2</v>
      </c>
      <c r="F105" s="277">
        <f t="shared" si="10"/>
        <v>5.1482961800883693E-2</v>
      </c>
      <c r="G105" s="277">
        <f t="shared" si="10"/>
        <v>5.3809561642341283E-2</v>
      </c>
      <c r="H105" s="277">
        <f t="shared" si="10"/>
        <v>5.7831489157132474E-2</v>
      </c>
      <c r="I105" s="277">
        <f t="shared" si="10"/>
        <v>6.3805689405863689E-2</v>
      </c>
      <c r="J105" s="277">
        <f t="shared" si="10"/>
        <v>5.9645608541731732E-2</v>
      </c>
      <c r="K105" s="277">
        <f t="shared" si="10"/>
        <v>5.9838930018107035E-2</v>
      </c>
      <c r="L105" s="277">
        <f t="shared" si="10"/>
        <v>6.521345146679304E-2</v>
      </c>
      <c r="M105" s="277">
        <f t="shared" si="10"/>
        <v>6.586899149383639E-2</v>
      </c>
      <c r="N105" s="277">
        <f t="shared" si="10"/>
        <v>6.6205229588021386E-2</v>
      </c>
      <c r="O105" s="277">
        <f t="shared" si="10"/>
        <v>6.5572519899708387E-2</v>
      </c>
      <c r="P105" s="277">
        <f t="shared" si="10"/>
        <v>6.7744233793675224E-2</v>
      </c>
      <c r="Q105" s="277">
        <f t="shared" si="10"/>
        <v>6.8239216774773126E-2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0.99999999999999978</v>
      </c>
      <c r="D107" s="77">
        <f t="shared" si="11"/>
        <v>0.99999999999999978</v>
      </c>
      <c r="E107" s="77">
        <f t="shared" si="11"/>
        <v>0.99999999999999967</v>
      </c>
      <c r="F107" s="77">
        <f t="shared" si="11"/>
        <v>1.0000000000000002</v>
      </c>
      <c r="G107" s="77">
        <f t="shared" si="11"/>
        <v>1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0.99999999999999989</v>
      </c>
      <c r="K107" s="77">
        <f t="shared" si="11"/>
        <v>1.0000000000000002</v>
      </c>
      <c r="L107" s="77">
        <f t="shared" si="11"/>
        <v>0.99999999999999989</v>
      </c>
      <c r="M107" s="77">
        <f t="shared" si="11"/>
        <v>1.0000000000000004</v>
      </c>
      <c r="N107" s="77">
        <f t="shared" si="11"/>
        <v>1</v>
      </c>
      <c r="O107" s="77">
        <f t="shared" si="11"/>
        <v>1</v>
      </c>
      <c r="P107" s="77">
        <f t="shared" si="11"/>
        <v>0.99999999999999989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5.4633588992821528E-3</v>
      </c>
      <c r="C108" s="203">
        <f t="shared" si="12"/>
        <v>5.463358899282152E-3</v>
      </c>
      <c r="D108" s="203">
        <f t="shared" si="12"/>
        <v>5.4633588992821511E-3</v>
      </c>
      <c r="E108" s="203">
        <f t="shared" si="12"/>
        <v>5.4633588992821494E-3</v>
      </c>
      <c r="F108" s="203">
        <f t="shared" si="12"/>
        <v>5.4633588992821528E-3</v>
      </c>
      <c r="G108" s="203">
        <f t="shared" si="12"/>
        <v>5.4633588992821502E-3</v>
      </c>
      <c r="H108" s="203">
        <f t="shared" si="12"/>
        <v>5.4633588992821511E-3</v>
      </c>
      <c r="I108" s="203">
        <f t="shared" si="12"/>
        <v>5.463358899282152E-3</v>
      </c>
      <c r="J108" s="203">
        <f t="shared" si="12"/>
        <v>5.4633588992821528E-3</v>
      </c>
      <c r="K108" s="203">
        <f t="shared" si="12"/>
        <v>5.463358899282152E-3</v>
      </c>
      <c r="L108" s="203">
        <f t="shared" si="12"/>
        <v>5.463358899282152E-3</v>
      </c>
      <c r="M108" s="203">
        <f t="shared" si="12"/>
        <v>5.4633588992821537E-3</v>
      </c>
      <c r="N108" s="203">
        <f t="shared" si="12"/>
        <v>5.4633588992821528E-3</v>
      </c>
      <c r="O108" s="203">
        <f t="shared" si="12"/>
        <v>5.4633588992821511E-3</v>
      </c>
      <c r="P108" s="203">
        <f t="shared" si="12"/>
        <v>5.463358899282152E-3</v>
      </c>
      <c r="Q108" s="203">
        <f t="shared" si="12"/>
        <v>5.4633588992821528E-3</v>
      </c>
    </row>
    <row r="109" spans="1:17" x14ac:dyDescent="0.25">
      <c r="A109" s="76" t="s">
        <v>82</v>
      </c>
      <c r="B109" s="202">
        <f t="shared" ref="B109:Q109" si="13">IF(B$33=0,0,B$33/B$31)</f>
        <v>7.7529168164440195E-3</v>
      </c>
      <c r="C109" s="202">
        <f t="shared" si="13"/>
        <v>7.7529168164440186E-3</v>
      </c>
      <c r="D109" s="202">
        <f t="shared" si="13"/>
        <v>7.7529168164440177E-3</v>
      </c>
      <c r="E109" s="202">
        <f t="shared" si="13"/>
        <v>7.752916816444016E-3</v>
      </c>
      <c r="F109" s="202">
        <f t="shared" si="13"/>
        <v>7.7529168164440195E-3</v>
      </c>
      <c r="G109" s="202">
        <f t="shared" si="13"/>
        <v>7.752916816444016E-3</v>
      </c>
      <c r="H109" s="202">
        <f t="shared" si="13"/>
        <v>7.7529168164440169E-3</v>
      </c>
      <c r="I109" s="202">
        <f t="shared" si="13"/>
        <v>7.7529168164440186E-3</v>
      </c>
      <c r="J109" s="202">
        <f t="shared" si="13"/>
        <v>7.7529168164440195E-3</v>
      </c>
      <c r="K109" s="202">
        <f t="shared" si="13"/>
        <v>7.7529168164440186E-3</v>
      </c>
      <c r="L109" s="202">
        <f t="shared" si="13"/>
        <v>7.7529168164440177E-3</v>
      </c>
      <c r="M109" s="202">
        <f t="shared" si="13"/>
        <v>7.7529168164440221E-3</v>
      </c>
      <c r="N109" s="202">
        <f t="shared" si="13"/>
        <v>7.7529168164440195E-3</v>
      </c>
      <c r="O109" s="202">
        <f t="shared" si="13"/>
        <v>7.7529168164440169E-3</v>
      </c>
      <c r="P109" s="202">
        <f t="shared" si="13"/>
        <v>7.7529168164440195E-3</v>
      </c>
      <c r="Q109" s="202">
        <f t="shared" si="13"/>
        <v>7.7529168164440204E-3</v>
      </c>
    </row>
    <row r="110" spans="1:17" x14ac:dyDescent="0.25">
      <c r="A110" s="76" t="s">
        <v>81</v>
      </c>
      <c r="B110" s="202">
        <f t="shared" ref="B110:Q110" si="14">IF(B$34=0,0,B$34/B$31)</f>
        <v>2.7587958486094952E-2</v>
      </c>
      <c r="C110" s="202">
        <f t="shared" si="14"/>
        <v>2.7587958486094948E-2</v>
      </c>
      <c r="D110" s="202">
        <f t="shared" si="14"/>
        <v>2.7587958486094945E-2</v>
      </c>
      <c r="E110" s="202">
        <f t="shared" si="14"/>
        <v>2.7587958486094934E-2</v>
      </c>
      <c r="F110" s="202">
        <f t="shared" si="14"/>
        <v>2.7587958486094952E-2</v>
      </c>
      <c r="G110" s="202">
        <f t="shared" si="14"/>
        <v>2.7587958486094938E-2</v>
      </c>
      <c r="H110" s="202">
        <f t="shared" si="14"/>
        <v>2.7587958486094941E-2</v>
      </c>
      <c r="I110" s="202">
        <f t="shared" si="14"/>
        <v>2.7587958486094948E-2</v>
      </c>
      <c r="J110" s="202">
        <f t="shared" si="14"/>
        <v>2.7587958486094952E-2</v>
      </c>
      <c r="K110" s="202">
        <f t="shared" si="14"/>
        <v>2.7587958486094948E-2</v>
      </c>
      <c r="L110" s="202">
        <f t="shared" si="14"/>
        <v>2.7587958486094948E-2</v>
      </c>
      <c r="M110" s="202">
        <f t="shared" si="14"/>
        <v>2.7587958486094959E-2</v>
      </c>
      <c r="N110" s="202">
        <f t="shared" si="14"/>
        <v>2.7587958486094952E-2</v>
      </c>
      <c r="O110" s="202">
        <f t="shared" si="14"/>
        <v>2.7587958486094945E-2</v>
      </c>
      <c r="P110" s="202">
        <f t="shared" si="14"/>
        <v>2.7587958486094952E-2</v>
      </c>
      <c r="Q110" s="202">
        <f t="shared" si="14"/>
        <v>2.7587958486094952E-2</v>
      </c>
    </row>
    <row r="111" spans="1:17" x14ac:dyDescent="0.25">
      <c r="A111" s="76" t="s">
        <v>80</v>
      </c>
      <c r="B111" s="202">
        <f t="shared" ref="B111:Q111" si="15">IF(B$35=0,0,B$35/B$31)</f>
        <v>2.1853435597128611E-2</v>
      </c>
      <c r="C111" s="202">
        <f t="shared" si="15"/>
        <v>2.1853435597128608E-2</v>
      </c>
      <c r="D111" s="202">
        <f t="shared" si="15"/>
        <v>2.1853435597128604E-2</v>
      </c>
      <c r="E111" s="202">
        <f t="shared" si="15"/>
        <v>2.1853435597128597E-2</v>
      </c>
      <c r="F111" s="202">
        <f t="shared" si="15"/>
        <v>2.1853435597128611E-2</v>
      </c>
      <c r="G111" s="202">
        <f t="shared" si="15"/>
        <v>2.1853435597128601E-2</v>
      </c>
      <c r="H111" s="202">
        <f t="shared" si="15"/>
        <v>2.1853435597128604E-2</v>
      </c>
      <c r="I111" s="202">
        <f t="shared" si="15"/>
        <v>2.1853435597128608E-2</v>
      </c>
      <c r="J111" s="202">
        <f t="shared" si="15"/>
        <v>2.1853435597128611E-2</v>
      </c>
      <c r="K111" s="202">
        <f t="shared" si="15"/>
        <v>2.1853435597128608E-2</v>
      </c>
      <c r="L111" s="202">
        <f t="shared" si="15"/>
        <v>2.1853435597128608E-2</v>
      </c>
      <c r="M111" s="202">
        <f t="shared" si="15"/>
        <v>2.1853435597128615E-2</v>
      </c>
      <c r="N111" s="202">
        <f t="shared" si="15"/>
        <v>2.1853435597128611E-2</v>
      </c>
      <c r="O111" s="202">
        <f t="shared" si="15"/>
        <v>2.1853435597128604E-2</v>
      </c>
      <c r="P111" s="202">
        <f t="shared" si="15"/>
        <v>2.1853435597128608E-2</v>
      </c>
      <c r="Q111" s="202">
        <f t="shared" si="15"/>
        <v>2.1853435597128611E-2</v>
      </c>
    </row>
    <row r="112" spans="1:17" x14ac:dyDescent="0.25">
      <c r="A112" s="129" t="s">
        <v>79</v>
      </c>
      <c r="B112" s="201">
        <f t="shared" ref="B112:Q112" si="16">IF(B$36=0,0,B$36/B$31)</f>
        <v>1.3112061358277164E-2</v>
      </c>
      <c r="C112" s="201">
        <f t="shared" si="16"/>
        <v>1.3112061358277164E-2</v>
      </c>
      <c r="D112" s="201">
        <f t="shared" si="16"/>
        <v>1.3112061358277163E-2</v>
      </c>
      <c r="E112" s="201">
        <f t="shared" si="16"/>
        <v>1.3112061358277163E-2</v>
      </c>
      <c r="F112" s="201">
        <f t="shared" si="16"/>
        <v>1.3112061358277166E-2</v>
      </c>
      <c r="G112" s="201">
        <f t="shared" si="16"/>
        <v>1.3112061358277159E-2</v>
      </c>
      <c r="H112" s="201">
        <f t="shared" si="16"/>
        <v>1.3112061358277161E-2</v>
      </c>
      <c r="I112" s="201">
        <f t="shared" si="16"/>
        <v>1.3112061358277164E-2</v>
      </c>
      <c r="J112" s="201">
        <f t="shared" si="16"/>
        <v>1.3112061358277168E-2</v>
      </c>
      <c r="K112" s="201">
        <f t="shared" si="16"/>
        <v>1.3112061358277166E-2</v>
      </c>
      <c r="L112" s="201">
        <f t="shared" si="16"/>
        <v>1.3112061358277164E-2</v>
      </c>
      <c r="M112" s="201">
        <f t="shared" si="16"/>
        <v>1.311206135827717E-2</v>
      </c>
      <c r="N112" s="201">
        <f t="shared" si="16"/>
        <v>1.3112061358277166E-2</v>
      </c>
      <c r="O112" s="201">
        <f t="shared" si="16"/>
        <v>1.3112061358277163E-2</v>
      </c>
      <c r="P112" s="201">
        <f t="shared" si="16"/>
        <v>1.3112061358277163E-2</v>
      </c>
      <c r="Q112" s="201">
        <f t="shared" si="16"/>
        <v>1.3112061358277166E-2</v>
      </c>
    </row>
    <row r="113" spans="1:17" x14ac:dyDescent="0.25">
      <c r="A113" s="127" t="s">
        <v>238</v>
      </c>
      <c r="B113" s="200">
        <f t="shared" ref="B113:Q113" si="17">IF(B$41=0,0,B$41/B$31)</f>
        <v>5.7670983759324043E-2</v>
      </c>
      <c r="C113" s="200">
        <f t="shared" si="17"/>
        <v>7.0494786520624672E-2</v>
      </c>
      <c r="D113" s="200">
        <f t="shared" si="17"/>
        <v>6.3533235438375274E-2</v>
      </c>
      <c r="E113" s="200">
        <f t="shared" si="17"/>
        <v>4.9728314017003367E-2</v>
      </c>
      <c r="F113" s="200">
        <f t="shared" si="17"/>
        <v>4.8155671918617318E-2</v>
      </c>
      <c r="G113" s="200">
        <f t="shared" si="17"/>
        <v>5.4427755804168934E-2</v>
      </c>
      <c r="H113" s="200">
        <f t="shared" si="17"/>
        <v>6.5270130287687744E-2</v>
      </c>
      <c r="I113" s="200">
        <f t="shared" si="17"/>
        <v>8.1375471842963815E-2</v>
      </c>
      <c r="J113" s="200">
        <f t="shared" si="17"/>
        <v>7.0160661420657952E-2</v>
      </c>
      <c r="K113" s="200">
        <f t="shared" si="17"/>
        <v>7.0681820450714805E-2</v>
      </c>
      <c r="L113" s="200">
        <f t="shared" si="17"/>
        <v>8.5170538609371835E-2</v>
      </c>
      <c r="M113" s="200">
        <f t="shared" si="17"/>
        <v>8.6937753566876927E-2</v>
      </c>
      <c r="N113" s="200">
        <f t="shared" si="17"/>
        <v>8.7844189428630023E-2</v>
      </c>
      <c r="O113" s="200">
        <f t="shared" si="17"/>
        <v>8.6138520851856651E-2</v>
      </c>
      <c r="P113" s="200">
        <f t="shared" si="17"/>
        <v>9.1993060801384113E-2</v>
      </c>
      <c r="Q113" s="200">
        <f t="shared" si="17"/>
        <v>9.3327443587820511E-2</v>
      </c>
    </row>
    <row r="114" spans="1:17" x14ac:dyDescent="0.25">
      <c r="A114" s="142" t="s">
        <v>247</v>
      </c>
      <c r="B114" s="199">
        <f t="shared" ref="B114:Q114" si="18">IF(B$42=0,0,B$42/B$31)</f>
        <v>2.3432033364469584E-2</v>
      </c>
      <c r="C114" s="199">
        <f t="shared" si="18"/>
        <v>2.2037916191848469E-2</v>
      </c>
      <c r="D114" s="199">
        <f t="shared" si="18"/>
        <v>2.2794728979170117E-2</v>
      </c>
      <c r="E114" s="199">
        <f t="shared" si="18"/>
        <v>2.4295506742089145E-2</v>
      </c>
      <c r="F114" s="199">
        <f t="shared" si="18"/>
        <v>2.4466473763070096E-2</v>
      </c>
      <c r="G114" s="199">
        <f t="shared" si="18"/>
        <v>2.3784615189936454E-2</v>
      </c>
      <c r="H114" s="199">
        <f t="shared" si="18"/>
        <v>2.2605905509132742E-2</v>
      </c>
      <c r="I114" s="199">
        <f t="shared" si="18"/>
        <v>2.0855041615553831E-2</v>
      </c>
      <c r="J114" s="199">
        <f t="shared" si="18"/>
        <v>2.2074240014690868E-2</v>
      </c>
      <c r="K114" s="199">
        <f t="shared" si="18"/>
        <v>2.201758312694916E-2</v>
      </c>
      <c r="L114" s="199">
        <f t="shared" si="18"/>
        <v>2.044246760386836E-2</v>
      </c>
      <c r="M114" s="199">
        <f t="shared" si="18"/>
        <v>2.0250347936572356E-2</v>
      </c>
      <c r="N114" s="199">
        <f t="shared" si="18"/>
        <v>2.0151806355399326E-2</v>
      </c>
      <c r="O114" s="199">
        <f t="shared" si="18"/>
        <v>2.0337235116114197E-2</v>
      </c>
      <c r="P114" s="199">
        <f t="shared" si="18"/>
        <v>1.9700769097932495E-2</v>
      </c>
      <c r="Q114" s="199">
        <f t="shared" si="18"/>
        <v>1.9555704019184179E-2</v>
      </c>
    </row>
    <row r="115" spans="1:17" x14ac:dyDescent="0.25">
      <c r="A115" s="142" t="s">
        <v>246</v>
      </c>
      <c r="B115" s="199">
        <f t="shared" ref="B115:Q115" si="19">IF(B$53=0,0,B$53/B$31)</f>
        <v>3.4238950394854452E-2</v>
      </c>
      <c r="C115" s="199">
        <f t="shared" si="19"/>
        <v>4.8456870328776207E-2</v>
      </c>
      <c r="D115" s="199">
        <f t="shared" si="19"/>
        <v>4.0738506459205154E-2</v>
      </c>
      <c r="E115" s="199">
        <f t="shared" si="19"/>
        <v>2.5432807274914222E-2</v>
      </c>
      <c r="F115" s="199">
        <f t="shared" si="19"/>
        <v>2.3689198155547219E-2</v>
      </c>
      <c r="G115" s="199">
        <f t="shared" si="19"/>
        <v>3.064314061423248E-2</v>
      </c>
      <c r="H115" s="199">
        <f t="shared" si="19"/>
        <v>4.2664224778554992E-2</v>
      </c>
      <c r="I115" s="199">
        <f t="shared" si="19"/>
        <v>6.0520430227409987E-2</v>
      </c>
      <c r="J115" s="199">
        <f t="shared" si="19"/>
        <v>4.8086421405967091E-2</v>
      </c>
      <c r="K115" s="199">
        <f t="shared" si="19"/>
        <v>4.8664237323765652E-2</v>
      </c>
      <c r="L115" s="199">
        <f t="shared" si="19"/>
        <v>6.4728071005503485E-2</v>
      </c>
      <c r="M115" s="199">
        <f t="shared" si="19"/>
        <v>6.6687405630304564E-2</v>
      </c>
      <c r="N115" s="199">
        <f t="shared" si="19"/>
        <v>6.7692383073230694E-2</v>
      </c>
      <c r="O115" s="199">
        <f t="shared" si="19"/>
        <v>6.5801285735742454E-2</v>
      </c>
      <c r="P115" s="199">
        <f t="shared" si="19"/>
        <v>7.2292291703451611E-2</v>
      </c>
      <c r="Q115" s="199">
        <f t="shared" si="19"/>
        <v>7.3771739568636335E-2</v>
      </c>
    </row>
    <row r="116" spans="1:17" x14ac:dyDescent="0.25">
      <c r="A116" s="127" t="s">
        <v>237</v>
      </c>
      <c r="B116" s="200">
        <f t="shared" ref="B116:Q116" si="20">IF(B$54=0,0,B$54/B$31)</f>
        <v>0.76987333242429634</v>
      </c>
      <c r="C116" s="200">
        <f t="shared" si="20"/>
        <v>0.7558355455097745</v>
      </c>
      <c r="D116" s="200">
        <f t="shared" si="20"/>
        <v>0.76345612206621427</v>
      </c>
      <c r="E116" s="200">
        <f t="shared" si="20"/>
        <v>0.77856790668206566</v>
      </c>
      <c r="F116" s="200">
        <f t="shared" si="20"/>
        <v>0.78028942525817613</v>
      </c>
      <c r="G116" s="200">
        <f t="shared" si="20"/>
        <v>0.77342358532486977</v>
      </c>
      <c r="H116" s="200">
        <f t="shared" si="20"/>
        <v>0.76155480151088273</v>
      </c>
      <c r="I116" s="200">
        <f t="shared" si="20"/>
        <v>0.74392482410505223</v>
      </c>
      <c r="J116" s="200">
        <f t="shared" si="20"/>
        <v>0.75620130105385408</v>
      </c>
      <c r="K116" s="200">
        <f t="shared" si="20"/>
        <v>0.75563080573755093</v>
      </c>
      <c r="L116" s="200">
        <f t="shared" si="20"/>
        <v>0.73977049176036047</v>
      </c>
      <c r="M116" s="200">
        <f t="shared" si="20"/>
        <v>0.73783598079919133</v>
      </c>
      <c r="N116" s="200">
        <f t="shared" si="20"/>
        <v>0.73684373585314666</v>
      </c>
      <c r="O116" s="200">
        <f t="shared" si="20"/>
        <v>0.73871087405491287</v>
      </c>
      <c r="P116" s="200">
        <f t="shared" si="20"/>
        <v>0.73230210546857444</v>
      </c>
      <c r="Q116" s="200">
        <f t="shared" si="20"/>
        <v>0.73084140137267817</v>
      </c>
    </row>
    <row r="117" spans="1:17" x14ac:dyDescent="0.25">
      <c r="A117" s="142" t="s">
        <v>245</v>
      </c>
      <c r="B117" s="199">
        <f t="shared" ref="B117:Q117" si="21">IF(B$55=0,0,B$55/B$31)</f>
        <v>0.70296100093408753</v>
      </c>
      <c r="C117" s="199">
        <f t="shared" si="21"/>
        <v>0.66113748575545406</v>
      </c>
      <c r="D117" s="199">
        <f t="shared" si="21"/>
        <v>0.68384186937510349</v>
      </c>
      <c r="E117" s="199">
        <f t="shared" si="21"/>
        <v>0.72886520226267426</v>
      </c>
      <c r="F117" s="199">
        <f t="shared" si="21"/>
        <v>0.7339942128921032</v>
      </c>
      <c r="G117" s="199">
        <f t="shared" si="21"/>
        <v>0.71353845569809393</v>
      </c>
      <c r="H117" s="199">
        <f t="shared" si="21"/>
        <v>0.67817716527398242</v>
      </c>
      <c r="I117" s="199">
        <f t="shared" si="21"/>
        <v>0.62565124846661502</v>
      </c>
      <c r="J117" s="199">
        <f t="shared" si="21"/>
        <v>0.66222720044072614</v>
      </c>
      <c r="K117" s="199">
        <f t="shared" si="21"/>
        <v>0.66052749380847497</v>
      </c>
      <c r="L117" s="199">
        <f t="shared" si="21"/>
        <v>0.61327402811605081</v>
      </c>
      <c r="M117" s="199">
        <f t="shared" si="21"/>
        <v>0.60751043809717098</v>
      </c>
      <c r="N117" s="199">
        <f t="shared" si="21"/>
        <v>0.6045541906619798</v>
      </c>
      <c r="O117" s="199">
        <f t="shared" si="21"/>
        <v>0.61011705348342593</v>
      </c>
      <c r="P117" s="199">
        <f t="shared" si="21"/>
        <v>0.59102307293797485</v>
      </c>
      <c r="Q117" s="199">
        <f t="shared" si="21"/>
        <v>0.5866711205755254</v>
      </c>
    </row>
    <row r="118" spans="1:17" x14ac:dyDescent="0.25">
      <c r="A118" s="142" t="s">
        <v>244</v>
      </c>
      <c r="B118" s="199">
        <f t="shared" ref="B118:Q118" si="22">IF(B$66=0,0,B$66/B$31)</f>
        <v>6.6912331490208851E-2</v>
      </c>
      <c r="C118" s="199">
        <f t="shared" si="22"/>
        <v>9.4698059754320441E-2</v>
      </c>
      <c r="D118" s="199">
        <f t="shared" si="22"/>
        <v>7.961425269111079E-2</v>
      </c>
      <c r="E118" s="199">
        <f t="shared" si="22"/>
        <v>4.9702704419391418E-2</v>
      </c>
      <c r="F118" s="199">
        <f t="shared" si="22"/>
        <v>4.629521236607291E-2</v>
      </c>
      <c r="G118" s="199">
        <f t="shared" si="22"/>
        <v>5.9885129626775897E-2</v>
      </c>
      <c r="H118" s="199">
        <f t="shared" si="22"/>
        <v>8.3377636236900435E-2</v>
      </c>
      <c r="I118" s="199">
        <f t="shared" si="22"/>
        <v>0.11827357563843711</v>
      </c>
      <c r="J118" s="199">
        <f t="shared" si="22"/>
        <v>9.3974100613127859E-2</v>
      </c>
      <c r="K118" s="199">
        <f t="shared" si="22"/>
        <v>9.510331192907602E-2</v>
      </c>
      <c r="L118" s="199">
        <f t="shared" si="22"/>
        <v>0.12649646364430961</v>
      </c>
      <c r="M118" s="199">
        <f t="shared" si="22"/>
        <v>0.1303255427020204</v>
      </c>
      <c r="N118" s="199">
        <f t="shared" si="22"/>
        <v>0.13228954519116679</v>
      </c>
      <c r="O118" s="199">
        <f t="shared" si="22"/>
        <v>0.12859382057148688</v>
      </c>
      <c r="P118" s="199">
        <f t="shared" si="22"/>
        <v>0.14127903253059962</v>
      </c>
      <c r="Q118" s="199">
        <f t="shared" si="22"/>
        <v>0.14417028079715283</v>
      </c>
    </row>
    <row r="119" spans="1:17" x14ac:dyDescent="0.25">
      <c r="A119" s="127" t="s">
        <v>236</v>
      </c>
      <c r="B119" s="200">
        <f t="shared" ref="B119:Q119" si="23">IF(B$67=0,0,B$67/B$31)</f>
        <v>9.6685952659152613E-2</v>
      </c>
      <c r="C119" s="200">
        <f t="shared" si="23"/>
        <v>9.7899936812373717E-2</v>
      </c>
      <c r="D119" s="200">
        <f t="shared" si="23"/>
        <v>9.7240911338183314E-2</v>
      </c>
      <c r="E119" s="200">
        <f t="shared" si="23"/>
        <v>9.5934048143703793E-2</v>
      </c>
      <c r="F119" s="200">
        <f t="shared" si="23"/>
        <v>9.5785171665979871E-2</v>
      </c>
      <c r="G119" s="200">
        <f t="shared" si="23"/>
        <v>9.6378927713734408E-2</v>
      </c>
      <c r="H119" s="200">
        <f t="shared" si="23"/>
        <v>9.7405337044202442E-2</v>
      </c>
      <c r="I119" s="200">
        <f t="shared" si="23"/>
        <v>9.8929972894756982E-2</v>
      </c>
      <c r="J119" s="200">
        <f t="shared" si="23"/>
        <v>9.786830636826109E-2</v>
      </c>
      <c r="K119" s="200">
        <f t="shared" si="23"/>
        <v>9.7917642654507336E-2</v>
      </c>
      <c r="L119" s="200">
        <f t="shared" si="23"/>
        <v>9.9289238473040761E-2</v>
      </c>
      <c r="M119" s="200">
        <f t="shared" si="23"/>
        <v>9.9456534476705202E-2</v>
      </c>
      <c r="N119" s="200">
        <f t="shared" si="23"/>
        <v>9.9542343560996505E-2</v>
      </c>
      <c r="O119" s="200">
        <f t="shared" si="23"/>
        <v>9.9380873936003603E-2</v>
      </c>
      <c r="P119" s="200">
        <f t="shared" si="23"/>
        <v>9.9935102572814433E-2</v>
      </c>
      <c r="Q119" s="200">
        <f t="shared" si="23"/>
        <v>0.10006142388227447</v>
      </c>
    </row>
    <row r="120" spans="1:17" x14ac:dyDescent="0.25">
      <c r="A120" s="142" t="s">
        <v>243</v>
      </c>
      <c r="B120" s="199">
        <f t="shared" ref="B120:Q120" si="24">IF(B$68=0,0,B$68/B$31)</f>
        <v>8.2012116775643559E-2</v>
      </c>
      <c r="C120" s="199">
        <f t="shared" si="24"/>
        <v>7.7132706671469625E-2</v>
      </c>
      <c r="D120" s="199">
        <f t="shared" si="24"/>
        <v>7.9781551427095393E-2</v>
      </c>
      <c r="E120" s="199">
        <f t="shared" si="24"/>
        <v>8.5034273597311985E-2</v>
      </c>
      <c r="F120" s="199">
        <f t="shared" si="24"/>
        <v>8.5632658170745349E-2</v>
      </c>
      <c r="G120" s="199">
        <f t="shared" si="24"/>
        <v>8.3246153164777625E-2</v>
      </c>
      <c r="H120" s="199">
        <f t="shared" si="24"/>
        <v>7.9120669281964595E-2</v>
      </c>
      <c r="I120" s="199">
        <f t="shared" si="24"/>
        <v>7.2992645654438415E-2</v>
      </c>
      <c r="J120" s="199">
        <f t="shared" si="24"/>
        <v>7.7259840051418061E-2</v>
      </c>
      <c r="K120" s="199">
        <f t="shared" si="24"/>
        <v>7.7061540944322063E-2</v>
      </c>
      <c r="L120" s="199">
        <f t="shared" si="24"/>
        <v>7.154863661353926E-2</v>
      </c>
      <c r="M120" s="199">
        <f t="shared" si="24"/>
        <v>7.087621777800325E-2</v>
      </c>
      <c r="N120" s="199">
        <f t="shared" si="24"/>
        <v>7.0531322243897646E-2</v>
      </c>
      <c r="O120" s="199">
        <f t="shared" si="24"/>
        <v>7.1180322906399696E-2</v>
      </c>
      <c r="P120" s="199">
        <f t="shared" si="24"/>
        <v>6.8952691842763744E-2</v>
      </c>
      <c r="Q120" s="199">
        <f t="shared" si="24"/>
        <v>6.844496406714462E-2</v>
      </c>
    </row>
    <row r="121" spans="1:17" x14ac:dyDescent="0.25">
      <c r="A121" s="140" t="s">
        <v>242</v>
      </c>
      <c r="B121" s="198">
        <f t="shared" ref="B121:Q121" si="25">IF(B$79=0,0,B$79/B$31)</f>
        <v>1.4673835883509047E-2</v>
      </c>
      <c r="C121" s="198">
        <f t="shared" si="25"/>
        <v>2.0767230140904088E-2</v>
      </c>
      <c r="D121" s="198">
        <f t="shared" si="25"/>
        <v>1.7459359911087914E-2</v>
      </c>
      <c r="E121" s="198">
        <f t="shared" si="25"/>
        <v>1.0899774546391813E-2</v>
      </c>
      <c r="F121" s="198">
        <f t="shared" si="25"/>
        <v>1.0152513495234522E-2</v>
      </c>
      <c r="G121" s="198">
        <f t="shared" si="25"/>
        <v>1.3132774548956783E-2</v>
      </c>
      <c r="H121" s="198">
        <f t="shared" si="25"/>
        <v>1.8284667762237854E-2</v>
      </c>
      <c r="I121" s="198">
        <f t="shared" si="25"/>
        <v>2.5937327240318574E-2</v>
      </c>
      <c r="J121" s="198">
        <f t="shared" si="25"/>
        <v>2.060846631684304E-2</v>
      </c>
      <c r="K121" s="198">
        <f t="shared" si="25"/>
        <v>2.0856101710185277E-2</v>
      </c>
      <c r="L121" s="198">
        <f t="shared" si="25"/>
        <v>2.7740601859501491E-2</v>
      </c>
      <c r="M121" s="198">
        <f t="shared" si="25"/>
        <v>2.8580316698701955E-2</v>
      </c>
      <c r="N121" s="198">
        <f t="shared" si="25"/>
        <v>2.9011021317098862E-2</v>
      </c>
      <c r="O121" s="198">
        <f t="shared" si="25"/>
        <v>2.820055102960391E-2</v>
      </c>
      <c r="P121" s="198">
        <f t="shared" si="25"/>
        <v>3.0982410730050688E-2</v>
      </c>
      <c r="Q121" s="198">
        <f t="shared" si="25"/>
        <v>3.1616459815129852E-2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4.4278987140283041E-2</v>
      </c>
      <c r="C124" s="203">
        <f t="shared" si="27"/>
        <v>4.4278987140283034E-2</v>
      </c>
      <c r="D124" s="203">
        <f t="shared" si="27"/>
        <v>4.4278987140283041E-2</v>
      </c>
      <c r="E124" s="203">
        <f t="shared" si="27"/>
        <v>4.4278987140283041E-2</v>
      </c>
      <c r="F124" s="203">
        <f t="shared" si="27"/>
        <v>4.4278987140283041E-2</v>
      </c>
      <c r="G124" s="203">
        <f t="shared" si="27"/>
        <v>4.4278987140283041E-2</v>
      </c>
      <c r="H124" s="203">
        <f t="shared" si="27"/>
        <v>4.4278987140283041E-2</v>
      </c>
      <c r="I124" s="203">
        <f t="shared" si="27"/>
        <v>4.4278987140283041E-2</v>
      </c>
      <c r="J124" s="203">
        <f t="shared" si="27"/>
        <v>4.4278987140283041E-2</v>
      </c>
      <c r="K124" s="203">
        <f t="shared" si="27"/>
        <v>4.4278987140283041E-2</v>
      </c>
      <c r="L124" s="203">
        <f t="shared" si="27"/>
        <v>4.4278987140283048E-2</v>
      </c>
      <c r="M124" s="203">
        <f t="shared" si="27"/>
        <v>4.4278987140283041E-2</v>
      </c>
      <c r="N124" s="203">
        <f t="shared" si="27"/>
        <v>4.4278987140283041E-2</v>
      </c>
      <c r="O124" s="203">
        <f t="shared" si="27"/>
        <v>4.4278987140283041E-2</v>
      </c>
      <c r="P124" s="203">
        <f t="shared" si="27"/>
        <v>4.4278987140283041E-2</v>
      </c>
      <c r="Q124" s="203">
        <f t="shared" si="27"/>
        <v>4.4278987140283041E-2</v>
      </c>
    </row>
    <row r="125" spans="1:17" x14ac:dyDescent="0.25">
      <c r="A125" s="76" t="s">
        <v>82</v>
      </c>
      <c r="B125" s="202">
        <f t="shared" ref="B125:Q125" si="28">IF(B$83=0,0,B$83/B$81)</f>
        <v>1.9524246480968573E-2</v>
      </c>
      <c r="C125" s="202">
        <f t="shared" si="28"/>
        <v>1.9524246480968573E-2</v>
      </c>
      <c r="D125" s="202">
        <f t="shared" si="28"/>
        <v>1.9524246480968573E-2</v>
      </c>
      <c r="E125" s="202">
        <f t="shared" si="28"/>
        <v>1.9524246480968573E-2</v>
      </c>
      <c r="F125" s="202">
        <f t="shared" si="28"/>
        <v>1.9524246480968573E-2</v>
      </c>
      <c r="G125" s="202">
        <f t="shared" si="28"/>
        <v>1.9524246480968573E-2</v>
      </c>
      <c r="H125" s="202">
        <f t="shared" si="28"/>
        <v>1.9524246480968573E-2</v>
      </c>
      <c r="I125" s="202">
        <f t="shared" si="28"/>
        <v>1.9524246480968573E-2</v>
      </c>
      <c r="J125" s="202">
        <f t="shared" si="28"/>
        <v>1.9524246480968573E-2</v>
      </c>
      <c r="K125" s="202">
        <f t="shared" si="28"/>
        <v>1.9524246480968573E-2</v>
      </c>
      <c r="L125" s="202">
        <f t="shared" si="28"/>
        <v>1.9524246480968573E-2</v>
      </c>
      <c r="M125" s="202">
        <f t="shared" si="28"/>
        <v>1.9524246480968573E-2</v>
      </c>
      <c r="N125" s="202">
        <f t="shared" si="28"/>
        <v>1.9524246480968573E-2</v>
      </c>
      <c r="O125" s="202">
        <f t="shared" si="28"/>
        <v>1.9524246480968573E-2</v>
      </c>
      <c r="P125" s="202">
        <f t="shared" si="28"/>
        <v>1.9524246480968573E-2</v>
      </c>
      <c r="Q125" s="202">
        <f t="shared" si="28"/>
        <v>1.9524246480968573E-2</v>
      </c>
    </row>
    <row r="126" spans="1:17" x14ac:dyDescent="0.25">
      <c r="A126" s="76" t="s">
        <v>81</v>
      </c>
      <c r="B126" s="202">
        <f t="shared" ref="B126:Q126" si="29">IF(B$84=0,0,B$84/B$81)</f>
        <v>0.15144255017466912</v>
      </c>
      <c r="C126" s="202">
        <f t="shared" si="29"/>
        <v>0.15144255017466912</v>
      </c>
      <c r="D126" s="202">
        <f t="shared" si="29"/>
        <v>0.15144255017466912</v>
      </c>
      <c r="E126" s="202">
        <f t="shared" si="29"/>
        <v>0.15144255017466912</v>
      </c>
      <c r="F126" s="202">
        <f t="shared" si="29"/>
        <v>0.15144255017466912</v>
      </c>
      <c r="G126" s="202">
        <f t="shared" si="29"/>
        <v>0.15144255017466912</v>
      </c>
      <c r="H126" s="202">
        <f t="shared" si="29"/>
        <v>0.15144255017466912</v>
      </c>
      <c r="I126" s="202">
        <f t="shared" si="29"/>
        <v>0.15144255017466912</v>
      </c>
      <c r="J126" s="202">
        <f t="shared" si="29"/>
        <v>0.15144255017466912</v>
      </c>
      <c r="K126" s="202">
        <f t="shared" si="29"/>
        <v>0.15144255017466912</v>
      </c>
      <c r="L126" s="202">
        <f t="shared" si="29"/>
        <v>0.15144255017466912</v>
      </c>
      <c r="M126" s="202">
        <f t="shared" si="29"/>
        <v>0.15144255017466912</v>
      </c>
      <c r="N126" s="202">
        <f t="shared" si="29"/>
        <v>0.15144255017466912</v>
      </c>
      <c r="O126" s="202">
        <f t="shared" si="29"/>
        <v>0.15144255017466912</v>
      </c>
      <c r="P126" s="202">
        <f t="shared" si="29"/>
        <v>0.15144255017466912</v>
      </c>
      <c r="Q126" s="202">
        <f t="shared" si="29"/>
        <v>0.15144255017466912</v>
      </c>
    </row>
    <row r="127" spans="1:17" x14ac:dyDescent="0.25">
      <c r="A127" s="76" t="s">
        <v>80</v>
      </c>
      <c r="B127" s="202">
        <f t="shared" ref="B127:Q127" si="30">IF(B$85=0,0,B$85/B$81)</f>
        <v>6.6870362597968691E-2</v>
      </c>
      <c r="C127" s="202">
        <f t="shared" si="30"/>
        <v>6.6870362597968691E-2</v>
      </c>
      <c r="D127" s="202">
        <f t="shared" si="30"/>
        <v>6.6870362597968691E-2</v>
      </c>
      <c r="E127" s="202">
        <f t="shared" si="30"/>
        <v>6.6870362597968691E-2</v>
      </c>
      <c r="F127" s="202">
        <f t="shared" si="30"/>
        <v>6.6870362597968691E-2</v>
      </c>
      <c r="G127" s="202">
        <f t="shared" si="30"/>
        <v>6.6870362597968691E-2</v>
      </c>
      <c r="H127" s="202">
        <f t="shared" si="30"/>
        <v>6.6870362597968691E-2</v>
      </c>
      <c r="I127" s="202">
        <f t="shared" si="30"/>
        <v>6.6870362597968691E-2</v>
      </c>
      <c r="J127" s="202">
        <f t="shared" si="30"/>
        <v>6.6870362597968691E-2</v>
      </c>
      <c r="K127" s="202">
        <f t="shared" si="30"/>
        <v>6.6870362597968691E-2</v>
      </c>
      <c r="L127" s="202">
        <f t="shared" si="30"/>
        <v>6.6870362597968691E-2</v>
      </c>
      <c r="M127" s="202">
        <f t="shared" si="30"/>
        <v>6.6870362597968691E-2</v>
      </c>
      <c r="N127" s="202">
        <f t="shared" si="30"/>
        <v>6.6870362597968691E-2</v>
      </c>
      <c r="O127" s="202">
        <f t="shared" si="30"/>
        <v>6.6870362597968691E-2</v>
      </c>
      <c r="P127" s="202">
        <f t="shared" si="30"/>
        <v>6.6870362597968691E-2</v>
      </c>
      <c r="Q127" s="202">
        <f t="shared" si="30"/>
        <v>6.6870362597968691E-2</v>
      </c>
    </row>
    <row r="128" spans="1:17" x14ac:dyDescent="0.25">
      <c r="A128" s="129" t="s">
        <v>79</v>
      </c>
      <c r="B128" s="201">
        <f t="shared" ref="B128:Q128" si="31">IF(B$86=0,0,B$86/B$81)</f>
        <v>0.23164776414444158</v>
      </c>
      <c r="C128" s="201">
        <f t="shared" si="31"/>
        <v>0.2316477641444416</v>
      </c>
      <c r="D128" s="201">
        <f t="shared" si="31"/>
        <v>0.2316477641444416</v>
      </c>
      <c r="E128" s="201">
        <f t="shared" si="31"/>
        <v>0.2316477641444416</v>
      </c>
      <c r="F128" s="201">
        <f t="shared" si="31"/>
        <v>0.23164776414444166</v>
      </c>
      <c r="G128" s="201">
        <f t="shared" si="31"/>
        <v>0.2316477641444416</v>
      </c>
      <c r="H128" s="201">
        <f t="shared" si="31"/>
        <v>0.2316477641444416</v>
      </c>
      <c r="I128" s="201">
        <f t="shared" si="31"/>
        <v>0.2316477641444416</v>
      </c>
      <c r="J128" s="201">
        <f t="shared" si="31"/>
        <v>0.2316477641444416</v>
      </c>
      <c r="K128" s="201">
        <f t="shared" si="31"/>
        <v>0.23164776414444163</v>
      </c>
      <c r="L128" s="201">
        <f t="shared" si="31"/>
        <v>0.2316477641444416</v>
      </c>
      <c r="M128" s="201">
        <f t="shared" si="31"/>
        <v>0.23164776414444166</v>
      </c>
      <c r="N128" s="201">
        <f t="shared" si="31"/>
        <v>0.2316477641444416</v>
      </c>
      <c r="O128" s="201">
        <f t="shared" si="31"/>
        <v>0.2316477641444416</v>
      </c>
      <c r="P128" s="201">
        <f t="shared" si="31"/>
        <v>0.2316477641444416</v>
      </c>
      <c r="Q128" s="201">
        <f t="shared" si="31"/>
        <v>0.2316477641444416</v>
      </c>
    </row>
    <row r="129" spans="1:17" x14ac:dyDescent="0.25">
      <c r="A129" s="72" t="s">
        <v>235</v>
      </c>
      <c r="B129" s="276">
        <f t="shared" ref="B129:Q129" si="32">IF(B$91=0,0,B$91/B$81)</f>
        <v>0.48623608946166896</v>
      </c>
      <c r="C129" s="276">
        <f t="shared" si="32"/>
        <v>0.48623608946166896</v>
      </c>
      <c r="D129" s="276">
        <f t="shared" si="32"/>
        <v>0.48623608946166896</v>
      </c>
      <c r="E129" s="276">
        <f t="shared" si="32"/>
        <v>0.48623608946166896</v>
      </c>
      <c r="F129" s="276">
        <f t="shared" si="32"/>
        <v>0.48623608946166896</v>
      </c>
      <c r="G129" s="276">
        <f t="shared" si="32"/>
        <v>0.48623608946166896</v>
      </c>
      <c r="H129" s="276">
        <f t="shared" si="32"/>
        <v>0.48623608946166896</v>
      </c>
      <c r="I129" s="276">
        <f t="shared" si="32"/>
        <v>0.48623608946166902</v>
      </c>
      <c r="J129" s="276">
        <f t="shared" si="32"/>
        <v>0.48623608946166896</v>
      </c>
      <c r="K129" s="276">
        <f t="shared" si="32"/>
        <v>0.48623608946166896</v>
      </c>
      <c r="L129" s="276">
        <f t="shared" si="32"/>
        <v>0.48623608946166896</v>
      </c>
      <c r="M129" s="276">
        <f t="shared" si="32"/>
        <v>0.48623608946166896</v>
      </c>
      <c r="N129" s="276">
        <f t="shared" si="32"/>
        <v>0.48623608946166902</v>
      </c>
      <c r="O129" s="276">
        <f t="shared" si="32"/>
        <v>0.48623608946166896</v>
      </c>
      <c r="P129" s="276">
        <f t="shared" si="32"/>
        <v>0.48623608946166896</v>
      </c>
      <c r="Q129" s="276">
        <f t="shared" si="32"/>
        <v>0.48623608946166896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374.14669248138983</v>
      </c>
      <c r="C133" s="230">
        <f t="shared" si="33"/>
        <v>261.28848751180789</v>
      </c>
      <c r="D133" s="230">
        <f t="shared" si="33"/>
        <v>259.47476408147571</v>
      </c>
      <c r="E133" s="230">
        <f t="shared" si="33"/>
        <v>393.31345843564719</v>
      </c>
      <c r="F133" s="230">
        <f t="shared" si="33"/>
        <v>379.89455275119383</v>
      </c>
      <c r="G133" s="230">
        <f t="shared" si="33"/>
        <v>315.78625307146712</v>
      </c>
      <c r="H133" s="230">
        <f t="shared" si="33"/>
        <v>263.77579336439339</v>
      </c>
      <c r="I133" s="230">
        <f t="shared" si="33"/>
        <v>259.04755105127225</v>
      </c>
      <c r="J133" s="230">
        <f t="shared" si="33"/>
        <v>210.46749915343108</v>
      </c>
      <c r="K133" s="230">
        <f t="shared" si="33"/>
        <v>220.65864797097146</v>
      </c>
      <c r="L133" s="230">
        <f t="shared" si="33"/>
        <v>235.88849039569314</v>
      </c>
      <c r="M133" s="230">
        <f t="shared" si="33"/>
        <v>242.66563452646244</v>
      </c>
      <c r="N133" s="230">
        <f t="shared" si="33"/>
        <v>232.20202056954145</v>
      </c>
      <c r="O133" s="230">
        <f t="shared" si="33"/>
        <v>221.06902214878454</v>
      </c>
      <c r="P133" s="230">
        <f t="shared" si="33"/>
        <v>217.70154545630581</v>
      </c>
      <c r="Q133" s="230">
        <f t="shared" si="33"/>
        <v>211.33613813833387</v>
      </c>
    </row>
    <row r="134" spans="1:17" x14ac:dyDescent="0.25">
      <c r="A134" s="132" t="s">
        <v>83</v>
      </c>
      <c r="B134" s="229">
        <f>IF(B$6=0,0,B$6/PPA!B$10*1000)</f>
        <v>2.2003751745811044</v>
      </c>
      <c r="C134" s="229">
        <f>IF(C$6=0,0,C$6/PPA!C$10*1000)</f>
        <v>1.5366504979953135</v>
      </c>
      <c r="D134" s="229">
        <f>IF(D$6=0,0,D$6/PPA!D$10*1000)</f>
        <v>1.5259839009363065</v>
      </c>
      <c r="E134" s="229">
        <f>IF(E$6=0,0,E$6/PPA!E$10*1000)</f>
        <v>2.3130958716506158</v>
      </c>
      <c r="F134" s="229">
        <f>IF(F$6=0,0,F$6/PPA!F$10*1000)</f>
        <v>2.2341786246684436</v>
      </c>
      <c r="G134" s="229">
        <f>IF(G$6=0,0,G$6/PPA!G$10*1000)</f>
        <v>1.857154548458301</v>
      </c>
      <c r="H134" s="229">
        <f>IF(H$6=0,0,H$6/PPA!H$10*1000)</f>
        <v>1.5512784665424135</v>
      </c>
      <c r="I134" s="229">
        <f>IF(I$6=0,0,I$6/PPA!I$10*1000)</f>
        <v>1.5234714400090621</v>
      </c>
      <c r="J134" s="229">
        <f>IF(J$6=0,0,J$6/PPA!J$10*1000)</f>
        <v>1.2377697558195426</v>
      </c>
      <c r="K134" s="229">
        <f>IF(K$6=0,0,K$6/PPA!K$10*1000)</f>
        <v>1.2977044052744293</v>
      </c>
      <c r="L134" s="229">
        <f>IF(L$6=0,0,L$6/PPA!L$10*1000)</f>
        <v>1.3872718606537298</v>
      </c>
      <c r="M134" s="229">
        <f>IF(M$6=0,0,M$6/PPA!M$10*1000)</f>
        <v>1.4271285799554632</v>
      </c>
      <c r="N134" s="229">
        <f>IF(N$6=0,0,N$6/PPA!N$10*1000)</f>
        <v>1.3655915495610156</v>
      </c>
      <c r="O134" s="229">
        <f>IF(O$6=0,0,O$6/PPA!O$10*1000)</f>
        <v>1.3001178360792303</v>
      </c>
      <c r="P134" s="229">
        <f>IF(P$6=0,0,P$6/PPA!P$10*1000)</f>
        <v>1.280313539358154</v>
      </c>
      <c r="Q134" s="229">
        <f>IF(Q$6=0,0,Q$6/PPA!Q$10*1000)</f>
        <v>1.2428782645848537</v>
      </c>
    </row>
    <row r="135" spans="1:17" x14ac:dyDescent="0.25">
      <c r="A135" s="76" t="s">
        <v>82</v>
      </c>
      <c r="B135" s="228">
        <f>IF(B$7=0,0,B$7/PPA!B$10*1000)</f>
        <v>3.080525244413546</v>
      </c>
      <c r="C135" s="228">
        <f>IF(C$7=0,0,C$7/PPA!C$10*1000)</f>
        <v>2.151310697193439</v>
      </c>
      <c r="D135" s="228">
        <f>IF(D$7=0,0,D$7/PPA!D$10*1000)</f>
        <v>2.1363774613108291</v>
      </c>
      <c r="E135" s="228">
        <f>IF(E$7=0,0,E$7/PPA!E$10*1000)</f>
        <v>3.2383342203108612</v>
      </c>
      <c r="F135" s="228">
        <f>IF(F$7=0,0,F$7/PPA!F$10*1000)</f>
        <v>3.1278500745358206</v>
      </c>
      <c r="G135" s="228">
        <f>IF(G$7=0,0,G$7/PPA!G$10*1000)</f>
        <v>2.6000163678416208</v>
      </c>
      <c r="H135" s="228">
        <f>IF(H$7=0,0,H$7/PPA!H$10*1000)</f>
        <v>2.1717898531593791</v>
      </c>
      <c r="I135" s="228">
        <f>IF(I$7=0,0,I$7/PPA!I$10*1000)</f>
        <v>2.1328600160126872</v>
      </c>
      <c r="J135" s="228">
        <f>IF(J$7=0,0,J$7/PPA!J$10*1000)</f>
        <v>1.7328776581473593</v>
      </c>
      <c r="K135" s="228">
        <f>IF(K$7=0,0,K$7/PPA!K$10*1000)</f>
        <v>1.8167861673842007</v>
      </c>
      <c r="L135" s="228">
        <f>IF(L$7=0,0,L$7/PPA!L$10*1000)</f>
        <v>1.9421806049152215</v>
      </c>
      <c r="M135" s="228">
        <f>IF(M$7=0,0,M$7/PPA!M$10*1000)</f>
        <v>1.9979800119376483</v>
      </c>
      <c r="N135" s="228">
        <f>IF(N$7=0,0,N$7/PPA!N$10*1000)</f>
        <v>1.9118281693854218</v>
      </c>
      <c r="O135" s="228">
        <f>IF(O$7=0,0,O$7/PPA!O$10*1000)</f>
        <v>1.8201649705109224</v>
      </c>
      <c r="P135" s="228">
        <f>IF(P$7=0,0,P$7/PPA!P$10*1000)</f>
        <v>1.7924389551014157</v>
      </c>
      <c r="Q135" s="228">
        <f>IF(Q$7=0,0,Q$7/PPA!Q$10*1000)</f>
        <v>1.7400295704187951</v>
      </c>
    </row>
    <row r="136" spans="1:17" x14ac:dyDescent="0.25">
      <c r="A136" s="76" t="s">
        <v>81</v>
      </c>
      <c r="B136" s="228">
        <f>IF(B$8=0,0,B$8/PPA!B$10*1000)</f>
        <v>17.603001396648835</v>
      </c>
      <c r="C136" s="228">
        <f>IF(C$8=0,0,C$8/PPA!C$10*1000)</f>
        <v>12.293203983962508</v>
      </c>
      <c r="D136" s="228">
        <f>IF(D$8=0,0,D$8/PPA!D$10*1000)</f>
        <v>12.207871207490452</v>
      </c>
      <c r="E136" s="228">
        <f>IF(E$8=0,0,E$8/PPA!E$10*1000)</f>
        <v>18.504766973204926</v>
      </c>
      <c r="F136" s="228">
        <f>IF(F$8=0,0,F$8/PPA!F$10*1000)</f>
        <v>17.873428997347549</v>
      </c>
      <c r="G136" s="228">
        <f>IF(G$8=0,0,G$8/PPA!G$10*1000)</f>
        <v>14.857236387666408</v>
      </c>
      <c r="H136" s="228">
        <f>IF(H$8=0,0,H$8/PPA!H$10*1000)</f>
        <v>12.410227732339308</v>
      </c>
      <c r="I136" s="228">
        <f>IF(I$8=0,0,I$8/PPA!I$10*1000)</f>
        <v>12.187771520072497</v>
      </c>
      <c r="J136" s="228">
        <f>IF(J$8=0,0,J$8/PPA!J$10*1000)</f>
        <v>9.902158046556341</v>
      </c>
      <c r="K136" s="228">
        <f>IF(K$8=0,0,K$8/PPA!K$10*1000)</f>
        <v>10.381635242195435</v>
      </c>
      <c r="L136" s="228">
        <f>IF(L$8=0,0,L$8/PPA!L$10*1000)</f>
        <v>11.098174885229838</v>
      </c>
      <c r="M136" s="228">
        <f>IF(M$8=0,0,M$8/PPA!M$10*1000)</f>
        <v>11.417028639643705</v>
      </c>
      <c r="N136" s="228">
        <f>IF(N$8=0,0,N$8/PPA!N$10*1000)</f>
        <v>10.924732396488125</v>
      </c>
      <c r="O136" s="228">
        <f>IF(O$8=0,0,O$8/PPA!O$10*1000)</f>
        <v>10.400942688633842</v>
      </c>
      <c r="P136" s="228">
        <f>IF(P$8=0,0,P$8/PPA!P$10*1000)</f>
        <v>10.242508314865232</v>
      </c>
      <c r="Q136" s="228">
        <f>IF(Q$8=0,0,Q$8/PPA!Q$10*1000)</f>
        <v>9.9430261166788299</v>
      </c>
    </row>
    <row r="137" spans="1:17" x14ac:dyDescent="0.25">
      <c r="A137" s="76" t="s">
        <v>80</v>
      </c>
      <c r="B137" s="228">
        <f>IF(B$9=0,0,B$9/PPA!B$10*1000)</f>
        <v>8.8015006983244177</v>
      </c>
      <c r="C137" s="228">
        <f>IF(C$9=0,0,C$9/PPA!C$10*1000)</f>
        <v>6.146601991981254</v>
      </c>
      <c r="D137" s="228">
        <f>IF(D$9=0,0,D$9/PPA!D$10*1000)</f>
        <v>6.1039356037452261</v>
      </c>
      <c r="E137" s="228">
        <f>IF(E$9=0,0,E$9/PPA!E$10*1000)</f>
        <v>9.2523834866024632</v>
      </c>
      <c r="F137" s="228">
        <f>IF(F$9=0,0,F$9/PPA!F$10*1000)</f>
        <v>8.9367144986737745</v>
      </c>
      <c r="G137" s="228">
        <f>IF(G$9=0,0,G$9/PPA!G$10*1000)</f>
        <v>7.4286181938332039</v>
      </c>
      <c r="H137" s="228">
        <f>IF(H$9=0,0,H$9/PPA!H$10*1000)</f>
        <v>6.2051138661696541</v>
      </c>
      <c r="I137" s="228">
        <f>IF(I$9=0,0,I$9/PPA!I$10*1000)</f>
        <v>6.0938857600362484</v>
      </c>
      <c r="J137" s="228">
        <f>IF(J$9=0,0,J$9/PPA!J$10*1000)</f>
        <v>4.9510790232781705</v>
      </c>
      <c r="K137" s="228">
        <f>IF(K$9=0,0,K$9/PPA!K$10*1000)</f>
        <v>5.1908176210977173</v>
      </c>
      <c r="L137" s="228">
        <f>IF(L$9=0,0,L$9/PPA!L$10*1000)</f>
        <v>5.549087442614919</v>
      </c>
      <c r="M137" s="228">
        <f>IF(M$9=0,0,M$9/PPA!M$10*1000)</f>
        <v>5.7085143198218526</v>
      </c>
      <c r="N137" s="228">
        <f>IF(N$9=0,0,N$9/PPA!N$10*1000)</f>
        <v>5.4623661982440623</v>
      </c>
      <c r="O137" s="228">
        <f>IF(O$9=0,0,O$9/PPA!O$10*1000)</f>
        <v>5.200471344316921</v>
      </c>
      <c r="P137" s="228">
        <f>IF(P$9=0,0,P$9/PPA!P$10*1000)</f>
        <v>5.1212541574326158</v>
      </c>
      <c r="Q137" s="228">
        <f>IF(Q$9=0,0,Q$9/PPA!Q$10*1000)</f>
        <v>4.9715130583394149</v>
      </c>
    </row>
    <row r="138" spans="1:17" x14ac:dyDescent="0.25">
      <c r="A138" s="129" t="s">
        <v>79</v>
      </c>
      <c r="B138" s="227">
        <f>IF(B$10=0,0,B$10/PPA!B$10*1000)</f>
        <v>5.2809004189946496</v>
      </c>
      <c r="C138" s="227">
        <f>IF(C$10=0,0,C$10/PPA!C$10*1000)</f>
        <v>3.6879611951887519</v>
      </c>
      <c r="D138" s="227">
        <f>IF(D$10=0,0,D$10/PPA!D$10*1000)</f>
        <v>3.6623613622471352</v>
      </c>
      <c r="E138" s="227">
        <f>IF(E$10=0,0,E$10/PPA!E$10*1000)</f>
        <v>5.5514300919614765</v>
      </c>
      <c r="F138" s="227">
        <f>IF(F$10=0,0,F$10/PPA!F$10*1000)</f>
        <v>5.3620286992042656</v>
      </c>
      <c r="G138" s="227">
        <f>IF(G$10=0,0,G$10/PPA!G$10*1000)</f>
        <v>4.4571709162999209</v>
      </c>
      <c r="H138" s="227">
        <f>IF(H$10=0,0,H$10/PPA!H$10*1000)</f>
        <v>3.7230683197017918</v>
      </c>
      <c r="I138" s="227">
        <f>IF(I$10=0,0,I$10/PPA!I$10*1000)</f>
        <v>3.656331456021749</v>
      </c>
      <c r="J138" s="227">
        <f>IF(J$10=0,0,J$10/PPA!J$10*1000)</f>
        <v>2.9706474139669012</v>
      </c>
      <c r="K138" s="227">
        <f>IF(K$10=0,0,K$10/PPA!K$10*1000)</f>
        <v>3.1144905726586298</v>
      </c>
      <c r="L138" s="227">
        <f>IF(L$10=0,0,L$10/PPA!L$10*1000)</f>
        <v>3.3294524655689512</v>
      </c>
      <c r="M138" s="227">
        <f>IF(M$10=0,0,M$10/PPA!M$10*1000)</f>
        <v>3.4251085918931108</v>
      </c>
      <c r="N138" s="227">
        <f>IF(N$10=0,0,N$10/PPA!N$10*1000)</f>
        <v>3.2774197189464367</v>
      </c>
      <c r="O138" s="227">
        <f>IF(O$10=0,0,O$10/PPA!O$10*1000)</f>
        <v>3.1202828065901524</v>
      </c>
      <c r="P138" s="227">
        <f>IF(P$10=0,0,P$10/PPA!P$10*1000)</f>
        <v>3.0727524944595688</v>
      </c>
      <c r="Q138" s="227">
        <f>IF(Q$10=0,0,Q$10/PPA!Q$10*1000)</f>
        <v>2.9829078350036484</v>
      </c>
    </row>
    <row r="139" spans="1:17" x14ac:dyDescent="0.25">
      <c r="A139" s="127" t="s">
        <v>241</v>
      </c>
      <c r="B139" s="225">
        <f>IF(B$15=0,0,B$15/PPA!B$10*1000)</f>
        <v>9.2622557054188093</v>
      </c>
      <c r="C139" s="225">
        <f>IF(C$15=0,0,C$15/PPA!C$10*1000)</f>
        <v>7.027692971830402</v>
      </c>
      <c r="D139" s="225">
        <f>IF(D$15=0,0,D$15/PPA!D$10*1000)</f>
        <v>6.6773854127065899</v>
      </c>
      <c r="E139" s="225">
        <f>IF(E$15=0,0,E$15/PPA!E$10*1000)</f>
        <v>9.2152740267150577</v>
      </c>
      <c r="F139" s="225">
        <f>IF(F$15=0,0,F$15/PPA!F$10*1000)</f>
        <v>8.8011435364441137</v>
      </c>
      <c r="G139" s="225">
        <f>IF(G$15=0,0,G$15/PPA!G$10*1000)</f>
        <v>7.6465439327039233</v>
      </c>
      <c r="H139" s="225">
        <f>IF(H$15=0,0,H$15/PPA!H$10*1000)</f>
        <v>6.8645461202401483</v>
      </c>
      <c r="I139" s="225">
        <f>IF(I$15=0,0,I$15/PPA!I$10*1000)</f>
        <v>7.4379184126772246</v>
      </c>
      <c r="J139" s="225">
        <f>IF(J$15=0,0,J$15/PPA!J$10*1000)</f>
        <v>5.6490579293682863</v>
      </c>
      <c r="K139" s="225">
        <f>IF(K$15=0,0,K$15/PPA!K$10*1000)</f>
        <v>5.9417898272213083</v>
      </c>
      <c r="L139" s="225">
        <f>IF(L$15=0,0,L$15/PPA!L$10*1000)</f>
        <v>6.9223961789976052</v>
      </c>
      <c r="M139" s="225">
        <f>IF(M$15=0,0,M$15/PPA!M$10*1000)</f>
        <v>7.1928632774115133</v>
      </c>
      <c r="N139" s="225">
        <f>IF(N$15=0,0,N$15/PPA!N$10*1000)</f>
        <v>6.917844637174059</v>
      </c>
      <c r="O139" s="225">
        <f>IF(O$15=0,0,O$15/PPA!O$10*1000)</f>
        <v>6.5232237843271408</v>
      </c>
      <c r="P139" s="225">
        <f>IF(P$15=0,0,P$15/PPA!P$10*1000)</f>
        <v>6.6366109766864039</v>
      </c>
      <c r="Q139" s="225">
        <f>IF(Q$15=0,0,Q$15/PPA!Q$10*1000)</f>
        <v>6.4896356442443501</v>
      </c>
    </row>
    <row r="140" spans="1:17" x14ac:dyDescent="0.25">
      <c r="A140" s="127" t="s">
        <v>240</v>
      </c>
      <c r="B140" s="226">
        <f>IF(B$16=0,0,B$16/PPA!B$10*1000)</f>
        <v>307.33534338652231</v>
      </c>
      <c r="C140" s="226">
        <f>IF(C$16=0,0,C$16/PPA!C$10*1000)</f>
        <v>212.82797068069985</v>
      </c>
      <c r="D140" s="226">
        <f>IF(D$16=0,0,D$16/PPA!D$10*1000)</f>
        <v>212.32221488258014</v>
      </c>
      <c r="E140" s="226">
        <f>IF(E$16=0,0,E$16/PPA!E$10*1000)</f>
        <v>324.75978703916843</v>
      </c>
      <c r="F140" s="226">
        <f>IF(F$16=0,0,F$16/PPA!F$10*1000)</f>
        <v>314.00111157266633</v>
      </c>
      <c r="G140" s="226">
        <f>IF(G$16=0,0,G$16/PPA!G$10*1000)</f>
        <v>259.94719287421066</v>
      </c>
      <c r="H140" s="226">
        <f>IF(H$16=0,0,H$16/PPA!H$10*1000)</f>
        <v>215.59522207237379</v>
      </c>
      <c r="I140" s="226">
        <f>IF(I$16=0,0,I$16/PPA!I$10*1000)</f>
        <v>209.48660486271569</v>
      </c>
      <c r="J140" s="226">
        <f>IF(J$16=0,0,J$16/PPA!J$10*1000)</f>
        <v>171.47044726103167</v>
      </c>
      <c r="K140" s="226">
        <f>IF(K$16=0,0,K$16/PPA!K$10*1000)</f>
        <v>179.71144674131466</v>
      </c>
      <c r="L140" s="226">
        <f>IF(L$16=0,0,L$16/PPA!L$10*1000)</f>
        <v>190.27682433771827</v>
      </c>
      <c r="M140" s="226">
        <f>IF(M$16=0,0,M$16/PPA!M$10*1000)</f>
        <v>195.51287048932917</v>
      </c>
      <c r="N140" s="226">
        <f>IF(N$16=0,0,N$16/PPA!N$10*1000)</f>
        <v>186.96924981713335</v>
      </c>
      <c r="O140" s="226">
        <f>IF(O$16=0,0,O$16/PPA!O$10*1000)</f>
        <v>178.20776586426609</v>
      </c>
      <c r="P140" s="226">
        <f>IF(P$16=0,0,P$16/PPA!P$10*1000)</f>
        <v>174.80764262576602</v>
      </c>
      <c r="Q140" s="226">
        <f>IF(Q$16=0,0,Q$16/PPA!Q$10*1000)</f>
        <v>169.54473510629882</v>
      </c>
    </row>
    <row r="141" spans="1:17" x14ac:dyDescent="0.25">
      <c r="A141" s="72" t="s">
        <v>239</v>
      </c>
      <c r="B141" s="258">
        <f>IF(B$29=0,0,B$29/PPA!B$10*1000)</f>
        <v>20.582790456486155</v>
      </c>
      <c r="C141" s="258">
        <f>IF(C$29=0,0,C$29/PPA!C$10*1000)</f>
        <v>15.617095492956386</v>
      </c>
      <c r="D141" s="258">
        <f>IF(D$29=0,0,D$29/PPA!D$10*1000)</f>
        <v>14.838634250459025</v>
      </c>
      <c r="E141" s="258">
        <f>IF(E$29=0,0,E$29/PPA!E$10*1000)</f>
        <v>20.478386726033378</v>
      </c>
      <c r="F141" s="258">
        <f>IF(F$29=0,0,F$29/PPA!F$10*1000)</f>
        <v>19.558096747653504</v>
      </c>
      <c r="G141" s="258">
        <f>IF(G$29=0,0,G$29/PPA!G$10*1000)</f>
        <v>16.992319850453093</v>
      </c>
      <c r="H141" s="258">
        <f>IF(H$29=0,0,H$29/PPA!H$10*1000)</f>
        <v>15.254546933866932</v>
      </c>
      <c r="I141" s="258">
        <f>IF(I$29=0,0,I$29/PPA!I$10*1000)</f>
        <v>16.528707583727098</v>
      </c>
      <c r="J141" s="258">
        <f>IF(J$29=0,0,J$29/PPA!J$10*1000)</f>
        <v>12.553462065262805</v>
      </c>
      <c r="K141" s="258">
        <f>IF(K$29=0,0,K$29/PPA!K$10*1000)</f>
        <v>13.203977393825074</v>
      </c>
      <c r="L141" s="258">
        <f>IF(L$29=0,0,L$29/PPA!L$10*1000)</f>
        <v>15.383102619994611</v>
      </c>
      <c r="M141" s="258">
        <f>IF(M$29=0,0,M$29/PPA!M$10*1000)</f>
        <v>15.984140616469963</v>
      </c>
      <c r="N141" s="258">
        <f>IF(N$29=0,0,N$29/PPA!N$10*1000)</f>
        <v>15.372988082608956</v>
      </c>
      <c r="O141" s="258">
        <f>IF(O$29=0,0,O$29/PPA!O$10*1000)</f>
        <v>14.496052854060251</v>
      </c>
      <c r="P141" s="258">
        <f>IF(P$29=0,0,P$29/PPA!P$10*1000)</f>
        <v>14.74802439263639</v>
      </c>
      <c r="Q141" s="258">
        <f>IF(Q$29=0,0,Q$29/PPA!Q$10*1000)</f>
        <v>14.421412542765164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368.55720284813958</v>
      </c>
      <c r="C143" s="230">
        <f t="shared" si="34"/>
        <v>243.83119788069143</v>
      </c>
      <c r="D143" s="230">
        <f t="shared" si="34"/>
        <v>247.93279898725271</v>
      </c>
      <c r="E143" s="230">
        <f t="shared" si="34"/>
        <v>368.50477260010365</v>
      </c>
      <c r="F143" s="230">
        <f t="shared" si="34"/>
        <v>363.77832937381788</v>
      </c>
      <c r="G143" s="230">
        <f t="shared" si="34"/>
        <v>291.32568396594951</v>
      </c>
      <c r="H143" s="230">
        <f t="shared" si="34"/>
        <v>243.34391591818834</v>
      </c>
      <c r="I143" s="230">
        <f t="shared" si="34"/>
        <v>239.54798735177667</v>
      </c>
      <c r="J143" s="230">
        <f t="shared" si="34"/>
        <v>194.85774292485371</v>
      </c>
      <c r="K143" s="230">
        <f t="shared" si="34"/>
        <v>204.29304416796651</v>
      </c>
      <c r="L143" s="230">
        <f t="shared" si="34"/>
        <v>220.2099301637802</v>
      </c>
      <c r="M143" s="230">
        <f t="shared" si="34"/>
        <v>226.53662475257997</v>
      </c>
      <c r="N143" s="230">
        <f t="shared" si="34"/>
        <v>216.76848517591324</v>
      </c>
      <c r="O143" s="230">
        <f t="shared" si="34"/>
        <v>206.37545243134872</v>
      </c>
      <c r="P143" s="230">
        <f t="shared" si="34"/>
        <v>203.98951369453607</v>
      </c>
      <c r="Q143" s="230">
        <f t="shared" si="34"/>
        <v>198.02503447809733</v>
      </c>
    </row>
    <row r="144" spans="1:17" x14ac:dyDescent="0.25">
      <c r="A144" s="132" t="s">
        <v>83</v>
      </c>
      <c r="B144" s="229">
        <f>IF(B$32=0,0,B$32/PPA!B$11*1000)</f>
        <v>2.013560274074921</v>
      </c>
      <c r="C144" s="229">
        <f>IF(C$32=0,0,C$32/PPA!C$11*1000)</f>
        <v>1.3321373448641032</v>
      </c>
      <c r="D144" s="229">
        <f>IF(D$32=0,0,D$32/PPA!D$11*1000)</f>
        <v>1.3545458637709402</v>
      </c>
      <c r="E144" s="229">
        <f>IF(E$32=0,0,E$32/PPA!E$11*1000)</f>
        <v>2.0132738288127219</v>
      </c>
      <c r="F144" s="229">
        <f>IF(F$32=0,0,F$32/PPA!F$11*1000)</f>
        <v>1.9874515731504414</v>
      </c>
      <c r="G144" s="229">
        <f>IF(G$32=0,0,G$32/PPA!G$11*1000)</f>
        <v>1.5916167680848297</v>
      </c>
      <c r="H144" s="229">
        <f>IF(H$32=0,0,H$32/PPA!H$11*1000)</f>
        <v>1.3294751486178022</v>
      </c>
      <c r="I144" s="229">
        <f>IF(I$32=0,0,I$32/PPA!I$11*1000)</f>
        <v>1.3087366285034576</v>
      </c>
      <c r="J144" s="229">
        <f>IF(J$32=0,0,J$32/PPA!J$11*1000)</f>
        <v>1.0645777839025332</v>
      </c>
      <c r="K144" s="229">
        <f>IF(K$32=0,0,K$32/PPA!K$11*1000)</f>
        <v>1.1161262209165015</v>
      </c>
      <c r="L144" s="229">
        <f>IF(L$32=0,0,L$32/PPA!L$11*1000)</f>
        <v>1.2030858816705898</v>
      </c>
      <c r="M144" s="229">
        <f>IF(M$32=0,0,M$32/PPA!M$11*1000)</f>
        <v>1.2376508848553489</v>
      </c>
      <c r="N144" s="229">
        <f>IF(N$32=0,0,N$32/PPA!N$11*1000)</f>
        <v>1.184284032569737</v>
      </c>
      <c r="O144" s="229">
        <f>IF(O$32=0,0,O$32/PPA!O$11*1000)</f>
        <v>1.1275031646341893</v>
      </c>
      <c r="P144" s="229">
        <f>IF(P$32=0,0,P$32/PPA!P$11*1000)</f>
        <v>1.1144679250032823</v>
      </c>
      <c r="Q144" s="229">
        <f>IF(Q$32=0,0,Q$32/PPA!Q$11*1000)</f>
        <v>1.0818818343965684</v>
      </c>
    </row>
    <row r="145" spans="1:17" x14ac:dyDescent="0.25">
      <c r="A145" s="76" t="s">
        <v>82</v>
      </c>
      <c r="B145" s="228">
        <f>IF(B$33=0,0,B$33/PPA!B$11*1000)</f>
        <v>2.8573933357829113</v>
      </c>
      <c r="C145" s="228">
        <f>IF(C$33=0,0,C$33/PPA!C$11*1000)</f>
        <v>1.8904029944229022</v>
      </c>
      <c r="D145" s="228">
        <f>IF(D$33=0,0,D$33/PPA!D$11*1000)</f>
        <v>1.9222023666163062</v>
      </c>
      <c r="E145" s="228">
        <f>IF(E$33=0,0,E$33/PPA!E$11*1000)</f>
        <v>2.8569868484312226</v>
      </c>
      <c r="F145" s="228">
        <f>IF(F$33=0,0,F$33/PPA!F$11*1000)</f>
        <v>2.8203431272601831</v>
      </c>
      <c r="G145" s="228">
        <f>IF(G$33=0,0,G$33/PPA!G$11*1000)</f>
        <v>2.2586237942816649</v>
      </c>
      <c r="H145" s="228">
        <f>IF(H$33=0,0,H$33/PPA!H$11*1000)</f>
        <v>1.8866251379014618</v>
      </c>
      <c r="I145" s="228">
        <f>IF(I$33=0,0,I$33/PPA!I$11*1000)</f>
        <v>1.8571956194849086</v>
      </c>
      <c r="J145" s="228">
        <f>IF(J$33=0,0,J$33/PPA!J$11*1000)</f>
        <v>1.5107158719364238</v>
      </c>
      <c r="K145" s="228">
        <f>IF(K$33=0,0,K$33/PPA!K$11*1000)</f>
        <v>1.5838669776123679</v>
      </c>
      <c r="L145" s="228">
        <f>IF(L$33=0,0,L$33/PPA!L$11*1000)</f>
        <v>1.7072692707147343</v>
      </c>
      <c r="M145" s="228">
        <f>IF(M$33=0,0,M$33/PPA!M$11*1000)</f>
        <v>1.7563196075847454</v>
      </c>
      <c r="N145" s="228">
        <f>IF(N$33=0,0,N$33/PPA!N$11*1000)</f>
        <v>1.6805880339954338</v>
      </c>
      <c r="O145" s="228">
        <f>IF(O$33=0,0,O$33/PPA!O$11*1000)</f>
        <v>1.6000117156562457</v>
      </c>
      <c r="P145" s="228">
        <f>IF(P$33=0,0,P$33/PPA!P$11*1000)</f>
        <v>1.5815137311006069</v>
      </c>
      <c r="Q145" s="228">
        <f>IF(Q$33=0,0,Q$33/PPA!Q$11*1000)</f>
        <v>1.5352716198821479</v>
      </c>
    </row>
    <row r="146" spans="1:17" x14ac:dyDescent="0.25">
      <c r="A146" s="76" t="s">
        <v>81</v>
      </c>
      <c r="B146" s="228">
        <f>IF(B$34=0,0,B$34/PPA!B$11*1000)</f>
        <v>10.16774081192575</v>
      </c>
      <c r="C146" s="228">
        <f>IF(C$34=0,0,C$34/PPA!C$11*1000)</f>
        <v>6.7268049647473189</v>
      </c>
      <c r="D146" s="228">
        <f>IF(D$34=0,0,D$34/PPA!D$11*1000)</f>
        <v>6.8399597658016518</v>
      </c>
      <c r="E146" s="228">
        <f>IF(E$34=0,0,E$34/PPA!E$11*1000)</f>
        <v>10.166294368419516</v>
      </c>
      <c r="F146" s="228">
        <f>IF(F$34=0,0,F$34/PPA!F$11*1000)</f>
        <v>10.035901448905859</v>
      </c>
      <c r="G146" s="228">
        <f>IF(G$34=0,0,G$34/PPA!G$11*1000)</f>
        <v>8.0370808751858309</v>
      </c>
      <c r="H146" s="228">
        <f>IF(H$34=0,0,H$34/PPA!H$11*1000)</f>
        <v>6.7133618501947598</v>
      </c>
      <c r="I146" s="228">
        <f>IF(I$34=0,0,I$34/PPA!I$11*1000)</f>
        <v>6.6086399304884127</v>
      </c>
      <c r="J146" s="228">
        <f>IF(J$34=0,0,J$34/PPA!J$11*1000)</f>
        <v>5.3757273225050266</v>
      </c>
      <c r="K146" s="228">
        <f>IF(K$34=0,0,K$34/PPA!K$11*1000)</f>
        <v>5.6360280215038214</v>
      </c>
      <c r="L146" s="228">
        <f>IF(L$34=0,0,L$34/PPA!L$11*1000)</f>
        <v>6.0751424115842356</v>
      </c>
      <c r="M146" s="228">
        <f>IF(M$34=0,0,M$34/PPA!M$11*1000)</f>
        <v>6.2496829992542446</v>
      </c>
      <c r="N146" s="228">
        <f>IF(N$34=0,0,N$34/PPA!N$11*1000)</f>
        <v>5.9801999701267832</v>
      </c>
      <c r="O146" s="228">
        <f>IF(O$34=0,0,O$34/PPA!O$11*1000)</f>
        <v>5.6934774142251108</v>
      </c>
      <c r="P146" s="228">
        <f>IF(P$34=0,0,P$34/PPA!P$11*1000)</f>
        <v>5.6276542354035604</v>
      </c>
      <c r="Q146" s="228">
        <f>IF(Q$34=0,0,Q$34/PPA!Q$11*1000)</f>
        <v>5.4631064303892716</v>
      </c>
    </row>
    <row r="147" spans="1:17" x14ac:dyDescent="0.25">
      <c r="A147" s="76" t="s">
        <v>80</v>
      </c>
      <c r="B147" s="228">
        <f>IF(B$35=0,0,B$35/PPA!B$11*1000)</f>
        <v>8.054241096299684</v>
      </c>
      <c r="C147" s="228">
        <f>IF(C$35=0,0,C$35/PPA!C$11*1000)</f>
        <v>5.3285493794564127</v>
      </c>
      <c r="D147" s="228">
        <f>IF(D$35=0,0,D$35/PPA!D$11*1000)</f>
        <v>5.4181834550837609</v>
      </c>
      <c r="E147" s="228">
        <f>IF(E$35=0,0,E$35/PPA!E$11*1000)</f>
        <v>8.0530953152508875</v>
      </c>
      <c r="F147" s="228">
        <f>IF(F$35=0,0,F$35/PPA!F$11*1000)</f>
        <v>7.9498062926017656</v>
      </c>
      <c r="G147" s="228">
        <f>IF(G$35=0,0,G$35/PPA!G$11*1000)</f>
        <v>6.3664670723393186</v>
      </c>
      <c r="H147" s="228">
        <f>IF(H$35=0,0,H$35/PPA!H$11*1000)</f>
        <v>5.317900594471209</v>
      </c>
      <c r="I147" s="228">
        <f>IF(I$35=0,0,I$35/PPA!I$11*1000)</f>
        <v>5.2349465140138305</v>
      </c>
      <c r="J147" s="228">
        <f>IF(J$35=0,0,J$35/PPA!J$11*1000)</f>
        <v>4.2583111356101329</v>
      </c>
      <c r="K147" s="228">
        <f>IF(K$35=0,0,K$35/PPA!K$11*1000)</f>
        <v>4.464504883666006</v>
      </c>
      <c r="L147" s="228">
        <f>IF(L$35=0,0,L$35/PPA!L$11*1000)</f>
        <v>4.8123435266823593</v>
      </c>
      <c r="M147" s="228">
        <f>IF(M$35=0,0,M$35/PPA!M$11*1000)</f>
        <v>4.9506035394213956</v>
      </c>
      <c r="N147" s="228">
        <f>IF(N$35=0,0,N$35/PPA!N$11*1000)</f>
        <v>4.7371361302789481</v>
      </c>
      <c r="O147" s="228">
        <f>IF(O$35=0,0,O$35/PPA!O$11*1000)</f>
        <v>4.5100126585367573</v>
      </c>
      <c r="P147" s="228">
        <f>IF(P$35=0,0,P$35/PPA!P$11*1000)</f>
        <v>4.4578717000131292</v>
      </c>
      <c r="Q147" s="228">
        <f>IF(Q$35=0,0,Q$35/PPA!Q$11*1000)</f>
        <v>4.3275273375862735</v>
      </c>
    </row>
    <row r="148" spans="1:17" x14ac:dyDescent="0.25">
      <c r="A148" s="129" t="s">
        <v>79</v>
      </c>
      <c r="B148" s="227">
        <f>IF(B$36=0,0,B$36/PPA!B$11*1000)</f>
        <v>4.8325446577798088</v>
      </c>
      <c r="C148" s="227">
        <f>IF(C$36=0,0,C$36/PPA!C$11*1000)</f>
        <v>3.1971296276738475</v>
      </c>
      <c r="D148" s="227">
        <f>IF(D$36=0,0,D$36/PPA!D$11*1000)</f>
        <v>3.2509100730502558</v>
      </c>
      <c r="E148" s="227">
        <f>IF(E$36=0,0,E$36/PPA!E$11*1000)</f>
        <v>4.8318571891505337</v>
      </c>
      <c r="F148" s="227">
        <f>IF(F$36=0,0,F$36/PPA!F$11*1000)</f>
        <v>4.769883775561059</v>
      </c>
      <c r="G148" s="227">
        <f>IF(G$36=0,0,G$36/PPA!G$11*1000)</f>
        <v>3.8198802434035906</v>
      </c>
      <c r="H148" s="227">
        <f>IF(H$36=0,0,H$36/PPA!H$11*1000)</f>
        <v>3.190740356682725</v>
      </c>
      <c r="I148" s="227">
        <f>IF(I$36=0,0,I$36/PPA!I$11*1000)</f>
        <v>3.1409679084082978</v>
      </c>
      <c r="J148" s="227">
        <f>IF(J$36=0,0,J$36/PPA!J$11*1000)</f>
        <v>2.5549866813660804</v>
      </c>
      <c r="K148" s="227">
        <f>IF(K$36=0,0,K$36/PPA!K$11*1000)</f>
        <v>2.6787029301996039</v>
      </c>
      <c r="L148" s="227">
        <f>IF(L$36=0,0,L$36/PPA!L$11*1000)</f>
        <v>2.8874061160094149</v>
      </c>
      <c r="M148" s="227">
        <f>IF(M$36=0,0,M$36/PPA!M$11*1000)</f>
        <v>2.9703621236528379</v>
      </c>
      <c r="N148" s="227">
        <f>IF(N$36=0,0,N$36/PPA!N$11*1000)</f>
        <v>2.8422816781673683</v>
      </c>
      <c r="O148" s="227">
        <f>IF(O$36=0,0,O$36/PPA!O$11*1000)</f>
        <v>2.7060075951220544</v>
      </c>
      <c r="P148" s="227">
        <f>IF(P$36=0,0,P$36/PPA!P$11*1000)</f>
        <v>2.6747230200078773</v>
      </c>
      <c r="Q148" s="227">
        <f>IF(Q$36=0,0,Q$36/PPA!Q$11*1000)</f>
        <v>2.5965164025517637</v>
      </c>
    </row>
    <row r="149" spans="1:17" x14ac:dyDescent="0.25">
      <c r="A149" s="127" t="s">
        <v>238</v>
      </c>
      <c r="B149" s="225">
        <f>IF(B$41=0,0,B$41/PPA!B$11*1000)</f>
        <v>21.255056459836954</v>
      </c>
      <c r="C149" s="225">
        <f>IF(C$41=0,0,C$41/PPA!C$11*1000)</f>
        <v>17.18882824166754</v>
      </c>
      <c r="D149" s="225">
        <f>IF(D$41=0,0,D$41/PPA!D$11*1000)</f>
        <v>15.7519728909525</v>
      </c>
      <c r="E149" s="225">
        <f>IF(E$41=0,0,E$41/PPA!E$11*1000)</f>
        <v>18.325121048622382</v>
      </c>
      <c r="F149" s="225">
        <f>IF(F$41=0,0,F$41/PPA!F$11*1000)</f>
        <v>17.517989880428278</v>
      </c>
      <c r="G149" s="225">
        <f>IF(G$41=0,0,G$41/PPA!G$11*1000)</f>
        <v>15.856203186381194</v>
      </c>
      <c r="H149" s="225">
        <f>IF(H$41=0,0,H$41/PPA!H$11*1000)</f>
        <v>15.88308909669629</v>
      </c>
      <c r="I149" s="225">
        <f>IF(I$41=0,0,I$41/PPA!I$11*1000)</f>
        <v>19.493330499783156</v>
      </c>
      <c r="J149" s="225">
        <f>IF(J$41=0,0,J$41/PPA!J$11*1000)</f>
        <v>13.671348126544268</v>
      </c>
      <c r="K149" s="225">
        <f>IF(K$41=0,0,K$41/PPA!K$11*1000)</f>
        <v>14.439804267210159</v>
      </c>
      <c r="L149" s="225">
        <f>IF(L$41=0,0,L$41/PPA!L$11*1000)</f>
        <v>18.755398359181321</v>
      </c>
      <c r="M149" s="225">
        <f>IF(M$41=0,0,M$41/PPA!M$11*1000)</f>
        <v>19.694585256611859</v>
      </c>
      <c r="N149" s="225">
        <f>IF(N$41=0,0,N$41/PPA!N$11*1000)</f>
        <v>19.041851873950101</v>
      </c>
      <c r="O149" s="225">
        <f>IF(O$41=0,0,O$41/PPA!O$11*1000)</f>
        <v>17.776876212569086</v>
      </c>
      <c r="P149" s="225">
        <f>IF(P$41=0,0,P$41/PPA!P$11*1000)</f>
        <v>18.765619736146238</v>
      </c>
      <c r="Q149" s="225">
        <f>IF(Q$41=0,0,Q$41/PPA!Q$11*1000)</f>
        <v>18.481170234230841</v>
      </c>
    </row>
    <row r="150" spans="1:17" x14ac:dyDescent="0.25">
      <c r="A150" s="127" t="s">
        <v>237</v>
      </c>
      <c r="B150" s="226">
        <f>IF(B$54=0,0,B$54/PPA!B$11*1000)</f>
        <v>283.74236194567459</v>
      </c>
      <c r="C150" s="226">
        <f>IF(C$54=0,0,C$54/PPA!C$11*1000)</f>
        <v>184.29628646245422</v>
      </c>
      <c r="D150" s="226">
        <f>IF(D$54=0,0,D$54/PPA!D$11*1000)</f>
        <v>189.28581324783022</v>
      </c>
      <c r="E150" s="226">
        <f>IF(E$54=0,0,E$54/PPA!E$11*1000)</f>
        <v>286.90598940561341</v>
      </c>
      <c r="F150" s="226">
        <f>IF(F$54=0,0,F$54/PPA!F$11*1000)</f>
        <v>283.85238354847576</v>
      </c>
      <c r="G150" s="226">
        <f>IF(G$54=0,0,G$54/PPA!G$11*1000)</f>
        <v>225.3181549901646</v>
      </c>
      <c r="H150" s="226">
        <f>IF(H$54=0,0,H$54/PPA!H$11*1000)</f>
        <v>185.31972758595691</v>
      </c>
      <c r="I150" s="226">
        <f>IF(I$54=0,0,I$54/PPA!I$11*1000)</f>
        <v>178.20569435538974</v>
      </c>
      <c r="J150" s="226">
        <f>IF(J$54=0,0,J$54/PPA!J$11*1000)</f>
        <v>147.35167872019179</v>
      </c>
      <c r="K150" s="226">
        <f>IF(K$54=0,0,K$54/PPA!K$11*1000)</f>
        <v>154.37011757121761</v>
      </c>
      <c r="L150" s="226">
        <f>IF(L$54=0,0,L$54/PPA!L$11*1000)</f>
        <v>162.90480832777433</v>
      </c>
      <c r="M150" s="226">
        <f>IF(M$54=0,0,M$54/PPA!M$11*1000)</f>
        <v>167.14687271125814</v>
      </c>
      <c r="N150" s="226">
        <f>IF(N$54=0,0,N$54/PPA!N$11*1000)</f>
        <v>159.72450043224734</v>
      </c>
      <c r="O150" s="226">
        <f>IF(O$54=0,0,O$54/PPA!O$11*1000)</f>
        <v>152.4517908490397</v>
      </c>
      <c r="P150" s="226">
        <f>IF(P$54=0,0,P$54/PPA!P$11*1000)</f>
        <v>149.38195037201939</v>
      </c>
      <c r="Q150" s="226">
        <f>IF(Q$54=0,0,Q$54/PPA!Q$11*1000)</f>
        <v>144.72489370484556</v>
      </c>
    </row>
    <row r="151" spans="1:17" x14ac:dyDescent="0.25">
      <c r="A151" s="72" t="s">
        <v>236</v>
      </c>
      <c r="B151" s="258">
        <f>IF(B$67=0,0,B$67/PPA!B$11*1000)</f>
        <v>35.634304266764929</v>
      </c>
      <c r="C151" s="258">
        <f>IF(C$67=0,0,C$67/PPA!C$11*1000)</f>
        <v>23.871058865405089</v>
      </c>
      <c r="D151" s="258">
        <f>IF(D$67=0,0,D$67/PPA!D$11*1000)</f>
        <v>24.109211324147072</v>
      </c>
      <c r="E151" s="258">
        <f>IF(E$67=0,0,E$67/PPA!E$11*1000)</f>
        <v>35.352154595802972</v>
      </c>
      <c r="F151" s="258">
        <f>IF(F$67=0,0,F$67/PPA!F$11*1000)</f>
        <v>34.844569727434504</v>
      </c>
      <c r="G151" s="258">
        <f>IF(G$67=0,0,G$67/PPA!G$11*1000)</f>
        <v>28.077657036108484</v>
      </c>
      <c r="H151" s="258">
        <f>IF(H$67=0,0,H$67/PPA!H$11*1000)</f>
        <v>23.702996147667204</v>
      </c>
      <c r="I151" s="258">
        <f>IF(I$67=0,0,I$67/PPA!I$11*1000)</f>
        <v>23.698475895704856</v>
      </c>
      <c r="J151" s="258">
        <f>IF(J$67=0,0,J$67/PPA!J$11*1000)</f>
        <v>19.07039728279744</v>
      </c>
      <c r="K151" s="258">
        <f>IF(K$67=0,0,K$67/PPA!K$11*1000)</f>
        <v>20.003893295640431</v>
      </c>
      <c r="L151" s="258">
        <f>IF(L$67=0,0,L$67/PPA!L$11*1000)</f>
        <v>21.864476270163223</v>
      </c>
      <c r="M151" s="258">
        <f>IF(M$67=0,0,M$67/PPA!M$11*1000)</f>
        <v>22.530547629941388</v>
      </c>
      <c r="N151" s="258">
        <f>IF(N$67=0,0,N$67/PPA!N$11*1000)</f>
        <v>21.577643024577537</v>
      </c>
      <c r="O151" s="258">
        <f>IF(O$67=0,0,O$67/PPA!O$11*1000)</f>
        <v>20.509772821565576</v>
      </c>
      <c r="P151" s="258">
        <f>IF(P$67=0,0,P$67/PPA!P$11*1000)</f>
        <v>20.385712974842004</v>
      </c>
      <c r="Q151" s="258">
        <f>IF(Q$67=0,0,Q$67/PPA!Q$11*1000)</f>
        <v>19.814666914214914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199.50789892555849</v>
      </c>
      <c r="C153" s="230">
        <f t="shared" si="35"/>
        <v>133.24102449742259</v>
      </c>
      <c r="D153" s="230">
        <f t="shared" si="35"/>
        <v>132.31613733414179</v>
      </c>
      <c r="E153" s="230">
        <f t="shared" si="35"/>
        <v>199.20246868110593</v>
      </c>
      <c r="F153" s="230">
        <f t="shared" si="35"/>
        <v>192.46055518568363</v>
      </c>
      <c r="G153" s="230">
        <f t="shared" si="35"/>
        <v>156.69825979923414</v>
      </c>
      <c r="H153" s="230">
        <f t="shared" si="35"/>
        <v>129.91493619833977</v>
      </c>
      <c r="I153" s="230">
        <f t="shared" si="35"/>
        <v>128.79666725428598</v>
      </c>
      <c r="J153" s="230">
        <f t="shared" si="35"/>
        <v>105.16240696527689</v>
      </c>
      <c r="K153" s="230">
        <f t="shared" si="35"/>
        <v>110.25452685886971</v>
      </c>
      <c r="L153" s="230">
        <f t="shared" si="35"/>
        <v>117.86428557946954</v>
      </c>
      <c r="M153" s="230">
        <f t="shared" si="35"/>
        <v>121.25056038203499</v>
      </c>
      <c r="N153" s="230">
        <f t="shared" si="35"/>
        <v>116.02230027683426</v>
      </c>
      <c r="O153" s="230">
        <f t="shared" si="35"/>
        <v>110.45957484237687</v>
      </c>
      <c r="P153" s="230">
        <f t="shared" si="35"/>
        <v>110.21898716874239</v>
      </c>
      <c r="Q153" s="230">
        <f t="shared" si="35"/>
        <v>107.4862335270893</v>
      </c>
    </row>
    <row r="154" spans="1:17" x14ac:dyDescent="0.25">
      <c r="A154" s="132" t="s">
        <v>83</v>
      </c>
      <c r="B154" s="275">
        <f>IF(B$82=0,0,B$82/PPA!B$12*1000)</f>
        <v>8.8340076909096936</v>
      </c>
      <c r="C154" s="275">
        <f>IF(C$82=0,0,C$82/PPA!C$12*1000)</f>
        <v>5.8997776102795116</v>
      </c>
      <c r="D154" s="275">
        <f>IF(D$82=0,0,D$82/PPA!D$12*1000)</f>
        <v>5.8588245434703889</v>
      </c>
      <c r="E154" s="275">
        <f>IF(E$82=0,0,E$82/PPA!E$12*1000)</f>
        <v>8.8204835490433258</v>
      </c>
      <c r="F154" s="275">
        <f>IF(F$82=0,0,F$82/PPA!F$12*1000)</f>
        <v>8.5219584480786192</v>
      </c>
      <c r="G154" s="275">
        <f>IF(G$82=0,0,G$82/PPA!G$12*1000)</f>
        <v>6.9384402305550203</v>
      </c>
      <c r="H154" s="275">
        <f>IF(H$82=0,0,H$82/PPA!H$12*1000)</f>
        <v>5.7525017892569785</v>
      </c>
      <c r="I154" s="275">
        <f>IF(I$82=0,0,I$82/PPA!I$12*1000)</f>
        <v>5.7029859730638419</v>
      </c>
      <c r="J154" s="275">
        <f>IF(J$82=0,0,J$82/PPA!J$12*1000)</f>
        <v>4.6564848656567071</v>
      </c>
      <c r="K154" s="275">
        <f>IF(K$82=0,0,K$82/PPA!K$12*1000)</f>
        <v>4.8819587769418824</v>
      </c>
      <c r="L154" s="275">
        <f>IF(L$82=0,0,L$82/PPA!L$12*1000)</f>
        <v>5.2189111854719803</v>
      </c>
      <c r="M154" s="275">
        <f>IF(M$82=0,0,M$82/PPA!M$12*1000)</f>
        <v>5.3688520039082395</v>
      </c>
      <c r="N154" s="275">
        <f>IF(N$82=0,0,N$82/PPA!N$12*1000)</f>
        <v>5.1373499419440014</v>
      </c>
      <c r="O154" s="275">
        <f>IF(O$82=0,0,O$82/PPA!O$12*1000)</f>
        <v>4.8910380939667375</v>
      </c>
      <c r="P154" s="275">
        <f>IF(P$82=0,0,P$82/PPA!P$12*1000)</f>
        <v>4.8803851154597648</v>
      </c>
      <c r="Q154" s="275">
        <f>IF(Q$82=0,0,Q$82/PPA!Q$12*1000)</f>
        <v>4.7593815521034468</v>
      </c>
    </row>
    <row r="155" spans="1:17" x14ac:dyDescent="0.25">
      <c r="A155" s="76" t="s">
        <v>82</v>
      </c>
      <c r="B155" s="274">
        <f>IF(B$83=0,0,B$83/PPA!B$12*1000)</f>
        <v>3.895241393522769</v>
      </c>
      <c r="C155" s="274">
        <f>IF(C$83=0,0,C$83/PPA!C$12*1000)</f>
        <v>2.6014306036644501</v>
      </c>
      <c r="D155" s="274">
        <f>IF(D$83=0,0,D$83/PPA!D$12*1000)</f>
        <v>2.5833728787214718</v>
      </c>
      <c r="E155" s="274">
        <f>IF(E$83=0,0,E$83/PPA!E$12*1000)</f>
        <v>3.8892780981473343</v>
      </c>
      <c r="F155" s="274">
        <f>IF(F$83=0,0,F$83/PPA!F$12*1000)</f>
        <v>3.7576473173093414</v>
      </c>
      <c r="G155" s="274">
        <f>IF(G$83=0,0,G$83/PPA!G$12*1000)</f>
        <v>3.0594154474590964</v>
      </c>
      <c r="H155" s="274">
        <f>IF(H$83=0,0,H$83/PPA!H$12*1000)</f>
        <v>2.5364912358956926</v>
      </c>
      <c r="I155" s="274">
        <f>IF(I$83=0,0,I$83/PPA!I$12*1000)</f>
        <v>2.5146578773999728</v>
      </c>
      <c r="J155" s="274">
        <f>IF(J$83=0,0,J$83/PPA!J$12*1000)</f>
        <v>2.0532167541219919</v>
      </c>
      <c r="K155" s="274">
        <f>IF(K$83=0,0,K$83/PPA!K$12*1000)</f>
        <v>2.1526365580351419</v>
      </c>
      <c r="L155" s="274">
        <f>IF(L$83=0,0,L$83/PPA!L$12*1000)</f>
        <v>2.3012113629568329</v>
      </c>
      <c r="M155" s="274">
        <f>IF(M$83=0,0,M$83/PPA!M$12*1000)</f>
        <v>2.367325826854414</v>
      </c>
      <c r="N155" s="274">
        <f>IF(N$83=0,0,N$83/PPA!N$12*1000)</f>
        <v>2.2652479878938605</v>
      </c>
      <c r="O155" s="274">
        <f>IF(O$83=0,0,O$83/PPA!O$12*1000)</f>
        <v>2.156639965405561</v>
      </c>
      <c r="P155" s="274">
        <f>IF(P$83=0,0,P$83/PPA!P$12*1000)</f>
        <v>2.1519426723652391</v>
      </c>
      <c r="Q155" s="274">
        <f>IF(Q$83=0,0,Q$83/PPA!Q$12*1000)</f>
        <v>2.0985877166938396</v>
      </c>
    </row>
    <row r="156" spans="1:17" x14ac:dyDescent="0.25">
      <c r="A156" s="76" t="s">
        <v>81</v>
      </c>
      <c r="B156" s="274">
        <f>IF(B$84=0,0,B$84/PPA!B$12*1000)</f>
        <v>30.213984993276711</v>
      </c>
      <c r="C156" s="274">
        <f>IF(C$84=0,0,C$84/PPA!C$12*1000)</f>
        <v>20.178360537775237</v>
      </c>
      <c r="D156" s="274">
        <f>IF(D$84=0,0,D$84/PPA!D$12*1000)</f>
        <v>20.038293267144176</v>
      </c>
      <c r="E156" s="274">
        <f>IF(E$84=0,0,E$84/PPA!E$12*1000)</f>
        <v>30.167729858156335</v>
      </c>
      <c r="F156" s="274">
        <f>IF(F$84=0,0,F$84/PPA!F$12*1000)</f>
        <v>29.146717285352565</v>
      </c>
      <c r="G156" s="274">
        <f>IF(G$84=0,0,G$84/PPA!G$12*1000)</f>
        <v>23.730784071928856</v>
      </c>
      <c r="H156" s="274">
        <f>IF(H$84=0,0,H$84/PPA!H$12*1000)</f>
        <v>19.674649243656006</v>
      </c>
      <c r="I156" s="274">
        <f>IF(I$84=0,0,I$84/PPA!I$12*1000)</f>
        <v>19.505295742987364</v>
      </c>
      <c r="J156" s="274">
        <f>IF(J$84=0,0,J$84/PPA!J$12*1000)</f>
        <v>15.926063093327915</v>
      </c>
      <c r="K156" s="274">
        <f>IF(K$84=0,0,K$84/PPA!K$12*1000)</f>
        <v>16.697226715808782</v>
      </c>
      <c r="L156" s="274">
        <f>IF(L$84=0,0,L$84/PPA!L$12*1000)</f>
        <v>17.849667982670347</v>
      </c>
      <c r="M156" s="274">
        <f>IF(M$84=0,0,M$84/PPA!M$12*1000)</f>
        <v>18.362494074363081</v>
      </c>
      <c r="N156" s="274">
        <f>IF(N$84=0,0,N$84/PPA!N$12*1000)</f>
        <v>17.570713031055</v>
      </c>
      <c r="O156" s="274">
        <f>IF(O$84=0,0,O$84/PPA!O$12*1000)</f>
        <v>16.728279705339279</v>
      </c>
      <c r="P156" s="274">
        <f>IF(P$84=0,0,P$84/PPA!P$12*1000)</f>
        <v>16.691844494503481</v>
      </c>
      <c r="Q156" s="274">
        <f>IF(Q$84=0,0,Q$84/PPA!Q$12*1000)</f>
        <v>16.277989314012423</v>
      </c>
    </row>
    <row r="157" spans="1:17" x14ac:dyDescent="0.25">
      <c r="A157" s="76" t="s">
        <v>80</v>
      </c>
      <c r="B157" s="274">
        <f>IF(B$85=0,0,B$85/PPA!B$12*1000)</f>
        <v>13.341165542310984</v>
      </c>
      <c r="C157" s="274">
        <f>IF(C$85=0,0,C$85/PPA!C$12*1000)</f>
        <v>8.9098756210674761</v>
      </c>
      <c r="D157" s="274">
        <f>IF(D$85=0,0,D$85/PPA!D$12*1000)</f>
        <v>8.8480280810966843</v>
      </c>
      <c r="E157" s="274">
        <f>IF(E$85=0,0,E$85/PPA!E$12*1000)</f>
        <v>13.320741311116056</v>
      </c>
      <c r="F157" s="274">
        <f>IF(F$85=0,0,F$85/PPA!F$12*1000)</f>
        <v>12.869907111073028</v>
      </c>
      <c r="G157" s="274">
        <f>IF(G$85=0,0,G$85/PPA!G$12*1000)</f>
        <v>10.478469451245488</v>
      </c>
      <c r="H157" s="274">
        <f>IF(H$85=0,0,H$85/PPA!H$12*1000)</f>
        <v>8.6874588904749501</v>
      </c>
      <c r="I157" s="274">
        <f>IF(I$85=0,0,I$85/PPA!I$12*1000)</f>
        <v>8.6126798407040237</v>
      </c>
      <c r="J157" s="274">
        <f>IF(J$85=0,0,J$85/PPA!J$12*1000)</f>
        <v>7.0322482854432131</v>
      </c>
      <c r="K157" s="274">
        <f>IF(K$85=0,0,K$85/PPA!K$12*1000)</f>
        <v>7.3727601891200951</v>
      </c>
      <c r="L157" s="274">
        <f>IF(L$85=0,0,L$85/PPA!L$12*1000)</f>
        <v>7.8816275140496606</v>
      </c>
      <c r="M157" s="274">
        <f>IF(M$85=0,0,M$85/PPA!M$12*1000)</f>
        <v>8.1080689379535773</v>
      </c>
      <c r="N157" s="274">
        <f>IF(N$85=0,0,N$85/PPA!N$12*1000)</f>
        <v>7.7584532889623103</v>
      </c>
      <c r="O157" s="274">
        <f>IF(O$85=0,0,O$85/PPA!O$12*1000)</f>
        <v>7.3864718221272021</v>
      </c>
      <c r="P157" s="274">
        <f>IF(P$85=0,0,P$85/PPA!P$12*1000)</f>
        <v>7.3703836371546618</v>
      </c>
      <c r="Q157" s="274">
        <f>IF(Q$85=0,0,Q$85/PPA!Q$12*1000)</f>
        <v>7.1876434102464</v>
      </c>
    </row>
    <row r="158" spans="1:17" x14ac:dyDescent="0.25">
      <c r="A158" s="129" t="s">
        <v>79</v>
      </c>
      <c r="B158" s="273">
        <f>IF(B$86=0,0,B$86/PPA!B$12*1000)</f>
        <v>46.215558715260869</v>
      </c>
      <c r="C158" s="273">
        <f>IF(C$86=0,0,C$86/PPA!C$12*1000)</f>
        <v>30.864985417142712</v>
      </c>
      <c r="D158" s="273">
        <f>IF(D$86=0,0,D$86/PPA!D$12*1000)</f>
        <v>30.650737373682819</v>
      </c>
      <c r="E158" s="273">
        <f>IF(E$86=0,0,E$86/PPA!E$12*1000)</f>
        <v>46.144806482031342</v>
      </c>
      <c r="F158" s="273">
        <f>IF(F$86=0,0,F$86/PPA!F$12*1000)</f>
        <v>44.583057294761538</v>
      </c>
      <c r="G158" s="273">
        <f>IF(G$86=0,0,G$86/PPA!G$12*1000)</f>
        <v>36.298801527817425</v>
      </c>
      <c r="H158" s="273">
        <f>IF(H$86=0,0,H$86/PPA!H$12*1000)</f>
        <v>30.094504499313192</v>
      </c>
      <c r="I158" s="273">
        <f>IF(I$86=0,0,I$86/PPA!I$12*1000)</f>
        <v>29.835459998710963</v>
      </c>
      <c r="J158" s="273">
        <f>IF(J$86=0,0,J$86/PPA!J$12*1000)</f>
        <v>24.360636445554242</v>
      </c>
      <c r="K158" s="273">
        <f>IF(K$86=0,0,K$86/PPA!K$12*1000)</f>
        <v>25.540214633660455</v>
      </c>
      <c r="L158" s="273">
        <f>IF(L$86=0,0,L$86/PPA!L$12*1000)</f>
        <v>27.302998226966071</v>
      </c>
      <c r="M158" s="273">
        <f>IF(M$86=0,0,M$86/PPA!M$12*1000)</f>
        <v>28.087421213759022</v>
      </c>
      <c r="N158" s="273">
        <f>IF(N$86=0,0,N$86/PPA!N$12*1000)</f>
        <v>26.876306450023684</v>
      </c>
      <c r="O158" s="273">
        <f>IF(O$86=0,0,O$86/PPA!O$12*1000)</f>
        <v>25.587713540582211</v>
      </c>
      <c r="P158" s="273">
        <f>IF(P$86=0,0,P$86/PPA!P$12*1000)</f>
        <v>25.531981943904071</v>
      </c>
      <c r="Q158" s="273">
        <f>IF(Q$86=0,0,Q$86/PPA!Q$12*1000)</f>
        <v>24.898945672857554</v>
      </c>
    </row>
    <row r="159" spans="1:17" x14ac:dyDescent="0.25">
      <c r="A159" s="72" t="s">
        <v>235</v>
      </c>
      <c r="B159" s="272">
        <f>IF(B$91=0,0,B$91/PPA!B$12*1000)</f>
        <v>97.007940590277471</v>
      </c>
      <c r="C159" s="272">
        <f>IF(C$91=0,0,C$91/PPA!C$12*1000)</f>
        <v>64.786594707493194</v>
      </c>
      <c r="D159" s="272">
        <f>IF(D$91=0,0,D$91/PPA!D$12*1000)</f>
        <v>64.336881190026247</v>
      </c>
      <c r="E159" s="272">
        <f>IF(E$91=0,0,E$91/PPA!E$12*1000)</f>
        <v>96.859429382611523</v>
      </c>
      <c r="F159" s="272">
        <f>IF(F$91=0,0,F$91/PPA!F$12*1000)</f>
        <v>93.581267729108532</v>
      </c>
      <c r="G159" s="272">
        <f>IF(G$91=0,0,G$91/PPA!G$12*1000)</f>
        <v>76.192349070228261</v>
      </c>
      <c r="H159" s="272">
        <f>IF(H$91=0,0,H$91/PPA!H$12*1000)</f>
        <v>63.169330539742951</v>
      </c>
      <c r="I159" s="272">
        <f>IF(I$91=0,0,I$91/PPA!I$12*1000)</f>
        <v>62.625587821419806</v>
      </c>
      <c r="J159" s="272">
        <f>IF(J$91=0,0,J$91/PPA!J$12*1000)</f>
        <v>51.133757521172811</v>
      </c>
      <c r="K159" s="272">
        <f>IF(K$91=0,0,K$91/PPA!K$12*1000)</f>
        <v>53.609729985303353</v>
      </c>
      <c r="L159" s="272">
        <f>IF(L$91=0,0,L$91/PPA!L$12*1000)</f>
        <v>57.309869307354653</v>
      </c>
      <c r="M159" s="272">
        <f>IF(M$91=0,0,M$91/PPA!M$12*1000)</f>
        <v>58.956398325196652</v>
      </c>
      <c r="N159" s="272">
        <f>IF(N$91=0,0,N$91/PPA!N$12*1000)</f>
        <v>56.414229576955407</v>
      </c>
      <c r="O159" s="272">
        <f>IF(O$91=0,0,O$91/PPA!O$12*1000)</f>
        <v>53.709431714955876</v>
      </c>
      <c r="P159" s="272">
        <f>IF(P$91=0,0,P$91/PPA!P$12*1000)</f>
        <v>53.592449305355167</v>
      </c>
      <c r="Q159" s="272">
        <f>IF(Q$91=0,0,Q$91/PPA!Q$12*1000)</f>
        <v>52.263685861175638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32.590309304460078</v>
      </c>
      <c r="C5" s="96">
        <v>22.877251462719297</v>
      </c>
      <c r="D5" s="96">
        <v>22.683136848335341</v>
      </c>
      <c r="E5" s="96">
        <v>41.129512144949814</v>
      </c>
      <c r="F5" s="96">
        <v>42.631094376005116</v>
      </c>
      <c r="G5" s="96">
        <v>29.753455038156549</v>
      </c>
      <c r="H5" s="96">
        <v>26.269539863087349</v>
      </c>
      <c r="I5" s="96">
        <v>10.626163807541843</v>
      </c>
      <c r="J5" s="96">
        <v>24.585100554367919</v>
      </c>
      <c r="K5" s="96">
        <v>22.485314705404193</v>
      </c>
      <c r="L5" s="96">
        <v>6.0520385028620591</v>
      </c>
      <c r="M5" s="96">
        <v>6.2286851111809662</v>
      </c>
      <c r="N5" s="96">
        <v>8.0406919679374749</v>
      </c>
      <c r="O5" s="96">
        <v>9.9447697327524605</v>
      </c>
      <c r="P5" s="96">
        <v>10.407776624670634</v>
      </c>
      <c r="Q5" s="96">
        <v>11.369551425837278</v>
      </c>
    </row>
    <row r="6" spans="1:17" x14ac:dyDescent="0.25">
      <c r="A6" s="132" t="s">
        <v>83</v>
      </c>
      <c r="B6" s="160">
        <v>0.14760136010996852</v>
      </c>
      <c r="C6" s="160">
        <v>0.10332780605816952</v>
      </c>
      <c r="D6" s="160">
        <v>0.10261056028650474</v>
      </c>
      <c r="E6" s="160">
        <v>0.18657902279394548</v>
      </c>
      <c r="F6" s="160">
        <v>0.19345273489205078</v>
      </c>
      <c r="G6" s="160">
        <v>0.13485367797814549</v>
      </c>
      <c r="H6" s="160">
        <v>0.11880706945152944</v>
      </c>
      <c r="I6" s="160">
        <v>4.8043645653654772E-2</v>
      </c>
      <c r="J6" s="160">
        <v>0.1117700679090806</v>
      </c>
      <c r="K6" s="160">
        <v>0.10220959207219513</v>
      </c>
      <c r="L6" s="160">
        <v>2.7268461237979776E-2</v>
      </c>
      <c r="M6" s="160">
        <v>2.8051891967152218E-2</v>
      </c>
      <c r="N6" s="160">
        <v>3.620590544032732E-2</v>
      </c>
      <c r="O6" s="160">
        <v>4.4793173278929975E-2</v>
      </c>
      <c r="P6" s="160">
        <v>4.6820594498859121E-2</v>
      </c>
      <c r="Q6" s="160">
        <v>5.1133050326945192E-2</v>
      </c>
    </row>
    <row r="7" spans="1:17" x14ac:dyDescent="0.25">
      <c r="A7" s="76" t="s">
        <v>82</v>
      </c>
      <c r="B7" s="159">
        <v>5.3909147263296035E-2</v>
      </c>
      <c r="C7" s="159">
        <v>3.7738906396479421E-2</v>
      </c>
      <c r="D7" s="159">
        <v>3.7476943309554991E-2</v>
      </c>
      <c r="E7" s="159">
        <v>6.8145144519988529E-2</v>
      </c>
      <c r="F7" s="159">
        <v>7.0655663105089514E-2</v>
      </c>
      <c r="G7" s="159">
        <v>4.9253250645553949E-2</v>
      </c>
      <c r="H7" s="159">
        <v>4.3392471439364345E-2</v>
      </c>
      <c r="I7" s="159">
        <v>1.7547209366355752E-2</v>
      </c>
      <c r="J7" s="159">
        <v>4.0822313873327826E-2</v>
      </c>
      <c r="K7" s="159">
        <v>3.7330495780229955E-2</v>
      </c>
      <c r="L7" s="159">
        <v>9.9593898824950691E-3</v>
      </c>
      <c r="M7" s="159">
        <v>1.0245526016458078E-2</v>
      </c>
      <c r="N7" s="159">
        <v>1.3223655166384586E-2</v>
      </c>
      <c r="O7" s="159">
        <v>1.6360023870275218E-2</v>
      </c>
      <c r="P7" s="159">
        <v>1.7100508571964025E-2</v>
      </c>
      <c r="Q7" s="159">
        <v>1.8675567339237881E-2</v>
      </c>
    </row>
    <row r="8" spans="1:17" x14ac:dyDescent="0.25">
      <c r="A8" s="76" t="s">
        <v>81</v>
      </c>
      <c r="B8" s="159">
        <v>1.6993930091130816</v>
      </c>
      <c r="C8" s="159">
        <v>1.189654018983437</v>
      </c>
      <c r="D8" s="159">
        <v>1.1813960838988626</v>
      </c>
      <c r="E8" s="159">
        <v>2.1481583011630208</v>
      </c>
      <c r="F8" s="159">
        <v>2.227298075196765</v>
      </c>
      <c r="G8" s="159">
        <v>1.5526238880082637</v>
      </c>
      <c r="H8" s="159">
        <v>1.3678729187096823</v>
      </c>
      <c r="I8" s="159">
        <v>0.55314555025304935</v>
      </c>
      <c r="J8" s="159">
        <v>1.2868531285299309</v>
      </c>
      <c r="K8" s="159">
        <v>1.1767795777923695</v>
      </c>
      <c r="L8" s="159">
        <v>0.31395261102315708</v>
      </c>
      <c r="M8" s="159">
        <v>0.32297255977761369</v>
      </c>
      <c r="N8" s="159">
        <v>0.41685295140953199</v>
      </c>
      <c r="O8" s="159">
        <v>0.51572157241295991</v>
      </c>
      <c r="P8" s="159">
        <v>0.53906407715077642</v>
      </c>
      <c r="Q8" s="159">
        <v>0.5887150917545606</v>
      </c>
    </row>
    <row r="9" spans="1:17" x14ac:dyDescent="0.25">
      <c r="A9" s="76" t="s">
        <v>80</v>
      </c>
      <c r="B9" s="159">
        <v>0.59471142261388188</v>
      </c>
      <c r="C9" s="159">
        <v>0.41632561170603427</v>
      </c>
      <c r="D9" s="159">
        <v>0.41343570437108329</v>
      </c>
      <c r="E9" s="159">
        <v>0.75175917073545517</v>
      </c>
      <c r="F9" s="159">
        <v>0.77945454628929045</v>
      </c>
      <c r="G9" s="159">
        <v>0.54334880529112983</v>
      </c>
      <c r="H9" s="159">
        <v>0.47869424263749366</v>
      </c>
      <c r="I9" s="159">
        <v>0.19357616239413372</v>
      </c>
      <c r="J9" s="159">
        <v>0.45034094565481092</v>
      </c>
      <c r="K9" s="159">
        <v>0.41182013404722329</v>
      </c>
      <c r="L9" s="159">
        <v>0.10986934919331558</v>
      </c>
      <c r="M9" s="159">
        <v>0.11302592717551335</v>
      </c>
      <c r="N9" s="159">
        <v>0.14587985852839402</v>
      </c>
      <c r="O9" s="159">
        <v>0.18047944669517621</v>
      </c>
      <c r="P9" s="159">
        <v>0.18864827763984585</v>
      </c>
      <c r="Q9" s="159">
        <v>0.20602390845090221</v>
      </c>
    </row>
    <row r="10" spans="1:17" x14ac:dyDescent="0.25">
      <c r="A10" s="129" t="s">
        <v>79</v>
      </c>
      <c r="B10" s="158">
        <v>0.55437387624768386</v>
      </c>
      <c r="C10" s="158">
        <v>0.39407052157409639</v>
      </c>
      <c r="D10" s="158">
        <v>0.38650154405352966</v>
      </c>
      <c r="E10" s="158">
        <v>0.69695562035053726</v>
      </c>
      <c r="F10" s="158">
        <v>0.721953147430346</v>
      </c>
      <c r="G10" s="158">
        <v>0.50298453145583788</v>
      </c>
      <c r="H10" s="158">
        <v>0.44469911283785102</v>
      </c>
      <c r="I10" s="158">
        <v>0.17898124096144952</v>
      </c>
      <c r="J10" s="158">
        <v>0.41526441367731853</v>
      </c>
      <c r="K10" s="158">
        <v>0.37983868777293717</v>
      </c>
      <c r="L10" s="158">
        <v>0.10159653171842334</v>
      </c>
      <c r="M10" s="158">
        <v>0.10516998042557327</v>
      </c>
      <c r="N10" s="158">
        <v>0.13581725784302456</v>
      </c>
      <c r="O10" s="158">
        <v>0.16828749152990499</v>
      </c>
      <c r="P10" s="158">
        <v>0.17709678153566216</v>
      </c>
      <c r="Q10" s="158">
        <v>0.1936536512833113</v>
      </c>
    </row>
    <row r="11" spans="1:17" x14ac:dyDescent="0.25">
      <c r="A11" s="92" t="s">
        <v>125</v>
      </c>
      <c r="B11" s="91">
        <v>9.9771254996093468E-3</v>
      </c>
      <c r="C11" s="91">
        <v>2.5831366398155007E-3</v>
      </c>
      <c r="D11" s="91">
        <v>2.297604787079579E-3</v>
      </c>
      <c r="E11" s="91">
        <v>3.7179100377118831E-3</v>
      </c>
      <c r="F11" s="91">
        <v>3.5467606268336444E-3</v>
      </c>
      <c r="G11" s="91">
        <v>2.456443385360945E-3</v>
      </c>
      <c r="H11" s="91">
        <v>4.4709676435887268E-3</v>
      </c>
      <c r="I11" s="91">
        <v>8.6851059083193434E-4</v>
      </c>
      <c r="J11" s="91">
        <v>2.1323098448022366E-3</v>
      </c>
      <c r="K11" s="91">
        <v>4.0782212810255456E-3</v>
      </c>
      <c r="L11" s="91">
        <v>1.1376032120973356E-3</v>
      </c>
      <c r="M11" s="91">
        <v>1.2848068588571942E-3</v>
      </c>
      <c r="N11" s="91">
        <v>1.6449824549585608E-3</v>
      </c>
      <c r="O11" s="91">
        <v>2.1349799414781506E-3</v>
      </c>
      <c r="P11" s="91">
        <v>1.108942418000206E-3</v>
      </c>
      <c r="Q11" s="91">
        <v>1.2069289268603969E-3</v>
      </c>
    </row>
    <row r="12" spans="1:17" x14ac:dyDescent="0.25">
      <c r="A12" s="92" t="s">
        <v>26</v>
      </c>
      <c r="B12" s="91">
        <v>0.28652928469780536</v>
      </c>
      <c r="C12" s="91">
        <v>0.18310404496058266</v>
      </c>
      <c r="D12" s="91">
        <v>0.20189656384851479</v>
      </c>
      <c r="E12" s="91">
        <v>0.39151990929426084</v>
      </c>
      <c r="F12" s="91">
        <v>0.4091820681137277</v>
      </c>
      <c r="G12" s="91">
        <v>0.28640196559667108</v>
      </c>
      <c r="H12" s="91">
        <v>0.24237108161071233</v>
      </c>
      <c r="I12" s="91">
        <v>0.1029173920998744</v>
      </c>
      <c r="J12" s="91">
        <v>0.24381893533268947</v>
      </c>
      <c r="K12" s="91">
        <v>0.21927050012443591</v>
      </c>
      <c r="L12" s="91">
        <v>5.7367217731675912E-2</v>
      </c>
      <c r="M12" s="91">
        <v>5.6176762579810038E-2</v>
      </c>
      <c r="N12" s="91">
        <v>7.2214141092512243E-2</v>
      </c>
      <c r="O12" s="91">
        <v>8.8140818945213154E-2</v>
      </c>
      <c r="P12" s="91">
        <v>8.9028603898277908E-2</v>
      </c>
      <c r="Q12" s="91">
        <v>9.6238423088831793E-2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0.25786746605026917</v>
      </c>
      <c r="C14" s="157">
        <v>0.20838333997369821</v>
      </c>
      <c r="D14" s="157">
        <v>0.18230737541793532</v>
      </c>
      <c r="E14" s="157">
        <v>0.30171780101856455</v>
      </c>
      <c r="F14" s="157">
        <v>0.30922431868978462</v>
      </c>
      <c r="G14" s="157">
        <v>0.2141261224738058</v>
      </c>
      <c r="H14" s="157">
        <v>0.19785706358354993</v>
      </c>
      <c r="I14" s="157">
        <v>7.5195338270743178E-2</v>
      </c>
      <c r="J14" s="157">
        <v>0.16931316849982683</v>
      </c>
      <c r="K14" s="157">
        <v>0.15648996636747572</v>
      </c>
      <c r="L14" s="157">
        <v>4.3091710774650085E-2</v>
      </c>
      <c r="M14" s="157">
        <v>4.7708410986906036E-2</v>
      </c>
      <c r="N14" s="157">
        <v>6.1958134295553767E-2</v>
      </c>
      <c r="O14" s="157">
        <v>7.8011692643213684E-2</v>
      </c>
      <c r="P14" s="157">
        <v>8.6959235219384048E-2</v>
      </c>
      <c r="Q14" s="157">
        <v>9.6208299267619132E-2</v>
      </c>
    </row>
    <row r="15" spans="1:17" x14ac:dyDescent="0.25">
      <c r="A15" s="156" t="s">
        <v>241</v>
      </c>
      <c r="B15" s="155">
        <v>0.77258604919938778</v>
      </c>
      <c r="C15" s="155">
        <v>0.58761295089878141</v>
      </c>
      <c r="D15" s="155">
        <v>0.55832236302535021</v>
      </c>
      <c r="E15" s="155">
        <v>0.9243020299907303</v>
      </c>
      <c r="F15" s="155">
        <v>0.94761637656752262</v>
      </c>
      <c r="G15" s="155">
        <v>0.69042484295061535</v>
      </c>
      <c r="H15" s="155">
        <v>0.65373361791692486</v>
      </c>
      <c r="I15" s="155">
        <v>0.29166849489809255</v>
      </c>
      <c r="J15" s="155">
        <v>0.63430502013182566</v>
      </c>
      <c r="K15" s="155">
        <v>0.58192850917471073</v>
      </c>
      <c r="L15" s="155">
        <v>0.16919673469765983</v>
      </c>
      <c r="M15" s="155">
        <v>0.17580747304771632</v>
      </c>
      <c r="N15" s="155">
        <v>0.22806879537085445</v>
      </c>
      <c r="O15" s="155">
        <v>0.2794652823676782</v>
      </c>
      <c r="P15" s="155">
        <v>0.30178900892683258</v>
      </c>
      <c r="Q15" s="155">
        <v>0.33199373984467534</v>
      </c>
    </row>
    <row r="16" spans="1:17" x14ac:dyDescent="0.25">
      <c r="A16" s="156" t="s">
        <v>240</v>
      </c>
      <c r="B16" s="206">
        <v>27.04247643339659</v>
      </c>
      <c r="C16" s="206">
        <v>18.836326132672177</v>
      </c>
      <c r="D16" s="206">
        <v>18.756606798884004</v>
      </c>
      <c r="E16" s="206">
        <v>34.289558658024625</v>
      </c>
      <c r="F16" s="206">
        <v>35.574546485500804</v>
      </c>
      <c r="G16" s="206">
        <v>24.738181810241919</v>
      </c>
      <c r="H16" s="206">
        <v>21.702491187917865</v>
      </c>
      <c r="I16" s="206">
        <v>8.6918780603767996</v>
      </c>
      <c r="J16" s="206">
        <v>20.229281326054924</v>
      </c>
      <c r="K16" s="206">
        <v>18.495906092453833</v>
      </c>
      <c r="L16" s="206">
        <v>4.9423630509469128</v>
      </c>
      <c r="M16" s="206">
        <v>5.080816972169778</v>
      </c>
      <c r="N16" s="206">
        <v>6.5553442685088612</v>
      </c>
      <c r="O16" s="206">
        <v>8.1155902312600805</v>
      </c>
      <c r="P16" s="206">
        <v>8.4633338639183311</v>
      </c>
      <c r="Q16" s="206">
        <v>9.2379828722676489</v>
      </c>
    </row>
    <row r="17" spans="1:17" x14ac:dyDescent="0.25">
      <c r="A17" s="152" t="s">
        <v>249</v>
      </c>
      <c r="B17" s="264">
        <v>16.946282978408149</v>
      </c>
      <c r="C17" s="264">
        <v>11.157370455076668</v>
      </c>
      <c r="D17" s="264">
        <v>11.460422000839003</v>
      </c>
      <c r="E17" s="264">
        <v>22.210733114519929</v>
      </c>
      <c r="F17" s="264">
        <v>23.191047885111548</v>
      </c>
      <c r="G17" s="264">
        <v>15.715675142171801</v>
      </c>
      <c r="H17" s="264">
        <v>13.159467299046952</v>
      </c>
      <c r="I17" s="264">
        <v>4.8803394592487876</v>
      </c>
      <c r="J17" s="264">
        <v>11.940151332887652</v>
      </c>
      <c r="K17" s="264">
        <v>10.89123498599354</v>
      </c>
      <c r="L17" s="264">
        <v>2.7312915887710951</v>
      </c>
      <c r="M17" s="264">
        <v>2.7833560478341841</v>
      </c>
      <c r="N17" s="264">
        <v>3.5749297483444415</v>
      </c>
      <c r="O17" s="264">
        <v>4.4635238269275952</v>
      </c>
      <c r="P17" s="264">
        <v>4.5195398750519971</v>
      </c>
      <c r="Q17" s="264">
        <v>4.899471936443204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1.5157824818656902</v>
      </c>
      <c r="J18" s="87">
        <v>7.7786724442677659</v>
      </c>
      <c r="K18" s="87">
        <v>7.0723934813295326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16.946282978408149</v>
      </c>
      <c r="C26" s="87">
        <v>11.157370455076668</v>
      </c>
      <c r="D26" s="87">
        <v>11.460422000839003</v>
      </c>
      <c r="E26" s="87">
        <v>22.210733114519929</v>
      </c>
      <c r="F26" s="87">
        <v>23.191047885111548</v>
      </c>
      <c r="G26" s="87">
        <v>15.715675142171801</v>
      </c>
      <c r="H26" s="87">
        <v>13.159467299046952</v>
      </c>
      <c r="I26" s="87">
        <v>3.3645569773830979</v>
      </c>
      <c r="J26" s="87">
        <v>4.1614788886198859</v>
      </c>
      <c r="K26" s="87">
        <v>3.8188415046640074</v>
      </c>
      <c r="L26" s="87">
        <v>2.7312915887710951</v>
      </c>
      <c r="M26" s="87">
        <v>2.7833560478341841</v>
      </c>
      <c r="N26" s="87">
        <v>3.5749297483444415</v>
      </c>
      <c r="O26" s="87">
        <v>4.4635238269275952</v>
      </c>
      <c r="P26" s="87">
        <v>4.5195398750519971</v>
      </c>
      <c r="Q26" s="87">
        <v>4.899471936443204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10.096193454988441</v>
      </c>
      <c r="C28" s="151">
        <v>7.6789556775955079</v>
      </c>
      <c r="D28" s="151">
        <v>7.2961847980450019</v>
      </c>
      <c r="E28" s="151">
        <v>12.078825543504694</v>
      </c>
      <c r="F28" s="151">
        <v>12.383498600389254</v>
      </c>
      <c r="G28" s="151">
        <v>9.0225066680701183</v>
      </c>
      <c r="H28" s="151">
        <v>8.5430238888709127</v>
      </c>
      <c r="I28" s="151">
        <v>3.8115386011280123</v>
      </c>
      <c r="J28" s="151">
        <v>8.2891299931672702</v>
      </c>
      <c r="K28" s="151">
        <v>7.6046711064602919</v>
      </c>
      <c r="L28" s="151">
        <v>2.2110714621758181</v>
      </c>
      <c r="M28" s="151">
        <v>2.2974609243355939</v>
      </c>
      <c r="N28" s="151">
        <v>2.9804145201644201</v>
      </c>
      <c r="O28" s="151">
        <v>3.6520664043324849</v>
      </c>
      <c r="P28" s="151">
        <v>3.9437939888663336</v>
      </c>
      <c r="Q28" s="151">
        <v>4.3385109358244449</v>
      </c>
    </row>
    <row r="29" spans="1:17" x14ac:dyDescent="0.25">
      <c r="A29" s="243" t="s">
        <v>239</v>
      </c>
      <c r="B29" s="278">
        <v>1.7252580065161902</v>
      </c>
      <c r="C29" s="278">
        <v>1.3121955144301238</v>
      </c>
      <c r="D29" s="278">
        <v>1.2467868505064481</v>
      </c>
      <c r="E29" s="278">
        <v>2.0640541973715187</v>
      </c>
      <c r="F29" s="278">
        <v>2.1161173470232462</v>
      </c>
      <c r="G29" s="278">
        <v>1.541784231585082</v>
      </c>
      <c r="H29" s="278">
        <v>1.4598492421766398</v>
      </c>
      <c r="I29" s="278">
        <v>0.65132344363830863</v>
      </c>
      <c r="J29" s="278">
        <v>1.4164633385367018</v>
      </c>
      <c r="K29" s="278">
        <v>1.2995016163106967</v>
      </c>
      <c r="L29" s="278">
        <v>0.37783237416211507</v>
      </c>
      <c r="M29" s="278">
        <v>0.3925947806011616</v>
      </c>
      <c r="N29" s="278">
        <v>0.50929927567009592</v>
      </c>
      <c r="O29" s="278">
        <v>0.62407251133745512</v>
      </c>
      <c r="P29" s="278">
        <v>0.67392351242836346</v>
      </c>
      <c r="Q29" s="278">
        <v>0.74137354456999582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109.39589285947228</v>
      </c>
      <c r="C31" s="96">
        <v>109.91851961421671</v>
      </c>
      <c r="D31" s="96">
        <v>126.20598282897326</v>
      </c>
      <c r="E31" s="96">
        <v>114.55020824994577</v>
      </c>
      <c r="F31" s="96">
        <v>134.00484051932415</v>
      </c>
      <c r="G31" s="96">
        <v>165.13918128943894</v>
      </c>
      <c r="H31" s="96">
        <v>138.22049410773633</v>
      </c>
      <c r="I31" s="96">
        <v>138.32386887156608</v>
      </c>
      <c r="J31" s="96">
        <v>115.24652668376959</v>
      </c>
      <c r="K31" s="96">
        <v>115.34070998100049</v>
      </c>
      <c r="L31" s="96">
        <v>126.26198511912357</v>
      </c>
      <c r="M31" s="96">
        <v>118.57480233585424</v>
      </c>
      <c r="N31" s="96">
        <v>115.79737318985794</v>
      </c>
      <c r="O31" s="96">
        <v>109.96952830714164</v>
      </c>
      <c r="P31" s="96">
        <v>112.61123584094233</v>
      </c>
      <c r="Q31" s="96">
        <v>110.26731414049294</v>
      </c>
    </row>
    <row r="32" spans="1:17" x14ac:dyDescent="0.25">
      <c r="A32" s="132" t="s">
        <v>83</v>
      </c>
      <c r="B32" s="160">
        <v>0.38443780548339357</v>
      </c>
      <c r="C32" s="160">
        <v>0.39533800534840391</v>
      </c>
      <c r="D32" s="160">
        <v>0.45022391720864297</v>
      </c>
      <c r="E32" s="160">
        <v>0.39620869769460298</v>
      </c>
      <c r="F32" s="160">
        <v>0.46648475139084161</v>
      </c>
      <c r="G32" s="160">
        <v>0.58346870498216419</v>
      </c>
      <c r="H32" s="160">
        <v>0.48545428535807317</v>
      </c>
      <c r="I32" s="160">
        <v>0.48290663432069536</v>
      </c>
      <c r="J32" s="160">
        <v>0.3933307316200646</v>
      </c>
      <c r="K32" s="160">
        <v>0.39562190988433393</v>
      </c>
      <c r="L32" s="160">
        <v>0.4421825023132625</v>
      </c>
      <c r="M32" s="160">
        <v>0.41885345415800151</v>
      </c>
      <c r="N32" s="160">
        <v>0.40829100128693901</v>
      </c>
      <c r="O32" s="160">
        <v>0.38763238899371899</v>
      </c>
      <c r="P32" s="160">
        <v>0.3985063374322711</v>
      </c>
      <c r="Q32" s="160">
        <v>0.38964155751860824</v>
      </c>
    </row>
    <row r="33" spans="1:17" x14ac:dyDescent="0.25">
      <c r="A33" s="76" t="s">
        <v>82</v>
      </c>
      <c r="B33" s="159">
        <v>0.14236655764255279</v>
      </c>
      <c r="C33" s="159">
        <v>0.14640316359093519</v>
      </c>
      <c r="D33" s="159">
        <v>0.16672873569430713</v>
      </c>
      <c r="E33" s="159">
        <v>0.14672560188999431</v>
      </c>
      <c r="F33" s="159">
        <v>0.17275051334961627</v>
      </c>
      <c r="G33" s="159">
        <v>0.21607248255935926</v>
      </c>
      <c r="H33" s="159">
        <v>0.17977538762701065</v>
      </c>
      <c r="I33" s="159">
        <v>0.17883193122628049</v>
      </c>
      <c r="J33" s="159">
        <v>0.14565982189333429</v>
      </c>
      <c r="K33" s="159">
        <v>0.14650830026298711</v>
      </c>
      <c r="L33" s="159">
        <v>0.16375080651850366</v>
      </c>
      <c r="M33" s="159">
        <v>0.15511149937552987</v>
      </c>
      <c r="N33" s="159">
        <v>0.15119996925527004</v>
      </c>
      <c r="O33" s="159">
        <v>0.14354958868419249</v>
      </c>
      <c r="P33" s="159">
        <v>0.14757647309851982</v>
      </c>
      <c r="Q33" s="159">
        <v>0.14429363207048895</v>
      </c>
    </row>
    <row r="34" spans="1:17" x14ac:dyDescent="0.25">
      <c r="A34" s="76" t="s">
        <v>81</v>
      </c>
      <c r="B34" s="159">
        <v>2.7831959902325978</v>
      </c>
      <c r="C34" s="159">
        <v>2.8621096457688537</v>
      </c>
      <c r="D34" s="159">
        <v>3.259464556318294</v>
      </c>
      <c r="E34" s="159">
        <v>2.8684131554968322</v>
      </c>
      <c r="F34" s="159">
        <v>3.3771873396871825</v>
      </c>
      <c r="G34" s="159">
        <v>4.2241104724095955</v>
      </c>
      <c r="H34" s="159">
        <v>3.5145201673152937</v>
      </c>
      <c r="I34" s="159">
        <v>3.4960760599704752</v>
      </c>
      <c r="J34" s="159">
        <v>2.8475776821785694</v>
      </c>
      <c r="K34" s="159">
        <v>2.8641650158566514</v>
      </c>
      <c r="L34" s="159">
        <v>3.2012475095726507</v>
      </c>
      <c r="M34" s="159">
        <v>3.0323533156209828</v>
      </c>
      <c r="N34" s="159">
        <v>2.9558848308402066</v>
      </c>
      <c r="O34" s="159">
        <v>2.8063236636548852</v>
      </c>
      <c r="P34" s="159">
        <v>2.8850472679947861</v>
      </c>
      <c r="Q34" s="159">
        <v>2.820869344913111</v>
      </c>
    </row>
    <row r="35" spans="1:17" x14ac:dyDescent="0.25">
      <c r="A35" s="76" t="s">
        <v>80</v>
      </c>
      <c r="B35" s="159">
        <v>1.5503171530077666</v>
      </c>
      <c r="C35" s="159">
        <v>1.5942742419852407</v>
      </c>
      <c r="D35" s="159">
        <v>1.8156119184616939</v>
      </c>
      <c r="E35" s="159">
        <v>1.5977854712661581</v>
      </c>
      <c r="F35" s="159">
        <v>1.8811867651476986</v>
      </c>
      <c r="G35" s="159">
        <v>2.3529463769560284</v>
      </c>
      <c r="H35" s="159">
        <v>1.9576849489227932</v>
      </c>
      <c r="I35" s="159">
        <v>1.9474110709462018</v>
      </c>
      <c r="J35" s="159">
        <v>1.5861795362943856</v>
      </c>
      <c r="K35" s="159">
        <v>1.595419139978079</v>
      </c>
      <c r="L35" s="159">
        <v>1.7831834130729363</v>
      </c>
      <c r="M35" s="159">
        <v>1.6891046752314063</v>
      </c>
      <c r="N35" s="159">
        <v>1.6465096140010098</v>
      </c>
      <c r="O35" s="159">
        <v>1.5631999068424105</v>
      </c>
      <c r="P35" s="159">
        <v>1.6070511320464769</v>
      </c>
      <c r="Q35" s="159">
        <v>1.5713022536537562</v>
      </c>
    </row>
    <row r="36" spans="1:17" x14ac:dyDescent="0.25">
      <c r="A36" s="129" t="s">
        <v>79</v>
      </c>
      <c r="B36" s="158">
        <v>1.4441044523777866</v>
      </c>
      <c r="C36" s="158">
        <v>1.5079447422211498</v>
      </c>
      <c r="D36" s="158">
        <v>1.6960859501522862</v>
      </c>
      <c r="E36" s="158">
        <v>1.4802205719512598</v>
      </c>
      <c r="F36" s="158">
        <v>1.7411320596656665</v>
      </c>
      <c r="G36" s="158">
        <v>2.1765543716450004</v>
      </c>
      <c r="H36" s="158">
        <v>1.8173243213741856</v>
      </c>
      <c r="I36" s="158">
        <v>1.7992638391330833</v>
      </c>
      <c r="J36" s="158">
        <v>1.4615618579771192</v>
      </c>
      <c r="K36" s="158">
        <v>1.4704423329375576</v>
      </c>
      <c r="L36" s="158">
        <v>1.6477067624801784</v>
      </c>
      <c r="M36" s="158">
        <v>1.570550324191299</v>
      </c>
      <c r="N36" s="158">
        <v>1.5318120206851065</v>
      </c>
      <c r="O36" s="158">
        <v>1.4565325167828103</v>
      </c>
      <c r="P36" s="158">
        <v>1.5075408784076441</v>
      </c>
      <c r="Q36" s="158">
        <v>1.4758743313030425</v>
      </c>
    </row>
    <row r="37" spans="1:17" x14ac:dyDescent="0.25">
      <c r="A37" s="92" t="s">
        <v>125</v>
      </c>
      <c r="B37" s="91">
        <v>2.5989701126321804E-2</v>
      </c>
      <c r="C37" s="91">
        <v>9.884594510874067E-3</v>
      </c>
      <c r="D37" s="91">
        <v>1.0082586365628058E-2</v>
      </c>
      <c r="E37" s="91">
        <v>7.8962372377703038E-3</v>
      </c>
      <c r="F37" s="91">
        <v>8.5537110785097788E-3</v>
      </c>
      <c r="G37" s="91">
        <v>1.0629715736248723E-2</v>
      </c>
      <c r="H37" s="91">
        <v>1.8271226553432513E-2</v>
      </c>
      <c r="I37" s="91">
        <v>8.7309691875730854E-3</v>
      </c>
      <c r="J37" s="91">
        <v>7.5048634939707121E-3</v>
      </c>
      <c r="K37" s="91">
        <v>1.5787726231540705E-2</v>
      </c>
      <c r="L37" s="91">
        <v>1.8449808018909431E-2</v>
      </c>
      <c r="M37" s="91">
        <v>1.9186595077189037E-2</v>
      </c>
      <c r="N37" s="91">
        <v>1.855289922900645E-2</v>
      </c>
      <c r="O37" s="91">
        <v>1.8478305661175028E-2</v>
      </c>
      <c r="P37" s="91">
        <v>9.4399006714804713E-3</v>
      </c>
      <c r="Q37" s="91">
        <v>9.1982537435063277E-3</v>
      </c>
    </row>
    <row r="38" spans="1:17" x14ac:dyDescent="0.25">
      <c r="A38" s="92" t="s">
        <v>26</v>
      </c>
      <c r="B38" s="91">
        <v>0.74638837343745013</v>
      </c>
      <c r="C38" s="91">
        <v>0.70066337561821157</v>
      </c>
      <c r="D38" s="91">
        <v>0.88598333071617308</v>
      </c>
      <c r="E38" s="91">
        <v>0.83152471569764463</v>
      </c>
      <c r="F38" s="91">
        <v>0.98682306402971642</v>
      </c>
      <c r="G38" s="91">
        <v>1.2393411949724888</v>
      </c>
      <c r="H38" s="91">
        <v>0.99048288762725945</v>
      </c>
      <c r="I38" s="91">
        <v>1.034608660820882</v>
      </c>
      <c r="J38" s="91">
        <v>0.85814349700515313</v>
      </c>
      <c r="K38" s="91">
        <v>0.84884619741552469</v>
      </c>
      <c r="L38" s="91">
        <v>0.93038956155640429</v>
      </c>
      <c r="M38" s="91">
        <v>0.83891270422148478</v>
      </c>
      <c r="N38" s="91">
        <v>0.81446563673676609</v>
      </c>
      <c r="O38" s="91">
        <v>0.762861028365593</v>
      </c>
      <c r="P38" s="91">
        <v>0.75785826574826365</v>
      </c>
      <c r="Q38" s="91">
        <v>0.73345282870031414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0.67172637781401467</v>
      </c>
      <c r="C40" s="157">
        <v>0.79739677209206417</v>
      </c>
      <c r="D40" s="157">
        <v>0.80002003307048519</v>
      </c>
      <c r="E40" s="157">
        <v>0.6407996190158447</v>
      </c>
      <c r="F40" s="157">
        <v>0.74575528455744022</v>
      </c>
      <c r="G40" s="157">
        <v>0.92658346093626265</v>
      </c>
      <c r="H40" s="157">
        <v>0.8085702071934936</v>
      </c>
      <c r="I40" s="157">
        <v>0.75592420912462843</v>
      </c>
      <c r="J40" s="157">
        <v>0.59591349747799538</v>
      </c>
      <c r="K40" s="157">
        <v>0.60580840929049218</v>
      </c>
      <c r="L40" s="157">
        <v>0.69886739290486477</v>
      </c>
      <c r="M40" s="157">
        <v>0.71245102489262513</v>
      </c>
      <c r="N40" s="157">
        <v>0.69879348471933389</v>
      </c>
      <c r="O40" s="157">
        <v>0.67519318275604223</v>
      </c>
      <c r="P40" s="157">
        <v>0.74024271198789982</v>
      </c>
      <c r="Q40" s="157">
        <v>0.73322324885922208</v>
      </c>
    </row>
    <row r="41" spans="1:17" x14ac:dyDescent="0.25">
      <c r="A41" s="156" t="s">
        <v>238</v>
      </c>
      <c r="B41" s="204">
        <v>5.7041579269132345</v>
      </c>
      <c r="C41" s="204">
        <v>7.0196858987359922</v>
      </c>
      <c r="D41" s="204">
        <v>7.2655340743126775</v>
      </c>
      <c r="E41" s="204">
        <v>5.168048114553601</v>
      </c>
      <c r="F41" s="204">
        <v>5.8837062217501828</v>
      </c>
      <c r="G41" s="204">
        <v>8.175802096255234</v>
      </c>
      <c r="H41" s="204">
        <v>8.0969890487064156</v>
      </c>
      <c r="I41" s="204">
        <v>9.9572911282659966</v>
      </c>
      <c r="J41" s="204">
        <v>7.1151949768552658</v>
      </c>
      <c r="K41" s="204">
        <v>7.1905955638283068</v>
      </c>
      <c r="L41" s="204">
        <v>9.5122583668061793</v>
      </c>
      <c r="M41" s="204">
        <v>9.1608342483972063</v>
      </c>
      <c r="N41" s="204">
        <v>9.0250960281813768</v>
      </c>
      <c r="O41" s="204">
        <v>8.4094405014873903</v>
      </c>
      <c r="P41" s="204">
        <v>9.1967762033634131</v>
      </c>
      <c r="Q41" s="204">
        <v>9.1222386289426254</v>
      </c>
    </row>
    <row r="42" spans="1:17" x14ac:dyDescent="0.25">
      <c r="A42" s="152" t="s">
        <v>247</v>
      </c>
      <c r="B42" s="151">
        <v>2.5256965924033947</v>
      </c>
      <c r="C42" s="151">
        <v>2.3938062645715359</v>
      </c>
      <c r="D42" s="151">
        <v>2.8365505401230675</v>
      </c>
      <c r="E42" s="151">
        <v>2.734787056232495</v>
      </c>
      <c r="F42" s="151">
        <v>3.2152614844896363</v>
      </c>
      <c r="G42" s="151">
        <v>3.8584124905635986</v>
      </c>
      <c r="H42" s="151">
        <v>3.0956925937251132</v>
      </c>
      <c r="I42" s="151">
        <v>2.9000398833810728</v>
      </c>
      <c r="J42" s="151">
        <v>2.5479875269933947</v>
      </c>
      <c r="K42" s="151">
        <v>2.5415836725416483</v>
      </c>
      <c r="L42" s="151">
        <v>2.6008808156136825</v>
      </c>
      <c r="M42" s="151">
        <v>2.4159216885757973</v>
      </c>
      <c r="N42" s="151">
        <v>2.3511911556006808</v>
      </c>
      <c r="O42" s="151">
        <v>2.2502329671862684</v>
      </c>
      <c r="P42" s="151">
        <v>2.2401667096816169</v>
      </c>
      <c r="Q42" s="151">
        <v>2.1811802754188685</v>
      </c>
    </row>
    <row r="43" spans="1:17" x14ac:dyDescent="0.25">
      <c r="A43" s="150" t="s">
        <v>33</v>
      </c>
      <c r="B43" s="87">
        <v>0.49821986530888479</v>
      </c>
      <c r="C43" s="87">
        <v>0.58921470202361836</v>
      </c>
      <c r="D43" s="87">
        <v>0.63728892831033856</v>
      </c>
      <c r="E43" s="87">
        <v>0.60038352248407301</v>
      </c>
      <c r="F43" s="87">
        <v>0.6265746456120207</v>
      </c>
      <c r="G43" s="87">
        <v>0.66559546650822399</v>
      </c>
      <c r="H43" s="87">
        <v>0.59364604395007015</v>
      </c>
      <c r="I43" s="87">
        <v>0.45466865993218841</v>
      </c>
      <c r="J43" s="87">
        <v>0.14361333701502568</v>
      </c>
      <c r="K43" s="87">
        <v>0.14550217863380366</v>
      </c>
      <c r="L43" s="87">
        <v>0.37748459999323863</v>
      </c>
      <c r="M43" s="87">
        <v>0.45391449472013651</v>
      </c>
      <c r="N43" s="87">
        <v>0.42600698392771441</v>
      </c>
      <c r="O43" s="87">
        <v>0.44922453269322576</v>
      </c>
      <c r="P43" s="87">
        <v>0.4498047003856715</v>
      </c>
      <c r="Q43" s="87">
        <v>0.40849811497043664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2.4118644939044257E-2</v>
      </c>
      <c r="H45" s="87">
        <v>2.4166930489802656E-2</v>
      </c>
      <c r="I45" s="87">
        <v>0</v>
      </c>
      <c r="J45" s="87">
        <v>2.4371552813590998E-2</v>
      </c>
      <c r="K45" s="87">
        <v>2.4623554072314438E-2</v>
      </c>
      <c r="L45" s="87">
        <v>2.462428454666242E-2</v>
      </c>
      <c r="M45" s="87">
        <v>2.4631969143835277E-2</v>
      </c>
      <c r="N45" s="87">
        <v>2.462175805912235E-2</v>
      </c>
      <c r="O45" s="87">
        <v>2.4609911436295442E-2</v>
      </c>
      <c r="P45" s="87">
        <v>2.507935474136494E-2</v>
      </c>
      <c r="Q45" s="87">
        <v>2.5087268608965211E-2</v>
      </c>
    </row>
    <row r="46" spans="1:17" x14ac:dyDescent="0.25">
      <c r="A46" s="150" t="s">
        <v>125</v>
      </c>
      <c r="B46" s="87">
        <v>6.1996909522644708E-2</v>
      </c>
      <c r="C46" s="87">
        <v>2.0309267469781817E-2</v>
      </c>
      <c r="D46" s="87">
        <v>2.0508603165386045E-2</v>
      </c>
      <c r="E46" s="87">
        <v>2.0488237198250145E-2</v>
      </c>
      <c r="F46" s="87">
        <v>2.0441596490867745E-2</v>
      </c>
      <c r="G46" s="87">
        <v>2.1366707292526804E-2</v>
      </c>
      <c r="H46" s="87">
        <v>4.1721930432307229E-2</v>
      </c>
      <c r="I46" s="87">
        <v>2.1100680429531567E-2</v>
      </c>
      <c r="J46" s="87">
        <v>2.1127917195760838E-2</v>
      </c>
      <c r="K46" s="87">
        <v>4.2712046540761432E-2</v>
      </c>
      <c r="L46" s="87">
        <v>4.3355002830728531E-2</v>
      </c>
      <c r="M46" s="87">
        <v>4.3280775345630254E-2</v>
      </c>
      <c r="N46" s="87">
        <v>4.3310402844276327E-2</v>
      </c>
      <c r="O46" s="87">
        <v>4.3293223070946137E-2</v>
      </c>
      <c r="P46" s="87">
        <v>2.2288281728478687E-2</v>
      </c>
      <c r="Q46" s="87">
        <v>2.2278272552089372E-2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0.21693803862582095</v>
      </c>
      <c r="G47" s="87">
        <v>0.38772411491746989</v>
      </c>
      <c r="H47" s="87">
        <v>0.16579757378079912</v>
      </c>
      <c r="I47" s="87">
        <v>1.9271155177287769E-2</v>
      </c>
      <c r="J47" s="87">
        <v>3.689182705639036E-2</v>
      </c>
      <c r="K47" s="87">
        <v>0.11182092514800365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1.7013039441169895</v>
      </c>
      <c r="C49" s="87">
        <v>1.3756029720856933</v>
      </c>
      <c r="D49" s="87">
        <v>1.7220191203187281</v>
      </c>
      <c r="E49" s="87">
        <v>2.0616163761743702</v>
      </c>
      <c r="F49" s="87">
        <v>2.2534494124067845</v>
      </c>
      <c r="G49" s="87">
        <v>2.3804283997538165</v>
      </c>
      <c r="H49" s="87">
        <v>2.1611850571043996</v>
      </c>
      <c r="I49" s="87">
        <v>2.3892324335467419</v>
      </c>
      <c r="J49" s="87">
        <v>2.3084586092181203</v>
      </c>
      <c r="K49" s="87">
        <v>2.1943610661169135</v>
      </c>
      <c r="L49" s="87">
        <v>2.0891060371899539</v>
      </c>
      <c r="M49" s="87">
        <v>1.8082654350118967</v>
      </c>
      <c r="N49" s="87">
        <v>1.8167764455293114</v>
      </c>
      <c r="O49" s="87">
        <v>1.7078569398780832</v>
      </c>
      <c r="P49" s="87">
        <v>1.7098005136701755</v>
      </c>
      <c r="Q49" s="87">
        <v>1.6974484819687683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0.26417587345487592</v>
      </c>
      <c r="C51" s="87">
        <v>0.40867932299244247</v>
      </c>
      <c r="D51" s="87">
        <v>0.45673388832861511</v>
      </c>
      <c r="E51" s="87">
        <v>2.8053994490186026E-2</v>
      </c>
      <c r="F51" s="87">
        <v>7.5860540106935256E-2</v>
      </c>
      <c r="G51" s="87">
        <v>0.35515503926512287</v>
      </c>
      <c r="H51" s="87">
        <v>8.9071148602822281E-2</v>
      </c>
      <c r="I51" s="87">
        <v>0</v>
      </c>
      <c r="J51" s="87">
        <v>0</v>
      </c>
      <c r="K51" s="87">
        <v>0</v>
      </c>
      <c r="L51" s="87">
        <v>4.8885068868350819E-2</v>
      </c>
      <c r="M51" s="87">
        <v>6.3499186737637381E-2</v>
      </c>
      <c r="N51" s="87">
        <v>3.7752907340839949E-2</v>
      </c>
      <c r="O51" s="87">
        <v>1.2880325463160887E-3</v>
      </c>
      <c r="P51" s="87">
        <v>9.3441061767665905E-3</v>
      </c>
      <c r="Q51" s="87">
        <v>2.9071636636263162E-3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2.4244925885615623E-2</v>
      </c>
      <c r="F52" s="87">
        <v>2.1997251247207351E-2</v>
      </c>
      <c r="G52" s="87">
        <v>2.4024117887393857E-2</v>
      </c>
      <c r="H52" s="87">
        <v>2.0103909364912135E-2</v>
      </c>
      <c r="I52" s="87">
        <v>1.5766954295322985E-2</v>
      </c>
      <c r="J52" s="87">
        <v>1.352428369450656E-2</v>
      </c>
      <c r="K52" s="87">
        <v>2.2563902029851618E-2</v>
      </c>
      <c r="L52" s="87">
        <v>1.7425822184747933E-2</v>
      </c>
      <c r="M52" s="87">
        <v>2.2329827616661226E-2</v>
      </c>
      <c r="N52" s="87">
        <v>2.7226578994160892E-3</v>
      </c>
      <c r="O52" s="87">
        <v>2.3960327561401845E-2</v>
      </c>
      <c r="P52" s="87">
        <v>2.3849752979159658E-2</v>
      </c>
      <c r="Q52" s="87">
        <v>2.4960973654983176E-2</v>
      </c>
    </row>
    <row r="53" spans="1:17" x14ac:dyDescent="0.25">
      <c r="A53" s="152" t="s">
        <v>246</v>
      </c>
      <c r="B53" s="151">
        <v>3.1784613345098403</v>
      </c>
      <c r="C53" s="151">
        <v>4.6258796341644564</v>
      </c>
      <c r="D53" s="151">
        <v>4.4289835341896104</v>
      </c>
      <c r="E53" s="151">
        <v>2.4332610583211056</v>
      </c>
      <c r="F53" s="151">
        <v>2.668444737260546</v>
      </c>
      <c r="G53" s="151">
        <v>4.3173896056916359</v>
      </c>
      <c r="H53" s="151">
        <v>5.0012964549813015</v>
      </c>
      <c r="I53" s="151">
        <v>7.0572512448849238</v>
      </c>
      <c r="J53" s="151">
        <v>4.5672074498618711</v>
      </c>
      <c r="K53" s="151">
        <v>4.6490118912866585</v>
      </c>
      <c r="L53" s="151">
        <v>6.9113775511924969</v>
      </c>
      <c r="M53" s="151">
        <v>6.744912559821409</v>
      </c>
      <c r="N53" s="151">
        <v>6.6739048725806969</v>
      </c>
      <c r="O53" s="151">
        <v>6.1592075343011219</v>
      </c>
      <c r="P53" s="151">
        <v>6.956609493681797</v>
      </c>
      <c r="Q53" s="151">
        <v>6.941058353523756</v>
      </c>
    </row>
    <row r="54" spans="1:17" x14ac:dyDescent="0.25">
      <c r="A54" s="156" t="s">
        <v>237</v>
      </c>
      <c r="B54" s="204">
        <v>86.804985090972522</v>
      </c>
      <c r="C54" s="204">
        <v>85.610572692774753</v>
      </c>
      <c r="D54" s="204">
        <v>99.266790565688481</v>
      </c>
      <c r="E54" s="204">
        <v>91.904689501828599</v>
      </c>
      <c r="F54" s="204">
        <v>107.65346812553554</v>
      </c>
      <c r="G54" s="204">
        <v>131.49502108341278</v>
      </c>
      <c r="H54" s="204">
        <v>108.6826102105241</v>
      </c>
      <c r="I54" s="204">
        <v>106.72200800526007</v>
      </c>
      <c r="J54" s="204">
        <v>90.386688752028562</v>
      </c>
      <c r="K54" s="204">
        <v>90.352544612633736</v>
      </c>
      <c r="L54" s="204">
        <v>96.917461608901462</v>
      </c>
      <c r="M54" s="204">
        <v>90.697834557980983</v>
      </c>
      <c r="N54" s="204">
        <v>88.494756797943978</v>
      </c>
      <c r="O54" s="204">
        <v>84.222821145445565</v>
      </c>
      <c r="P54" s="204">
        <v>85.553079534520776</v>
      </c>
      <c r="Q54" s="204">
        <v>83.647213873550072</v>
      </c>
    </row>
    <row r="55" spans="1:17" x14ac:dyDescent="0.25">
      <c r="A55" s="152" t="s">
        <v>245</v>
      </c>
      <c r="B55" s="151">
        <v>80.228009405754904</v>
      </c>
      <c r="C55" s="151">
        <v>76.038551933448801</v>
      </c>
      <c r="D55" s="151">
        <v>90.102193627438666</v>
      </c>
      <c r="E55" s="151">
        <v>86.869706492091041</v>
      </c>
      <c r="F55" s="151">
        <v>102.13183538967088</v>
      </c>
      <c r="G55" s="151">
        <v>122.5613379355496</v>
      </c>
      <c r="H55" s="151">
        <v>98.333764741856569</v>
      </c>
      <c r="I55" s="151">
        <v>92.118913942692899</v>
      </c>
      <c r="J55" s="151">
        <v>80.936074386849043</v>
      </c>
      <c r="K55" s="151">
        <v>80.732657833675873</v>
      </c>
      <c r="L55" s="151">
        <v>82.616214143022859</v>
      </c>
      <c r="M55" s="151">
        <v>76.741041872407706</v>
      </c>
      <c r="N55" s="151">
        <v>74.684895530845154</v>
      </c>
      <c r="O55" s="151">
        <v>71.477988369446194</v>
      </c>
      <c r="P55" s="151">
        <v>71.158236660474913</v>
      </c>
      <c r="Q55" s="151">
        <v>69.284549925069967</v>
      </c>
    </row>
    <row r="56" spans="1:17" x14ac:dyDescent="0.25">
      <c r="A56" s="150" t="s">
        <v>33</v>
      </c>
      <c r="B56" s="87">
        <v>15.825807486282224</v>
      </c>
      <c r="C56" s="87">
        <v>18.716231711338473</v>
      </c>
      <c r="D56" s="87">
        <v>20.243295369857819</v>
      </c>
      <c r="E56" s="87">
        <v>19.071006008317614</v>
      </c>
      <c r="F56" s="87">
        <v>19.90295933120537</v>
      </c>
      <c r="G56" s="87">
        <v>21.14244423026123</v>
      </c>
      <c r="H56" s="87">
        <v>18.856991984296354</v>
      </c>
      <c r="I56" s="87">
        <v>14.442416256669519</v>
      </c>
      <c r="J56" s="87">
        <v>4.5618354110655233</v>
      </c>
      <c r="K56" s="87">
        <v>4.6218339095443524</v>
      </c>
      <c r="L56" s="87">
        <v>11.990687293902875</v>
      </c>
      <c r="M56" s="87">
        <v>14.41846042052199</v>
      </c>
      <c r="N56" s="87">
        <v>13.531986548292103</v>
      </c>
      <c r="O56" s="87">
        <v>14.269485156137762</v>
      </c>
      <c r="P56" s="87">
        <v>14.287914012250743</v>
      </c>
      <c r="Q56" s="87">
        <v>12.975822475531521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0.76612166276964133</v>
      </c>
      <c r="H58" s="87">
        <v>0.76765543908784917</v>
      </c>
      <c r="I58" s="87">
        <v>0</v>
      </c>
      <c r="J58" s="87">
        <v>0.77415520701994966</v>
      </c>
      <c r="K58" s="87">
        <v>0.78215995288528217</v>
      </c>
      <c r="L58" s="87">
        <v>0.78218315618810041</v>
      </c>
      <c r="M58" s="87">
        <v>0.78242725515712064</v>
      </c>
      <c r="N58" s="87">
        <v>0.7821029030544745</v>
      </c>
      <c r="O58" s="87">
        <v>0.78172659856467896</v>
      </c>
      <c r="P58" s="87">
        <v>0.79663832707865101</v>
      </c>
      <c r="Q58" s="87">
        <v>0.79688970875536569</v>
      </c>
    </row>
    <row r="59" spans="1:17" x14ac:dyDescent="0.25">
      <c r="A59" s="150" t="s">
        <v>125</v>
      </c>
      <c r="B59" s="87">
        <v>1.9693135966016551</v>
      </c>
      <c r="C59" s="87">
        <v>0.64511790786365775</v>
      </c>
      <c r="D59" s="87">
        <v>0.65144974760638041</v>
      </c>
      <c r="E59" s="87">
        <v>0.65080282865029859</v>
      </c>
      <c r="F59" s="87">
        <v>0.64932130029815216</v>
      </c>
      <c r="G59" s="87">
        <v>0.67870717282143966</v>
      </c>
      <c r="H59" s="87">
        <v>1.3252848490262301</v>
      </c>
      <c r="I59" s="87">
        <v>0.67025690776159119</v>
      </c>
      <c r="J59" s="87">
        <v>0.67112207563005022</v>
      </c>
      <c r="K59" s="87">
        <v>1.3567355960006577</v>
      </c>
      <c r="L59" s="87">
        <v>1.3771589134466706</v>
      </c>
      <c r="M59" s="87">
        <v>1.3748010992141377</v>
      </c>
      <c r="N59" s="87">
        <v>1.3757422079946597</v>
      </c>
      <c r="O59" s="87">
        <v>1.3751964975477009</v>
      </c>
      <c r="P59" s="87">
        <v>0.70798071372814664</v>
      </c>
      <c r="Q59" s="87">
        <v>0.70766277518401555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6.8909729916437268</v>
      </c>
      <c r="G60" s="87">
        <v>12.315942473849049</v>
      </c>
      <c r="H60" s="87">
        <v>5.2665111671547988</v>
      </c>
      <c r="I60" s="87">
        <v>0.61214257621972945</v>
      </c>
      <c r="J60" s="87">
        <v>1.1718580359088711</v>
      </c>
      <c r="K60" s="87">
        <v>3.5519587988189403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54.041419401363193</v>
      </c>
      <c r="C62" s="87">
        <v>43.695623819192612</v>
      </c>
      <c r="D62" s="87">
        <v>54.699430880712562</v>
      </c>
      <c r="E62" s="87">
        <v>65.486637831421191</v>
      </c>
      <c r="F62" s="87">
        <v>71.580157805862626</v>
      </c>
      <c r="G62" s="87">
        <v>75.613607992180064</v>
      </c>
      <c r="H62" s="87">
        <v>68.649407696257427</v>
      </c>
      <c r="I62" s="87">
        <v>75.893265536190626</v>
      </c>
      <c r="J62" s="87">
        <v>73.327508763399138</v>
      </c>
      <c r="K62" s="87">
        <v>69.70323386489018</v>
      </c>
      <c r="L62" s="87">
        <v>66.359838828386785</v>
      </c>
      <c r="M62" s="87">
        <v>57.439019700377912</v>
      </c>
      <c r="N62" s="87">
        <v>57.709369446225196</v>
      </c>
      <c r="O62" s="87">
        <v>54.249573384362655</v>
      </c>
      <c r="P62" s="87">
        <v>54.311310434229121</v>
      </c>
      <c r="Q62" s="87">
        <v>53.918951780184408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8.3914689215078262</v>
      </c>
      <c r="C64" s="87">
        <v>12.981578495054059</v>
      </c>
      <c r="D64" s="87">
        <v>14.508017629261897</v>
      </c>
      <c r="E64" s="87">
        <v>0.89112688380590888</v>
      </c>
      <c r="F64" s="87">
        <v>2.4096877445732381</v>
      </c>
      <c r="G64" s="87">
        <v>11.281395364892139</v>
      </c>
      <c r="H64" s="87">
        <v>2.8293188379720022</v>
      </c>
      <c r="I64" s="87">
        <v>0</v>
      </c>
      <c r="J64" s="87">
        <v>0</v>
      </c>
      <c r="K64" s="87">
        <v>0</v>
      </c>
      <c r="L64" s="87">
        <v>1.5528198346417319</v>
      </c>
      <c r="M64" s="87">
        <v>2.0170329904896587</v>
      </c>
      <c r="N64" s="87">
        <v>1.1992099978855046</v>
      </c>
      <c r="O64" s="87">
        <v>4.0913975000628718E-2</v>
      </c>
      <c r="P64" s="87">
        <v>0.2968127844384682</v>
      </c>
      <c r="Q64" s="87">
        <v>9.2345198726953612E-2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0.77013293989602571</v>
      </c>
      <c r="F65" s="87">
        <v>0.69873621608776304</v>
      </c>
      <c r="G65" s="87">
        <v>0.76311903877604026</v>
      </c>
      <c r="H65" s="87">
        <v>0.63859476806191495</v>
      </c>
      <c r="I65" s="87">
        <v>0.50083266585143604</v>
      </c>
      <c r="J65" s="87">
        <v>0.42959489382550253</v>
      </c>
      <c r="K65" s="87">
        <v>0.71673571153646343</v>
      </c>
      <c r="L65" s="87">
        <v>0.55352611645669902</v>
      </c>
      <c r="M65" s="87">
        <v>0.70930040664688632</v>
      </c>
      <c r="N65" s="87">
        <v>8.6484427393216962E-2</v>
      </c>
      <c r="O65" s="87">
        <v>0.76109275783276464</v>
      </c>
      <c r="P65" s="87">
        <v>0.75758038874977751</v>
      </c>
      <c r="Q65" s="87">
        <v>0.79287798668770115</v>
      </c>
    </row>
    <row r="66" spans="1:17" x14ac:dyDescent="0.25">
      <c r="A66" s="152" t="s">
        <v>244</v>
      </c>
      <c r="B66" s="151">
        <v>6.5769756852176249</v>
      </c>
      <c r="C66" s="151">
        <v>9.5720207593259463</v>
      </c>
      <c r="D66" s="151">
        <v>9.1645969382498116</v>
      </c>
      <c r="E66" s="151">
        <v>5.0349830097375614</v>
      </c>
      <c r="F66" s="151">
        <v>5.5216327358646504</v>
      </c>
      <c r="G66" s="151">
        <v>8.9336831478631691</v>
      </c>
      <c r="H66" s="151">
        <v>10.348845468667532</v>
      </c>
      <c r="I66" s="151">
        <v>14.603094062567171</v>
      </c>
      <c r="J66" s="151">
        <v>9.4506143651795114</v>
      </c>
      <c r="K66" s="151">
        <v>9.6198867789578628</v>
      </c>
      <c r="L66" s="151">
        <v>14.301247465878609</v>
      </c>
      <c r="M66" s="151">
        <v>13.956792685573275</v>
      </c>
      <c r="N66" s="151">
        <v>13.809861267098826</v>
      </c>
      <c r="O66" s="151">
        <v>12.74483277599937</v>
      </c>
      <c r="P66" s="151">
        <v>14.394842874045862</v>
      </c>
      <c r="Q66" s="151">
        <v>14.362663948480103</v>
      </c>
    </row>
    <row r="67" spans="1:17" x14ac:dyDescent="0.25">
      <c r="A67" s="156" t="s">
        <v>236</v>
      </c>
      <c r="B67" s="204">
        <v>10.582327882842453</v>
      </c>
      <c r="C67" s="204">
        <v>10.782191223791372</v>
      </c>
      <c r="D67" s="204">
        <v>12.285543111136878</v>
      </c>
      <c r="E67" s="204">
        <v>10.988117135264737</v>
      </c>
      <c r="F67" s="204">
        <v>12.828924742797412</v>
      </c>
      <c r="G67" s="204">
        <v>15.915205701218731</v>
      </c>
      <c r="H67" s="204">
        <v>13.486135737908445</v>
      </c>
      <c r="I67" s="204">
        <v>13.740080202443263</v>
      </c>
      <c r="J67" s="204">
        <v>11.310333324922286</v>
      </c>
      <c r="K67" s="204">
        <v>11.325413105618834</v>
      </c>
      <c r="L67" s="204">
        <v>12.594194149458405</v>
      </c>
      <c r="M67" s="204">
        <v>11.850160260898834</v>
      </c>
      <c r="N67" s="204">
        <v>11.583822927664038</v>
      </c>
      <c r="O67" s="204">
        <v>10.980028595250634</v>
      </c>
      <c r="P67" s="204">
        <v>11.315658014078428</v>
      </c>
      <c r="Q67" s="204">
        <v>11.095880518541248</v>
      </c>
    </row>
    <row r="68" spans="1:17" x14ac:dyDescent="0.25">
      <c r="A68" s="152" t="s">
        <v>243</v>
      </c>
      <c r="B68" s="151">
        <v>9.0999362520416458</v>
      </c>
      <c r="C68" s="151">
        <v>8.624743159118033</v>
      </c>
      <c r="D68" s="151">
        <v>10.219924740149288</v>
      </c>
      <c r="E68" s="151">
        <v>9.8532768937788422</v>
      </c>
      <c r="F68" s="151">
        <v>11.584397995587661</v>
      </c>
      <c r="G68" s="151">
        <v>13.901633238060025</v>
      </c>
      <c r="H68" s="151">
        <v>11.153598315627249</v>
      </c>
      <c r="I68" s="151">
        <v>10.448673109240628</v>
      </c>
      <c r="J68" s="151">
        <v>9.1802491781379683</v>
      </c>
      <c r="K68" s="151">
        <v>9.1571764672456446</v>
      </c>
      <c r="L68" s="151">
        <v>9.3708205856669462</v>
      </c>
      <c r="M68" s="151">
        <v>8.7044237308980925</v>
      </c>
      <c r="N68" s="151">
        <v>8.4712034282671578</v>
      </c>
      <c r="O68" s="151">
        <v>8.1074570141270001</v>
      </c>
      <c r="P68" s="151">
        <v>8.0711888804705314</v>
      </c>
      <c r="Q68" s="151">
        <v>7.8586642276121017</v>
      </c>
    </row>
    <row r="69" spans="1:17" x14ac:dyDescent="0.25">
      <c r="A69" s="150" t="s">
        <v>33</v>
      </c>
      <c r="B69" s="87">
        <v>1.795056867657012</v>
      </c>
      <c r="C69" s="87">
        <v>2.1229059117027429</v>
      </c>
      <c r="D69" s="87">
        <v>2.2961145211181315</v>
      </c>
      <c r="E69" s="87">
        <v>2.1631465148323215</v>
      </c>
      <c r="F69" s="87">
        <v>2.2575115908080159</v>
      </c>
      <c r="G69" s="87">
        <v>2.3981013131546307</v>
      </c>
      <c r="H69" s="87">
        <v>2.1388717759965767</v>
      </c>
      <c r="I69" s="87">
        <v>1.638144436520385</v>
      </c>
      <c r="J69" s="87">
        <v>0.51743040542178365</v>
      </c>
      <c r="K69" s="87">
        <v>0.52423579066591042</v>
      </c>
      <c r="L69" s="87">
        <v>1.3600548087991688</v>
      </c>
      <c r="M69" s="87">
        <v>1.6354272236240215</v>
      </c>
      <c r="N69" s="87">
        <v>1.5348781038572064</v>
      </c>
      <c r="O69" s="87">
        <v>1.6185295663211812</v>
      </c>
      <c r="P69" s="87">
        <v>1.6206198763895518</v>
      </c>
      <c r="Q69" s="87">
        <v>1.4717946789376031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8.6898058971556544E-2</v>
      </c>
      <c r="H71" s="87">
        <v>8.7072028970612503E-2</v>
      </c>
      <c r="I71" s="87">
        <v>0</v>
      </c>
      <c r="J71" s="87">
        <v>8.7809271166614633E-2</v>
      </c>
      <c r="K71" s="87">
        <v>8.8717216878191743E-2</v>
      </c>
      <c r="L71" s="87">
        <v>8.8719848734298445E-2</v>
      </c>
      <c r="M71" s="87">
        <v>8.8747535885877096E-2</v>
      </c>
      <c r="N71" s="87">
        <v>8.8710745948308467E-2</v>
      </c>
      <c r="O71" s="87">
        <v>8.866806326312332E-2</v>
      </c>
      <c r="P71" s="87">
        <v>9.0359439876976602E-2</v>
      </c>
      <c r="Q71" s="87">
        <v>9.0387953076418781E-2</v>
      </c>
    </row>
    <row r="72" spans="1:17" x14ac:dyDescent="0.25">
      <c r="A72" s="150" t="s">
        <v>125</v>
      </c>
      <c r="B72" s="87">
        <v>0.22337121813305819</v>
      </c>
      <c r="C72" s="87">
        <v>7.3173096030831539E-2</v>
      </c>
      <c r="D72" s="87">
        <v>7.389129081646445E-2</v>
      </c>
      <c r="E72" s="87">
        <v>7.3817913434871846E-2</v>
      </c>
      <c r="F72" s="87">
        <v>7.364986970974409E-2</v>
      </c>
      <c r="G72" s="87">
        <v>7.6982989509839228E-2</v>
      </c>
      <c r="H72" s="87">
        <v>0.15032166111640108</v>
      </c>
      <c r="I72" s="87">
        <v>7.6024510371106413E-2</v>
      </c>
      <c r="J72" s="87">
        <v>7.6122642837667745E-2</v>
      </c>
      <c r="K72" s="87">
        <v>0.15388899121303759</v>
      </c>
      <c r="L72" s="87">
        <v>0.15620552490483072</v>
      </c>
      <c r="M72" s="87">
        <v>0.15593808764234432</v>
      </c>
      <c r="N72" s="87">
        <v>0.1560448337771721</v>
      </c>
      <c r="O72" s="87">
        <v>0.15598293606443833</v>
      </c>
      <c r="P72" s="87">
        <v>8.0303367992312927E-2</v>
      </c>
      <c r="Q72" s="87">
        <v>8.0267305518557319E-2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0.78161499210773733</v>
      </c>
      <c r="G73" s="87">
        <v>1.3969471787467671</v>
      </c>
      <c r="H73" s="87">
        <v>0.5973589055337617</v>
      </c>
      <c r="I73" s="87">
        <v>6.9432838506404485E-2</v>
      </c>
      <c r="J73" s="87">
        <v>0.13291908277670061</v>
      </c>
      <c r="K73" s="87">
        <v>0.40288421560677806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6.1296980339509188</v>
      </c>
      <c r="C75" s="87">
        <v>4.9562165906028648</v>
      </c>
      <c r="D75" s="87">
        <v>6.2043335952660055</v>
      </c>
      <c r="E75" s="87">
        <v>7.4278825318047179</v>
      </c>
      <c r="F75" s="87">
        <v>8.1190456770538582</v>
      </c>
      <c r="G75" s="87">
        <v>8.5765434991130167</v>
      </c>
      <c r="H75" s="87">
        <v>7.7866226322143826</v>
      </c>
      <c r="I75" s="87">
        <v>8.608263914984585</v>
      </c>
      <c r="J75" s="87">
        <v>8.3172405773299936</v>
      </c>
      <c r="K75" s="87">
        <v>7.9061538411565255</v>
      </c>
      <c r="L75" s="87">
        <v>7.5269261634049833</v>
      </c>
      <c r="M75" s="87">
        <v>6.5150739937928623</v>
      </c>
      <c r="N75" s="87">
        <v>6.5457386640394315</v>
      </c>
      <c r="O75" s="87">
        <v>6.1533080922078014</v>
      </c>
      <c r="P75" s="87">
        <v>6.1603106742528384</v>
      </c>
      <c r="Q75" s="87">
        <v>6.1158070306227676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0.95181013230065625</v>
      </c>
      <c r="C77" s="87">
        <v>1.4724475607815943</v>
      </c>
      <c r="D77" s="87">
        <v>1.6455853329486871</v>
      </c>
      <c r="E77" s="87">
        <v>0.10107689191317021</v>
      </c>
      <c r="F77" s="87">
        <v>0.27332106362057557</v>
      </c>
      <c r="G77" s="87">
        <v>1.2796027149993399</v>
      </c>
      <c r="H77" s="87">
        <v>0.32091810893663908</v>
      </c>
      <c r="I77" s="87">
        <v>0</v>
      </c>
      <c r="J77" s="87">
        <v>0</v>
      </c>
      <c r="K77" s="87">
        <v>0</v>
      </c>
      <c r="L77" s="87">
        <v>0.17613002754038165</v>
      </c>
      <c r="M77" s="87">
        <v>0.22878383456942888</v>
      </c>
      <c r="N77" s="87">
        <v>0.13602150438979102</v>
      </c>
      <c r="O77" s="87">
        <v>4.6407054977564977E-3</v>
      </c>
      <c r="P77" s="87">
        <v>3.3666264901585509E-2</v>
      </c>
      <c r="Q77" s="87">
        <v>1.0474339670418348E-2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8.7353041793762159E-2</v>
      </c>
      <c r="F78" s="87">
        <v>7.9254802287732365E-2</v>
      </c>
      <c r="G78" s="87">
        <v>8.6557483564874929E-2</v>
      </c>
      <c r="H78" s="87">
        <v>7.2433202858874612E-2</v>
      </c>
      <c r="I78" s="87">
        <v>5.6807408858148993E-2</v>
      </c>
      <c r="J78" s="87">
        <v>4.8727198605207453E-2</v>
      </c>
      <c r="K78" s="87">
        <v>8.1296411725200718E-2</v>
      </c>
      <c r="L78" s="87">
        <v>6.2784212283283E-2</v>
      </c>
      <c r="M78" s="87">
        <v>8.0453055383558833E-2</v>
      </c>
      <c r="N78" s="87">
        <v>9.8095762552491451E-3</v>
      </c>
      <c r="O78" s="87">
        <v>8.6327650772697856E-2</v>
      </c>
      <c r="P78" s="87">
        <v>8.5929257057266409E-2</v>
      </c>
      <c r="Q78" s="87">
        <v>8.9932919786336454E-2</v>
      </c>
    </row>
    <row r="79" spans="1:17" x14ac:dyDescent="0.25">
      <c r="A79" s="149" t="s">
        <v>242</v>
      </c>
      <c r="B79" s="148">
        <v>1.4823916308008074</v>
      </c>
      <c r="C79" s="148">
        <v>2.1574480646733392</v>
      </c>
      <c r="D79" s="148">
        <v>2.0656183709875906</v>
      </c>
      <c r="E79" s="148">
        <v>1.1348402414858942</v>
      </c>
      <c r="F79" s="148">
        <v>1.2445267472097503</v>
      </c>
      <c r="G79" s="148">
        <v>2.0135724631587051</v>
      </c>
      <c r="H79" s="148">
        <v>2.3325374222811956</v>
      </c>
      <c r="I79" s="148">
        <v>3.2914070932026345</v>
      </c>
      <c r="J79" s="148">
        <v>2.1300841467843181</v>
      </c>
      <c r="K79" s="148">
        <v>2.1682366383731893</v>
      </c>
      <c r="L79" s="148">
        <v>3.2233735637914589</v>
      </c>
      <c r="M79" s="148">
        <v>3.1457365300007414</v>
      </c>
      <c r="N79" s="148">
        <v>3.1126194993968794</v>
      </c>
      <c r="O79" s="148">
        <v>2.8725715811236334</v>
      </c>
      <c r="P79" s="148">
        <v>3.2444691336078972</v>
      </c>
      <c r="Q79" s="148">
        <v>3.2372162909291466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2.3850592725102038</v>
      </c>
      <c r="C81" s="96">
        <v>1.9073883503793678</v>
      </c>
      <c r="D81" s="96">
        <v>1.9170386589110424</v>
      </c>
      <c r="E81" s="96">
        <v>2.8890145549209931</v>
      </c>
      <c r="F81" s="96">
        <v>3.298473115479899</v>
      </c>
      <c r="G81" s="96">
        <v>2.7059637042598688</v>
      </c>
      <c r="H81" s="96">
        <v>2.4483559534421837</v>
      </c>
      <c r="I81" s="96">
        <v>2.6663310450379951</v>
      </c>
      <c r="J81" s="96">
        <v>2.2691938584027023</v>
      </c>
      <c r="K81" s="96">
        <v>2.1717989376630835</v>
      </c>
      <c r="L81" s="96">
        <v>2.2294888938116744</v>
      </c>
      <c r="M81" s="96">
        <v>2.278811895318384</v>
      </c>
      <c r="N81" s="96">
        <v>2.1114039041042796</v>
      </c>
      <c r="O81" s="96">
        <v>2.0517438942336872</v>
      </c>
      <c r="P81" s="96">
        <v>2.3706641354761251</v>
      </c>
      <c r="Q81" s="96">
        <v>2.6893365437491714</v>
      </c>
    </row>
    <row r="82" spans="1:17" x14ac:dyDescent="0.25">
      <c r="A82" s="132" t="s">
        <v>83</v>
      </c>
      <c r="B82" s="160">
        <v>7.6287031225496446E-2</v>
      </c>
      <c r="C82" s="160">
        <v>6.075279085237633E-2</v>
      </c>
      <c r="D82" s="160">
        <v>6.1269114819809983E-2</v>
      </c>
      <c r="E82" s="160">
        <v>9.2543765370335609E-2</v>
      </c>
      <c r="F82" s="160">
        <v>0.10568694904362558</v>
      </c>
      <c r="G82" s="160">
        <v>8.6715398346797895E-2</v>
      </c>
      <c r="H82" s="160">
        <v>7.838482988256025E-2</v>
      </c>
      <c r="I82" s="160">
        <v>8.5473131182974282E-2</v>
      </c>
      <c r="J82" s="160">
        <v>7.27955889896649E-2</v>
      </c>
      <c r="K82" s="160">
        <v>6.9666457495222434E-2</v>
      </c>
      <c r="L82" s="160">
        <v>7.1467433004610767E-2</v>
      </c>
      <c r="M82" s="160">
        <v>7.2924526561114811E-2</v>
      </c>
      <c r="N82" s="160">
        <v>6.7556849215687095E-2</v>
      </c>
      <c r="O82" s="160">
        <v>6.5620545838175878E-2</v>
      </c>
      <c r="P82" s="160">
        <v>7.5680411624621982E-2</v>
      </c>
      <c r="Q82" s="160">
        <v>8.5823756162959466E-2</v>
      </c>
    </row>
    <row r="83" spans="1:17" x14ac:dyDescent="0.25">
      <c r="A83" s="76" t="s">
        <v>82</v>
      </c>
      <c r="B83" s="159">
        <v>8.8158128459430718E-3</v>
      </c>
      <c r="C83" s="159">
        <v>7.0206590218478727E-3</v>
      </c>
      <c r="D83" s="159">
        <v>7.0803259847857175E-3</v>
      </c>
      <c r="E83" s="159">
        <v>1.0694458841269938E-2</v>
      </c>
      <c r="F83" s="159">
        <v>1.2213299535451441E-2</v>
      </c>
      <c r="G83" s="159">
        <v>1.0020926367249607E-2</v>
      </c>
      <c r="H83" s="159">
        <v>9.0582367553816174E-3</v>
      </c>
      <c r="I83" s="159">
        <v>9.8773686137887638E-3</v>
      </c>
      <c r="J83" s="159">
        <v>8.4123379588088507E-3</v>
      </c>
      <c r="K83" s="159">
        <v>8.0507320976001464E-3</v>
      </c>
      <c r="L83" s="159">
        <v>8.2588547991372351E-3</v>
      </c>
      <c r="M83" s="159">
        <v>8.4272381257238932E-3</v>
      </c>
      <c r="N83" s="159">
        <v>7.8069434552598517E-3</v>
      </c>
      <c r="O83" s="159">
        <v>7.5831821171282237E-3</v>
      </c>
      <c r="P83" s="159">
        <v>8.7457112207509451E-3</v>
      </c>
      <c r="Q83" s="159">
        <v>9.9178872203331079E-3</v>
      </c>
    </row>
    <row r="84" spans="1:17" x14ac:dyDescent="0.25">
      <c r="A84" s="76" t="s">
        <v>81</v>
      </c>
      <c r="B84" s="159">
        <v>0.38433806097321865</v>
      </c>
      <c r="C84" s="159">
        <v>0.30607574393470405</v>
      </c>
      <c r="D84" s="159">
        <v>0.30867701113949109</v>
      </c>
      <c r="E84" s="159">
        <v>0.46624033949439908</v>
      </c>
      <c r="F84" s="159">
        <v>0.53245638758094294</v>
      </c>
      <c r="G84" s="159">
        <v>0.43687672100667291</v>
      </c>
      <c r="H84" s="159">
        <v>0.39490688053817063</v>
      </c>
      <c r="I84" s="159">
        <v>0.43061811393696831</v>
      </c>
      <c r="J84" s="159">
        <v>0.36674799202751546</v>
      </c>
      <c r="K84" s="159">
        <v>0.35098326358305215</v>
      </c>
      <c r="L84" s="159">
        <v>0.36005667257563101</v>
      </c>
      <c r="M84" s="159">
        <v>0.36739758626917862</v>
      </c>
      <c r="N84" s="159">
        <v>0.34035494652123055</v>
      </c>
      <c r="O84" s="159">
        <v>0.33059974863748021</v>
      </c>
      <c r="P84" s="159">
        <v>0.38128187963540677</v>
      </c>
      <c r="Q84" s="159">
        <v>0.43238458095988791</v>
      </c>
    </row>
    <row r="85" spans="1:17" x14ac:dyDescent="0.25">
      <c r="A85" s="76" t="s">
        <v>80</v>
      </c>
      <c r="B85" s="159">
        <v>0.11924115139831847</v>
      </c>
      <c r="C85" s="159">
        <v>9.4960212968379823E-2</v>
      </c>
      <c r="D85" s="159">
        <v>9.5767257932409824E-2</v>
      </c>
      <c r="E85" s="159">
        <v>0.14465139041623307</v>
      </c>
      <c r="F85" s="159">
        <v>0.16519496550450954</v>
      </c>
      <c r="G85" s="159">
        <v>0.13554130730650588</v>
      </c>
      <c r="H85" s="159">
        <v>0.12252013503750003</v>
      </c>
      <c r="I85" s="159">
        <v>0.13359957009928916</v>
      </c>
      <c r="J85" s="159">
        <v>0.1137838202431623</v>
      </c>
      <c r="K85" s="159">
        <v>0.10889280225124236</v>
      </c>
      <c r="L85" s="159">
        <v>0.11170783371766368</v>
      </c>
      <c r="M85" s="159">
        <v>0.11398535730957067</v>
      </c>
      <c r="N85" s="159">
        <v>0.10559535947217212</v>
      </c>
      <c r="O85" s="159">
        <v>0.10256880252688462</v>
      </c>
      <c r="P85" s="159">
        <v>0.11829296900732664</v>
      </c>
      <c r="Q85" s="159">
        <v>0.1341476177248267</v>
      </c>
    </row>
    <row r="86" spans="1:17" x14ac:dyDescent="0.25">
      <c r="A86" s="129" t="s">
        <v>79</v>
      </c>
      <c r="B86" s="158">
        <v>0.65126921414044214</v>
      </c>
      <c r="C86" s="158">
        <v>0.52664796625411003</v>
      </c>
      <c r="D86" s="158">
        <v>0.5245636804877265</v>
      </c>
      <c r="E86" s="158">
        <v>0.78575456713992375</v>
      </c>
      <c r="F86" s="158">
        <v>0.89650545980282259</v>
      </c>
      <c r="G86" s="158">
        <v>0.7351661368877157</v>
      </c>
      <c r="H86" s="158">
        <v>0.66688882076961309</v>
      </c>
      <c r="I86" s="158">
        <v>0.72376672286986743</v>
      </c>
      <c r="J86" s="158">
        <v>0.61475448049085157</v>
      </c>
      <c r="K86" s="158">
        <v>0.58847593417612776</v>
      </c>
      <c r="L86" s="158">
        <v>0.60523477289382654</v>
      </c>
      <c r="M86" s="158">
        <v>0.62144212837527824</v>
      </c>
      <c r="N86" s="158">
        <v>0.57602637448563221</v>
      </c>
      <c r="O86" s="158">
        <v>0.56037310458101652</v>
      </c>
      <c r="P86" s="158">
        <v>0.65066083766464899</v>
      </c>
      <c r="Q86" s="158">
        <v>0.73880350009917795</v>
      </c>
    </row>
    <row r="87" spans="1:17" x14ac:dyDescent="0.25">
      <c r="A87" s="92" t="s">
        <v>125</v>
      </c>
      <c r="B87" s="91">
        <v>1.1720961181453746E-2</v>
      </c>
      <c r="C87" s="91">
        <v>3.4521832601972862E-3</v>
      </c>
      <c r="D87" s="91">
        <v>3.1183317168061819E-3</v>
      </c>
      <c r="E87" s="91">
        <v>4.1916080551558836E-3</v>
      </c>
      <c r="F87" s="91">
        <v>4.4042889457405129E-3</v>
      </c>
      <c r="G87" s="91">
        <v>3.5903569218564443E-3</v>
      </c>
      <c r="H87" s="91">
        <v>6.70484436207806E-3</v>
      </c>
      <c r="I87" s="91">
        <v>3.5120946794619354E-3</v>
      </c>
      <c r="J87" s="91">
        <v>3.156656307914508E-3</v>
      </c>
      <c r="K87" s="91">
        <v>6.3183007823655992E-3</v>
      </c>
      <c r="L87" s="91">
        <v>6.7769736827754719E-3</v>
      </c>
      <c r="M87" s="91">
        <v>7.591834720216629E-3</v>
      </c>
      <c r="N87" s="91">
        <v>6.9766780354041718E-3</v>
      </c>
      <c r="O87" s="91">
        <v>7.1091756561818395E-3</v>
      </c>
      <c r="P87" s="91">
        <v>4.0742999187287719E-3</v>
      </c>
      <c r="Q87" s="91">
        <v>4.6045262231120621E-3</v>
      </c>
    </row>
    <row r="88" spans="1:17" x14ac:dyDescent="0.25">
      <c r="A88" s="92" t="s">
        <v>26</v>
      </c>
      <c r="B88" s="91">
        <v>0.33660984052212062</v>
      </c>
      <c r="C88" s="91">
        <v>0.24470587778604036</v>
      </c>
      <c r="D88" s="91">
        <v>0.27401599357009088</v>
      </c>
      <c r="E88" s="91">
        <v>0.44140336611310466</v>
      </c>
      <c r="F88" s="91">
        <v>0.50811324726963603</v>
      </c>
      <c r="G88" s="91">
        <v>0.41860735962461654</v>
      </c>
      <c r="H88" s="91">
        <v>0.36346950137262768</v>
      </c>
      <c r="I88" s="91">
        <v>0.41617871910097642</v>
      </c>
      <c r="J88" s="91">
        <v>0.36094781538576826</v>
      </c>
      <c r="K88" s="91">
        <v>0.3397110840776964</v>
      </c>
      <c r="L88" s="91">
        <v>0.34175019961912134</v>
      </c>
      <c r="M88" s="91">
        <v>0.3319445982737953</v>
      </c>
      <c r="N88" s="91">
        <v>0.30627366905162512</v>
      </c>
      <c r="O88" s="91">
        <v>0.2934962301928743</v>
      </c>
      <c r="P88" s="91">
        <v>0.32709474156594331</v>
      </c>
      <c r="Q88" s="91">
        <v>0.367156949279695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0.30293841243686775</v>
      </c>
      <c r="C90" s="157">
        <v>0.27848990520787242</v>
      </c>
      <c r="D90" s="157">
        <v>0.24742935520082943</v>
      </c>
      <c r="E90" s="157">
        <v>0.34015959297166326</v>
      </c>
      <c r="F90" s="157">
        <v>0.3839879235874461</v>
      </c>
      <c r="G90" s="157">
        <v>0.31296842034124273</v>
      </c>
      <c r="H90" s="157">
        <v>0.29671447503490728</v>
      </c>
      <c r="I90" s="157">
        <v>0.30407590908942905</v>
      </c>
      <c r="J90" s="157">
        <v>0.25065000879716881</v>
      </c>
      <c r="K90" s="157">
        <v>0.24244654931606571</v>
      </c>
      <c r="L90" s="157">
        <v>0.25670759959192968</v>
      </c>
      <c r="M90" s="157">
        <v>0.28190569538126625</v>
      </c>
      <c r="N90" s="157">
        <v>0.26277602739860295</v>
      </c>
      <c r="O90" s="157">
        <v>0.25976769873196032</v>
      </c>
      <c r="P90" s="157">
        <v>0.31949179617997692</v>
      </c>
      <c r="Q90" s="157">
        <v>0.36704202459637092</v>
      </c>
    </row>
    <row r="91" spans="1:17" x14ac:dyDescent="0.25">
      <c r="A91" s="243" t="s">
        <v>235</v>
      </c>
      <c r="B91" s="242">
        <v>1.145108001926785</v>
      </c>
      <c r="C91" s="242">
        <v>0.9119309773479497</v>
      </c>
      <c r="D91" s="242">
        <v>0.91968126854681942</v>
      </c>
      <c r="E91" s="242">
        <v>1.3891300336588315</v>
      </c>
      <c r="F91" s="242">
        <v>1.5864160540125471</v>
      </c>
      <c r="G91" s="242">
        <v>1.3016432143449266</v>
      </c>
      <c r="H91" s="242">
        <v>1.176597050458958</v>
      </c>
      <c r="I91" s="242">
        <v>1.2829961383351072</v>
      </c>
      <c r="J91" s="242">
        <v>1.0926996386926995</v>
      </c>
      <c r="K91" s="242">
        <v>1.0457297480598386</v>
      </c>
      <c r="L91" s="242">
        <v>1.072763326820805</v>
      </c>
      <c r="M91" s="242">
        <v>1.094635058677518</v>
      </c>
      <c r="N91" s="242">
        <v>1.0140634309542975</v>
      </c>
      <c r="O91" s="242">
        <v>0.98499851053300147</v>
      </c>
      <c r="P91" s="242">
        <v>1.1360023263233698</v>
      </c>
      <c r="Q91" s="242">
        <v>1.2882592015819863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0.99999999999999989</v>
      </c>
      <c r="E95" s="77">
        <f t="shared" si="0"/>
        <v>1.0000000000000002</v>
      </c>
      <c r="F95" s="77">
        <f t="shared" si="0"/>
        <v>0.99999999999999989</v>
      </c>
      <c r="G95" s="77">
        <f t="shared" si="0"/>
        <v>0.99999999999999989</v>
      </c>
      <c r="H95" s="77">
        <f t="shared" si="0"/>
        <v>1</v>
      </c>
      <c r="I95" s="77">
        <f t="shared" si="0"/>
        <v>1.0000000000000002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0.99999999999999989</v>
      </c>
      <c r="O95" s="77">
        <f t="shared" si="0"/>
        <v>1</v>
      </c>
      <c r="P95" s="77">
        <f t="shared" si="0"/>
        <v>1</v>
      </c>
      <c r="Q95" s="77">
        <f t="shared" si="0"/>
        <v>0.99999999999999989</v>
      </c>
    </row>
    <row r="96" spans="1:17" x14ac:dyDescent="0.25">
      <c r="A96" s="132" t="s">
        <v>83</v>
      </c>
      <c r="B96" s="240">
        <f t="shared" ref="B96:Q96" si="1">IF(B$6=0,0,B$6/B$5)</f>
        <v>4.5289953750076517E-3</v>
      </c>
      <c r="C96" s="240">
        <f t="shared" si="1"/>
        <v>4.5166180135997637E-3</v>
      </c>
      <c r="D96" s="240">
        <f t="shared" si="1"/>
        <v>4.5236494834282621E-3</v>
      </c>
      <c r="E96" s="240">
        <f t="shared" si="1"/>
        <v>4.5363782127149548E-3</v>
      </c>
      <c r="F96" s="240">
        <f t="shared" si="1"/>
        <v>4.5378317803855288E-3</v>
      </c>
      <c r="G96" s="240">
        <f t="shared" si="1"/>
        <v>4.5323703685910049E-3</v>
      </c>
      <c r="H96" s="240">
        <f t="shared" si="1"/>
        <v>4.5226170717390917E-3</v>
      </c>
      <c r="I96" s="240">
        <f t="shared" si="1"/>
        <v>4.5212596496541999E-3</v>
      </c>
      <c r="J96" s="240">
        <f t="shared" si="1"/>
        <v>4.5462522173505184E-3</v>
      </c>
      <c r="K96" s="240">
        <f t="shared" si="1"/>
        <v>4.5456153676883939E-3</v>
      </c>
      <c r="L96" s="240">
        <f t="shared" si="1"/>
        <v>4.505665524944082E-3</v>
      </c>
      <c r="M96" s="240">
        <f t="shared" si="1"/>
        <v>4.5036619232519757E-3</v>
      </c>
      <c r="N96" s="240">
        <f t="shared" si="1"/>
        <v>4.5028345302493321E-3</v>
      </c>
      <c r="O96" s="240">
        <f t="shared" si="1"/>
        <v>4.5041941123489804E-3</v>
      </c>
      <c r="P96" s="240">
        <f t="shared" si="1"/>
        <v>4.4986163891983814E-3</v>
      </c>
      <c r="Q96" s="240">
        <f t="shared" si="1"/>
        <v>4.497367434457041E-3</v>
      </c>
    </row>
    <row r="97" spans="1:17" x14ac:dyDescent="0.25">
      <c r="A97" s="76" t="s">
        <v>82</v>
      </c>
      <c r="B97" s="239">
        <f t="shared" ref="B97:Q97" si="2">IF(B$7=0,0,B$7/B$5)</f>
        <v>1.65414653661843E-3</v>
      </c>
      <c r="C97" s="239">
        <f t="shared" si="2"/>
        <v>1.6496258940012368E-3</v>
      </c>
      <c r="D97" s="239">
        <f t="shared" si="2"/>
        <v>1.6521940311930593E-3</v>
      </c>
      <c r="E97" s="239">
        <f t="shared" si="2"/>
        <v>1.6568430055729677E-3</v>
      </c>
      <c r="F97" s="239">
        <f t="shared" si="2"/>
        <v>1.6573738990115631E-3</v>
      </c>
      <c r="G97" s="239">
        <f t="shared" si="2"/>
        <v>1.6553792015881984E-3</v>
      </c>
      <c r="H97" s="239">
        <f t="shared" si="2"/>
        <v>1.651816958558048E-3</v>
      </c>
      <c r="I97" s="239">
        <f t="shared" si="2"/>
        <v>1.6513211808293175E-3</v>
      </c>
      <c r="J97" s="239">
        <f t="shared" si="2"/>
        <v>1.6604493352814502E-3</v>
      </c>
      <c r="K97" s="239">
        <f t="shared" si="2"/>
        <v>1.6602167356482595E-3</v>
      </c>
      <c r="L97" s="239">
        <f t="shared" si="2"/>
        <v>1.6456256644410295E-3</v>
      </c>
      <c r="M97" s="239">
        <f t="shared" si="2"/>
        <v>1.6448938794588564E-3</v>
      </c>
      <c r="N97" s="239">
        <f t="shared" si="2"/>
        <v>1.644591686774515E-3</v>
      </c>
      <c r="O97" s="239">
        <f t="shared" si="2"/>
        <v>1.6450882534157156E-3</v>
      </c>
      <c r="P97" s="239">
        <f t="shared" si="2"/>
        <v>1.6430510750421866E-3</v>
      </c>
      <c r="Q97" s="239">
        <f t="shared" si="2"/>
        <v>1.6425949133575929E-3</v>
      </c>
    </row>
    <row r="98" spans="1:17" x14ac:dyDescent="0.25">
      <c r="A98" s="76" t="s">
        <v>81</v>
      </c>
      <c r="B98" s="239">
        <f t="shared" ref="B98:Q98" si="3">IF(B$8=0,0,B$8/B$5)</f>
        <v>5.2144120303900116E-2</v>
      </c>
      <c r="C98" s="239">
        <f t="shared" si="3"/>
        <v>5.2001614832187938E-2</v>
      </c>
      <c r="D98" s="239">
        <f t="shared" si="3"/>
        <v>5.2082570933550683E-2</v>
      </c>
      <c r="E98" s="239">
        <f t="shared" si="3"/>
        <v>5.2229121843031329E-2</v>
      </c>
      <c r="F98" s="239">
        <f t="shared" si="3"/>
        <v>5.224585734422052E-2</v>
      </c>
      <c r="G98" s="239">
        <f t="shared" si="3"/>
        <v>5.2182977943809931E-2</v>
      </c>
      <c r="H98" s="239">
        <f t="shared" si="3"/>
        <v>5.2070684368238564E-2</v>
      </c>
      <c r="I98" s="239">
        <f t="shared" si="3"/>
        <v>5.2055055829316153E-2</v>
      </c>
      <c r="J98" s="239">
        <f t="shared" si="3"/>
        <v>5.2342805175197946E-2</v>
      </c>
      <c r="K98" s="239">
        <f t="shared" si="3"/>
        <v>5.2335472872413857E-2</v>
      </c>
      <c r="L98" s="239">
        <f t="shared" si="3"/>
        <v>5.1875514485687141E-2</v>
      </c>
      <c r="M98" s="239">
        <f t="shared" si="3"/>
        <v>5.1852446224621832E-2</v>
      </c>
      <c r="N98" s="239">
        <f t="shared" si="3"/>
        <v>5.1842920120774051E-2</v>
      </c>
      <c r="O98" s="239">
        <f t="shared" si="3"/>
        <v>5.1858573528803187E-2</v>
      </c>
      <c r="P98" s="239">
        <f t="shared" si="3"/>
        <v>5.1794354989611983E-2</v>
      </c>
      <c r="Q98" s="239">
        <f t="shared" si="3"/>
        <v>5.1779975278242463E-2</v>
      </c>
    </row>
    <row r="99" spans="1:17" x14ac:dyDescent="0.25">
      <c r="A99" s="76" t="s">
        <v>80</v>
      </c>
      <c r="B99" s="239">
        <f t="shared" ref="B99:Q99" si="4">IF(B$9=0,0,B$9/B$5)</f>
        <v>1.8248106118234783E-2</v>
      </c>
      <c r="C99" s="239">
        <f t="shared" si="4"/>
        <v>1.8198235587193561E-2</v>
      </c>
      <c r="D99" s="239">
        <f t="shared" si="4"/>
        <v>1.8226566595943468E-2</v>
      </c>
      <c r="E99" s="239">
        <f t="shared" si="4"/>
        <v>1.8277852848973354E-2</v>
      </c>
      <c r="F99" s="239">
        <f t="shared" si="4"/>
        <v>1.8283709524661088E-2</v>
      </c>
      <c r="G99" s="239">
        <f t="shared" si="4"/>
        <v>1.8261704551431966E-2</v>
      </c>
      <c r="H99" s="239">
        <f t="shared" si="4"/>
        <v>1.8222406830586745E-2</v>
      </c>
      <c r="I99" s="239">
        <f t="shared" si="4"/>
        <v>1.8216937542101925E-2</v>
      </c>
      <c r="J99" s="239">
        <f t="shared" si="4"/>
        <v>1.8317636922367639E-2</v>
      </c>
      <c r="K99" s="239">
        <f t="shared" si="4"/>
        <v>1.8315070944870747E-2</v>
      </c>
      <c r="L99" s="239">
        <f t="shared" si="4"/>
        <v>1.8154106115048252E-2</v>
      </c>
      <c r="M99" s="239">
        <f t="shared" si="4"/>
        <v>1.8146033257103199E-2</v>
      </c>
      <c r="N99" s="239">
        <f t="shared" si="4"/>
        <v>1.8142699547513422E-2</v>
      </c>
      <c r="O99" s="239">
        <f t="shared" si="4"/>
        <v>1.8148177539071494E-2</v>
      </c>
      <c r="P99" s="239">
        <f t="shared" si="4"/>
        <v>1.8125703927260817E-2</v>
      </c>
      <c r="Q99" s="239">
        <f t="shared" si="4"/>
        <v>1.8120671672473672E-2</v>
      </c>
    </row>
    <row r="100" spans="1:17" x14ac:dyDescent="0.25">
      <c r="A100" s="129" t="s">
        <v>79</v>
      </c>
      <c r="B100" s="238">
        <f t="shared" ref="B100:Q100" si="5">IF(B$10=0,0,B$10/B$5)</f>
        <v>1.7010390146000125E-2</v>
      </c>
      <c r="C100" s="238">
        <f t="shared" si="5"/>
        <v>1.7225431220016643E-2</v>
      </c>
      <c r="D100" s="238">
        <f t="shared" si="5"/>
        <v>1.7039157619061582E-2</v>
      </c>
      <c r="E100" s="238">
        <f t="shared" si="5"/>
        <v>1.6945389915987968E-2</v>
      </c>
      <c r="F100" s="238">
        <f t="shared" si="5"/>
        <v>1.6934895948547284E-2</v>
      </c>
      <c r="G100" s="238">
        <f t="shared" si="5"/>
        <v>1.6905079790256235E-2</v>
      </c>
      <c r="H100" s="238">
        <f t="shared" si="5"/>
        <v>1.6928317555448321E-2</v>
      </c>
      <c r="I100" s="238">
        <f t="shared" si="5"/>
        <v>1.6843448322753963E-2</v>
      </c>
      <c r="J100" s="238">
        <f t="shared" si="5"/>
        <v>1.6890897507577631E-2</v>
      </c>
      <c r="K100" s="238">
        <f t="shared" si="5"/>
        <v>1.689274500933027E-2</v>
      </c>
      <c r="L100" s="238">
        <f t="shared" si="5"/>
        <v>1.6787158850753759E-2</v>
      </c>
      <c r="M100" s="238">
        <f t="shared" si="5"/>
        <v>1.6884780422883331E-2</v>
      </c>
      <c r="N100" s="238">
        <f t="shared" si="5"/>
        <v>1.6891240005785617E-2</v>
      </c>
      <c r="O100" s="238">
        <f t="shared" si="5"/>
        <v>1.6922210976455385E-2</v>
      </c>
      <c r="P100" s="238">
        <f t="shared" si="5"/>
        <v>1.7015813071532614E-2</v>
      </c>
      <c r="Q100" s="238">
        <f t="shared" si="5"/>
        <v>1.7032655381920683E-2</v>
      </c>
    </row>
    <row r="101" spans="1:17" x14ac:dyDescent="0.25">
      <c r="A101" s="127" t="s">
        <v>241</v>
      </c>
      <c r="B101" s="236">
        <f t="shared" ref="B101:Q101" si="6">IF(B$15=0,0,B$15/B$5)</f>
        <v>2.3706005425780267E-2</v>
      </c>
      <c r="C101" s="236">
        <f t="shared" si="6"/>
        <v>2.5685469771416981E-2</v>
      </c>
      <c r="D101" s="236">
        <f t="shared" si="6"/>
        <v>2.4613983804727787E-2</v>
      </c>
      <c r="E101" s="236">
        <f t="shared" si="6"/>
        <v>2.2472963616326846E-2</v>
      </c>
      <c r="F101" s="236">
        <f t="shared" si="6"/>
        <v>2.2228291120316344E-2</v>
      </c>
      <c r="G101" s="236">
        <f t="shared" si="6"/>
        <v>2.3204862832407122E-2</v>
      </c>
      <c r="H101" s="236">
        <f t="shared" si="6"/>
        <v>2.4885613578466931E-2</v>
      </c>
      <c r="I101" s="236">
        <f t="shared" si="6"/>
        <v>2.7448145933067863E-2</v>
      </c>
      <c r="J101" s="236">
        <f t="shared" si="6"/>
        <v>2.5800383395996794E-2</v>
      </c>
      <c r="K101" s="236">
        <f t="shared" si="6"/>
        <v>2.5880380897441838E-2</v>
      </c>
      <c r="L101" s="236">
        <f t="shared" si="6"/>
        <v>2.7956982530373081E-2</v>
      </c>
      <c r="M101" s="236">
        <f t="shared" si="6"/>
        <v>2.8225455278214091E-2</v>
      </c>
      <c r="N101" s="236">
        <f t="shared" si="6"/>
        <v>2.8364324398980376E-2</v>
      </c>
      <c r="O101" s="236">
        <f t="shared" si="6"/>
        <v>2.810173486946382E-2</v>
      </c>
      <c r="P101" s="236">
        <f t="shared" si="6"/>
        <v>2.8996491739789146E-2</v>
      </c>
      <c r="Q101" s="236">
        <f t="shared" si="6"/>
        <v>2.9200249632559853E-2</v>
      </c>
    </row>
    <row r="102" spans="1:17" x14ac:dyDescent="0.25">
      <c r="A102" s="127" t="s">
        <v>240</v>
      </c>
      <c r="B102" s="237">
        <f t="shared" ref="B102:Q102" si="7">IF(B$16=0,0,B$16/B$5)</f>
        <v>0.82977047504411838</v>
      </c>
      <c r="C102" s="237">
        <f t="shared" si="7"/>
        <v>0.82336491179317584</v>
      </c>
      <c r="D102" s="237">
        <f t="shared" si="7"/>
        <v>0.82689651454712731</v>
      </c>
      <c r="E102" s="237">
        <f t="shared" si="7"/>
        <v>0.83369718894744904</v>
      </c>
      <c r="F102" s="237">
        <f t="shared" si="7"/>
        <v>0.83447415568866823</v>
      </c>
      <c r="G102" s="237">
        <f t="shared" si="7"/>
        <v>0.83143896325711009</v>
      </c>
      <c r="H102" s="237">
        <f t="shared" si="7"/>
        <v>0.82614660557542252</v>
      </c>
      <c r="I102" s="237">
        <f t="shared" si="7"/>
        <v>0.81796951541513052</v>
      </c>
      <c r="J102" s="237">
        <f t="shared" si="7"/>
        <v>0.82282686952284534</v>
      </c>
      <c r="K102" s="237">
        <f t="shared" si="7"/>
        <v>0.82257715023256794</v>
      </c>
      <c r="L102" s="237">
        <f t="shared" si="7"/>
        <v>0.81664435026472948</v>
      </c>
      <c r="M102" s="237">
        <f t="shared" si="7"/>
        <v>0.81571260731246842</v>
      </c>
      <c r="N102" s="237">
        <f t="shared" si="7"/>
        <v>0.81527116007534095</v>
      </c>
      <c r="O102" s="237">
        <f t="shared" si="7"/>
        <v>0.81606617843869278</v>
      </c>
      <c r="P102" s="237">
        <f t="shared" si="7"/>
        <v>0.8131740494753521</v>
      </c>
      <c r="Q102" s="237">
        <f t="shared" si="7"/>
        <v>0.81251955563298262</v>
      </c>
    </row>
    <row r="103" spans="1:17" x14ac:dyDescent="0.25">
      <c r="A103" s="142" t="s">
        <v>249</v>
      </c>
      <c r="B103" s="235">
        <f t="shared" ref="B103:Q103" si="8">IF(B$17=0,0,B$17/B$5)</f>
        <v>0.51997920056834201</v>
      </c>
      <c r="C103" s="235">
        <f t="shared" si="8"/>
        <v>0.48770589741773335</v>
      </c>
      <c r="D103" s="235">
        <f t="shared" si="8"/>
        <v>0.50523973282293422</v>
      </c>
      <c r="E103" s="235">
        <f t="shared" si="8"/>
        <v>0.54001936702395648</v>
      </c>
      <c r="F103" s="235">
        <f t="shared" si="8"/>
        <v>0.54399372628267817</v>
      </c>
      <c r="G103" s="235">
        <f t="shared" si="8"/>
        <v>0.52819664546580014</v>
      </c>
      <c r="H103" s="235">
        <f t="shared" si="8"/>
        <v>0.50094015226882527</v>
      </c>
      <c r="I103" s="235">
        <f t="shared" si="8"/>
        <v>0.45927576006168869</v>
      </c>
      <c r="J103" s="235">
        <f t="shared" si="8"/>
        <v>0.48566615810592245</v>
      </c>
      <c r="K103" s="235">
        <f t="shared" si="8"/>
        <v>0.48437102743222471</v>
      </c>
      <c r="L103" s="235">
        <f t="shared" si="8"/>
        <v>0.45130109259540313</v>
      </c>
      <c r="M103" s="235">
        <f t="shared" si="8"/>
        <v>0.44686093423439355</v>
      </c>
      <c r="N103" s="235">
        <f t="shared" si="8"/>
        <v>0.4446047383234667</v>
      </c>
      <c r="O103" s="235">
        <f t="shared" si="8"/>
        <v>0.44883128990179288</v>
      </c>
      <c r="P103" s="235">
        <f t="shared" si="8"/>
        <v>0.43424643303151439</v>
      </c>
      <c r="Q103" s="235">
        <f t="shared" si="8"/>
        <v>0.43092922077023776</v>
      </c>
    </row>
    <row r="104" spans="1:17" x14ac:dyDescent="0.25">
      <c r="A104" s="142" t="s">
        <v>248</v>
      </c>
      <c r="B104" s="235">
        <f t="shared" ref="B104:Q104" si="9">IF(B$28=0,0,B$28/B$5)</f>
        <v>0.30979127447577637</v>
      </c>
      <c r="C104" s="235">
        <f t="shared" si="9"/>
        <v>0.33565901437544243</v>
      </c>
      <c r="D104" s="235">
        <f t="shared" si="9"/>
        <v>0.3216567817241931</v>
      </c>
      <c r="E104" s="235">
        <f t="shared" si="9"/>
        <v>0.29367782192349251</v>
      </c>
      <c r="F104" s="235">
        <f t="shared" si="9"/>
        <v>0.29048042940599006</v>
      </c>
      <c r="G104" s="235">
        <f t="shared" si="9"/>
        <v>0.30324231779130989</v>
      </c>
      <c r="H104" s="235">
        <f t="shared" si="9"/>
        <v>0.32520645330659731</v>
      </c>
      <c r="I104" s="235">
        <f t="shared" si="9"/>
        <v>0.35869375535344189</v>
      </c>
      <c r="J104" s="235">
        <f t="shared" si="9"/>
        <v>0.33716071141692278</v>
      </c>
      <c r="K104" s="235">
        <f t="shared" si="9"/>
        <v>0.33820612280034312</v>
      </c>
      <c r="L104" s="235">
        <f t="shared" si="9"/>
        <v>0.36534325766932646</v>
      </c>
      <c r="M104" s="235">
        <f t="shared" si="9"/>
        <v>0.36885167307807482</v>
      </c>
      <c r="N104" s="235">
        <f t="shared" si="9"/>
        <v>0.37066642175187431</v>
      </c>
      <c r="O104" s="235">
        <f t="shared" si="9"/>
        <v>0.36723488853689984</v>
      </c>
      <c r="P104" s="235">
        <f t="shared" si="9"/>
        <v>0.37892761644383771</v>
      </c>
      <c r="Q104" s="235">
        <f t="shared" si="9"/>
        <v>0.38159033486274485</v>
      </c>
    </row>
    <row r="105" spans="1:17" x14ac:dyDescent="0.25">
      <c r="A105" s="72" t="s">
        <v>239</v>
      </c>
      <c r="B105" s="277">
        <f t="shared" ref="B105:Q105" si="10">IF(B$29=0,0,B$29/B$5)</f>
        <v>5.2937761050340315E-2</v>
      </c>
      <c r="C105" s="277">
        <f t="shared" si="10"/>
        <v>5.7358092888408117E-2</v>
      </c>
      <c r="D105" s="277">
        <f t="shared" si="10"/>
        <v>5.4965362984967694E-2</v>
      </c>
      <c r="E105" s="277">
        <f t="shared" si="10"/>
        <v>5.0184261609943714E-2</v>
      </c>
      <c r="F105" s="277">
        <f t="shared" si="10"/>
        <v>4.9637884694189352E-2</v>
      </c>
      <c r="G105" s="277">
        <f t="shared" si="10"/>
        <v>5.1818662054805426E-2</v>
      </c>
      <c r="H105" s="277">
        <f t="shared" si="10"/>
        <v>5.5571938061539761E-2</v>
      </c>
      <c r="I105" s="277">
        <f t="shared" si="10"/>
        <v>6.1294316127146142E-2</v>
      </c>
      <c r="J105" s="277">
        <f t="shared" si="10"/>
        <v>5.7614705923382747E-2</v>
      </c>
      <c r="K105" s="277">
        <f t="shared" si="10"/>
        <v>5.7793347940038854E-2</v>
      </c>
      <c r="L105" s="277">
        <f t="shared" si="10"/>
        <v>6.2430596564023014E-2</v>
      </c>
      <c r="M105" s="277">
        <f t="shared" si="10"/>
        <v>6.3030121701998371E-2</v>
      </c>
      <c r="N105" s="277">
        <f t="shared" si="10"/>
        <v>6.3340229634581649E-2</v>
      </c>
      <c r="O105" s="277">
        <f t="shared" si="10"/>
        <v>6.2753842281748601E-2</v>
      </c>
      <c r="P105" s="277">
        <f t="shared" si="10"/>
        <v>6.4751919332212859E-2</v>
      </c>
      <c r="Q105" s="277">
        <f t="shared" si="10"/>
        <v>6.5206930054006018E-2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</v>
      </c>
      <c r="D107" s="77">
        <f t="shared" si="11"/>
        <v>0.99999999999999989</v>
      </c>
      <c r="E107" s="77">
        <f t="shared" si="11"/>
        <v>1.0000000000000002</v>
      </c>
      <c r="F107" s="77">
        <f t="shared" si="11"/>
        <v>0.99999999999999989</v>
      </c>
      <c r="G107" s="77">
        <f t="shared" si="11"/>
        <v>0.99999999999999967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1</v>
      </c>
      <c r="K107" s="77">
        <f t="shared" si="11"/>
        <v>1</v>
      </c>
      <c r="L107" s="77">
        <f t="shared" si="11"/>
        <v>1.0000000000000002</v>
      </c>
      <c r="M107" s="77">
        <f t="shared" si="11"/>
        <v>1</v>
      </c>
      <c r="N107" s="77">
        <f t="shared" si="11"/>
        <v>1</v>
      </c>
      <c r="O107" s="77">
        <f t="shared" si="11"/>
        <v>0.99999999999999978</v>
      </c>
      <c r="P107" s="77">
        <f t="shared" si="11"/>
        <v>0.99999999999999989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3.5141886540222718E-3</v>
      </c>
      <c r="C108" s="203">
        <f t="shared" si="12"/>
        <v>3.5966460132098744E-3</v>
      </c>
      <c r="D108" s="203">
        <f t="shared" si="12"/>
        <v>3.5673738052399567E-3</v>
      </c>
      <c r="E108" s="203">
        <f t="shared" si="12"/>
        <v>3.4588212780031378E-3</v>
      </c>
      <c r="F108" s="203">
        <f t="shared" si="12"/>
        <v>3.4811037391113664E-3</v>
      </c>
      <c r="G108" s="203">
        <f t="shared" si="12"/>
        <v>3.5331936396094904E-3</v>
      </c>
      <c r="H108" s="203">
        <f t="shared" si="12"/>
        <v>3.5121729848519028E-3</v>
      </c>
      <c r="I108" s="203">
        <f t="shared" si="12"/>
        <v>3.4911301878714431E-3</v>
      </c>
      <c r="J108" s="203">
        <f t="shared" si="12"/>
        <v>3.4129508536022389E-3</v>
      </c>
      <c r="K108" s="203">
        <f t="shared" si="12"/>
        <v>3.4300283910988828E-3</v>
      </c>
      <c r="L108" s="203">
        <f t="shared" si="12"/>
        <v>3.5021032014986892E-3</v>
      </c>
      <c r="M108" s="203">
        <f t="shared" si="12"/>
        <v>3.5323985021002225E-3</v>
      </c>
      <c r="N108" s="203">
        <f t="shared" si="12"/>
        <v>3.5259090084670333E-3</v>
      </c>
      <c r="O108" s="203">
        <f t="shared" si="12"/>
        <v>3.5249072625925353E-3</v>
      </c>
      <c r="P108" s="203">
        <f t="shared" si="12"/>
        <v>3.5387795405703668E-3</v>
      </c>
      <c r="Q108" s="203">
        <f t="shared" si="12"/>
        <v>3.5336088536822539E-3</v>
      </c>
    </row>
    <row r="109" spans="1:17" x14ac:dyDescent="0.25">
      <c r="A109" s="76" t="s">
        <v>82</v>
      </c>
      <c r="B109" s="202">
        <f t="shared" ref="B109:Q109" si="13">IF(B$33=0,0,B$33/B$31)</f>
        <v>1.3013885066547604E-3</v>
      </c>
      <c r="C109" s="202">
        <f t="shared" si="13"/>
        <v>1.3319244482619434E-3</v>
      </c>
      <c r="D109" s="202">
        <f t="shared" si="13"/>
        <v>1.3210842462218915E-3</v>
      </c>
      <c r="E109" s="202">
        <f t="shared" si="13"/>
        <v>1.280884636803476E-3</v>
      </c>
      <c r="F109" s="202">
        <f t="shared" si="13"/>
        <v>1.2891363676128162E-3</v>
      </c>
      <c r="G109" s="202">
        <f t="shared" si="13"/>
        <v>1.3084265095189595E-3</v>
      </c>
      <c r="H109" s="202">
        <f t="shared" si="13"/>
        <v>1.3006420559232284E-3</v>
      </c>
      <c r="I109" s="202">
        <f t="shared" si="13"/>
        <v>1.2928494025302762E-3</v>
      </c>
      <c r="J109" s="202">
        <f t="shared" si="13"/>
        <v>1.2638977163538922E-3</v>
      </c>
      <c r="K109" s="202">
        <f t="shared" si="13"/>
        <v>1.270221938872413E-3</v>
      </c>
      <c r="L109" s="202">
        <f t="shared" si="13"/>
        <v>1.2969129731645733E-3</v>
      </c>
      <c r="M109" s="202">
        <f t="shared" si="13"/>
        <v>1.3081320509916448E-3</v>
      </c>
      <c r="N109" s="202">
        <f t="shared" si="13"/>
        <v>1.305728835552833E-3</v>
      </c>
      <c r="O109" s="202">
        <f t="shared" si="13"/>
        <v>1.3053578649829499E-3</v>
      </c>
      <c r="P109" s="202">
        <f t="shared" si="13"/>
        <v>1.3104951028773374E-3</v>
      </c>
      <c r="Q109" s="202">
        <f t="shared" si="13"/>
        <v>1.3085802732679484E-3</v>
      </c>
    </row>
    <row r="110" spans="1:17" x14ac:dyDescent="0.25">
      <c r="A110" s="76" t="s">
        <v>81</v>
      </c>
      <c r="B110" s="202">
        <f t="shared" ref="B110:Q110" si="14">IF(B$34=0,0,B$34/B$31)</f>
        <v>2.5441503492346227E-2</v>
      </c>
      <c r="C110" s="202">
        <f t="shared" si="14"/>
        <v>2.6038466091192449E-2</v>
      </c>
      <c r="D110" s="202">
        <f t="shared" si="14"/>
        <v>2.5826545487430051E-2</v>
      </c>
      <c r="E110" s="202">
        <f t="shared" si="14"/>
        <v>2.5040662948757147E-2</v>
      </c>
      <c r="F110" s="202">
        <f t="shared" si="14"/>
        <v>2.5201980216529387E-2</v>
      </c>
      <c r="G110" s="202">
        <f t="shared" si="14"/>
        <v>2.5579092977371674E-2</v>
      </c>
      <c r="H110" s="202">
        <f t="shared" si="14"/>
        <v>2.5426910748675893E-2</v>
      </c>
      <c r="I110" s="202">
        <f t="shared" si="14"/>
        <v>2.5274568217988375E-2</v>
      </c>
      <c r="J110" s="202">
        <f t="shared" si="14"/>
        <v>2.4708577031498511E-2</v>
      </c>
      <c r="K110" s="202">
        <f t="shared" si="14"/>
        <v>2.4832212462784834E-2</v>
      </c>
      <c r="L110" s="202">
        <f t="shared" si="14"/>
        <v>2.5354009019835946E-2</v>
      </c>
      <c r="M110" s="202">
        <f t="shared" si="14"/>
        <v>2.5573336458382355E-2</v>
      </c>
      <c r="N110" s="202">
        <f t="shared" si="14"/>
        <v>2.5526354781760251E-2</v>
      </c>
      <c r="O110" s="202">
        <f t="shared" si="14"/>
        <v>2.5519102490072578E-2</v>
      </c>
      <c r="P110" s="202">
        <f t="shared" si="14"/>
        <v>2.5619532957348673E-2</v>
      </c>
      <c r="Q110" s="202">
        <f t="shared" si="14"/>
        <v>2.5582098982831907E-2</v>
      </c>
    </row>
    <row r="111" spans="1:17" x14ac:dyDescent="0.25">
      <c r="A111" s="76" t="s">
        <v>80</v>
      </c>
      <c r="B111" s="202">
        <f t="shared" ref="B111:Q111" si="15">IF(B$35=0,0,B$35/B$31)</f>
        <v>1.4171621186905729E-2</v>
      </c>
      <c r="C111" s="202">
        <f t="shared" si="15"/>
        <v>1.4504145867145025E-2</v>
      </c>
      <c r="D111" s="202">
        <f t="shared" si="15"/>
        <v>1.4386100228878228E-2</v>
      </c>
      <c r="E111" s="202">
        <f t="shared" si="15"/>
        <v>1.3948341916409519E-2</v>
      </c>
      <c r="F111" s="202">
        <f t="shared" si="15"/>
        <v>1.4038200096782491E-2</v>
      </c>
      <c r="G111" s="202">
        <f t="shared" si="15"/>
        <v>1.4248262335950584E-2</v>
      </c>
      <c r="H111" s="202">
        <f t="shared" si="15"/>
        <v>1.4163492625029039E-2</v>
      </c>
      <c r="I111" s="202">
        <f t="shared" si="15"/>
        <v>1.4078633621463957E-2</v>
      </c>
      <c r="J111" s="202">
        <f t="shared" si="15"/>
        <v>1.376336087461255E-2</v>
      </c>
      <c r="K111" s="202">
        <f t="shared" si="15"/>
        <v>1.3832229229739305E-2</v>
      </c>
      <c r="L111" s="202">
        <f t="shared" si="15"/>
        <v>1.4122884345518312E-2</v>
      </c>
      <c r="M111" s="202">
        <f t="shared" si="15"/>
        <v>1.4245055795641504E-2</v>
      </c>
      <c r="N111" s="202">
        <f t="shared" si="15"/>
        <v>1.4218885702195002E-2</v>
      </c>
      <c r="O111" s="202">
        <f t="shared" si="15"/>
        <v>1.421484597511812E-2</v>
      </c>
      <c r="P111" s="202">
        <f t="shared" si="15"/>
        <v>1.4270788523414797E-2</v>
      </c>
      <c r="Q111" s="202">
        <f t="shared" si="15"/>
        <v>1.4249936764141553E-2</v>
      </c>
    </row>
    <row r="112" spans="1:17" x14ac:dyDescent="0.25">
      <c r="A112" s="129" t="s">
        <v>79</v>
      </c>
      <c r="B112" s="201">
        <f t="shared" ref="B112:Q112" si="16">IF(B$36=0,0,B$36/B$31)</f>
        <v>1.3200719100422293E-2</v>
      </c>
      <c r="C112" s="201">
        <f t="shared" si="16"/>
        <v>1.371875046637832E-2</v>
      </c>
      <c r="D112" s="201">
        <f t="shared" si="16"/>
        <v>1.3439029688875524E-2</v>
      </c>
      <c r="E112" s="201">
        <f t="shared" si="16"/>
        <v>1.2922024277087777E-2</v>
      </c>
      <c r="F112" s="201">
        <f t="shared" si="16"/>
        <v>1.2993053481635888E-2</v>
      </c>
      <c r="G112" s="201">
        <f t="shared" si="16"/>
        <v>1.3180120881368306E-2</v>
      </c>
      <c r="H112" s="201">
        <f t="shared" si="16"/>
        <v>1.3148009150927122E-2</v>
      </c>
      <c r="I112" s="201">
        <f t="shared" si="16"/>
        <v>1.3007616500400972E-2</v>
      </c>
      <c r="J112" s="201">
        <f t="shared" si="16"/>
        <v>1.2682046913114945E-2</v>
      </c>
      <c r="K112" s="201">
        <f t="shared" si="16"/>
        <v>1.2748684598696994E-2</v>
      </c>
      <c r="L112" s="201">
        <f t="shared" si="16"/>
        <v>1.3049903824382512E-2</v>
      </c>
      <c r="M112" s="201">
        <f t="shared" si="16"/>
        <v>1.3245228271541478E-2</v>
      </c>
      <c r="N112" s="201">
        <f t="shared" si="16"/>
        <v>1.3228383153161799E-2</v>
      </c>
      <c r="O112" s="201">
        <f t="shared" si="16"/>
        <v>1.3244873731882871E-2</v>
      </c>
      <c r="P112" s="201">
        <f t="shared" si="16"/>
        <v>1.3387126667688553E-2</v>
      </c>
      <c r="Q112" s="201">
        <f t="shared" si="16"/>
        <v>1.3384513287614976E-2</v>
      </c>
    </row>
    <row r="113" spans="1:17" x14ac:dyDescent="0.25">
      <c r="A113" s="127" t="s">
        <v>238</v>
      </c>
      <c r="B113" s="200">
        <f t="shared" ref="B113:Q113" si="17">IF(B$41=0,0,B$41/B$31)</f>
        <v>5.2142340793732346E-2</v>
      </c>
      <c r="C113" s="200">
        <f t="shared" si="17"/>
        <v>6.3862631368882414E-2</v>
      </c>
      <c r="D113" s="200">
        <f t="shared" si="17"/>
        <v>5.7568856178224853E-2</v>
      </c>
      <c r="E113" s="200">
        <f t="shared" si="17"/>
        <v>4.5116008023984085E-2</v>
      </c>
      <c r="F113" s="200">
        <f t="shared" si="17"/>
        <v>4.3906669333349371E-2</v>
      </c>
      <c r="G113" s="200">
        <f t="shared" si="17"/>
        <v>4.9508554132441353E-2</v>
      </c>
      <c r="H113" s="200">
        <f t="shared" si="17"/>
        <v>5.8580235159593597E-2</v>
      </c>
      <c r="I113" s="200">
        <f t="shared" si="17"/>
        <v>7.1985342873191013E-2</v>
      </c>
      <c r="J113" s="200">
        <f t="shared" si="17"/>
        <v>6.1738910330712063E-2</v>
      </c>
      <c r="K113" s="200">
        <f t="shared" si="17"/>
        <v>6.2342216941553237E-2</v>
      </c>
      <c r="L113" s="200">
        <f t="shared" si="17"/>
        <v>7.5337468817963785E-2</v>
      </c>
      <c r="M113" s="200">
        <f t="shared" si="17"/>
        <v>7.725784962685267E-2</v>
      </c>
      <c r="N113" s="200">
        <f t="shared" si="17"/>
        <v>7.7938693940700174E-2</v>
      </c>
      <c r="O113" s="200">
        <f t="shared" si="17"/>
        <v>7.6470642649298912E-2</v>
      </c>
      <c r="P113" s="200">
        <f t="shared" si="17"/>
        <v>8.1668371141520854E-2</v>
      </c>
      <c r="Q113" s="200">
        <f t="shared" si="17"/>
        <v>8.2728401431088353E-2</v>
      </c>
    </row>
    <row r="114" spans="1:17" x14ac:dyDescent="0.25">
      <c r="A114" s="142" t="s">
        <v>247</v>
      </c>
      <c r="B114" s="199">
        <f t="shared" ref="B114:Q114" si="18">IF(B$42=0,0,B$42/B$31)</f>
        <v>2.3087672913350163E-2</v>
      </c>
      <c r="C114" s="199">
        <f t="shared" si="18"/>
        <v>2.1778006772408574E-2</v>
      </c>
      <c r="D114" s="199">
        <f t="shared" si="18"/>
        <v>2.2475563174901063E-2</v>
      </c>
      <c r="E114" s="199">
        <f t="shared" si="18"/>
        <v>2.3874134303320131E-2</v>
      </c>
      <c r="F114" s="199">
        <f t="shared" si="18"/>
        <v>2.3993621961931891E-2</v>
      </c>
      <c r="G114" s="199">
        <f t="shared" si="18"/>
        <v>2.3364609539882428E-2</v>
      </c>
      <c r="H114" s="199">
        <f t="shared" si="18"/>
        <v>2.2396769840166881E-2</v>
      </c>
      <c r="I114" s="199">
        <f t="shared" si="18"/>
        <v>2.0965578153932091E-2</v>
      </c>
      <c r="J114" s="199">
        <f t="shared" si="18"/>
        <v>2.2109017948844033E-2</v>
      </c>
      <c r="K114" s="199">
        <f t="shared" si="18"/>
        <v>2.2035443278962917E-2</v>
      </c>
      <c r="L114" s="199">
        <f t="shared" si="18"/>
        <v>2.0599080658836835E-2</v>
      </c>
      <c r="M114" s="199">
        <f t="shared" si="18"/>
        <v>2.0374663427503596E-2</v>
      </c>
      <c r="N114" s="199">
        <f t="shared" si="18"/>
        <v>2.0304356574183575E-2</v>
      </c>
      <c r="O114" s="199">
        <f t="shared" si="18"/>
        <v>2.0462331718850646E-2</v>
      </c>
      <c r="P114" s="199">
        <f t="shared" si="18"/>
        <v>1.989292358753383E-2</v>
      </c>
      <c r="Q114" s="199">
        <f t="shared" si="18"/>
        <v>1.9780841606786576E-2</v>
      </c>
    </row>
    <row r="115" spans="1:17" x14ac:dyDescent="0.25">
      <c r="A115" s="142" t="s">
        <v>246</v>
      </c>
      <c r="B115" s="199">
        <f t="shared" ref="B115:Q115" si="19">IF(B$53=0,0,B$53/B$31)</f>
        <v>2.9054667880382187E-2</v>
      </c>
      <c r="C115" s="199">
        <f t="shared" si="19"/>
        <v>4.2084624596473837E-2</v>
      </c>
      <c r="D115" s="199">
        <f t="shared" si="19"/>
        <v>3.5093293003323797E-2</v>
      </c>
      <c r="E115" s="199">
        <f t="shared" si="19"/>
        <v>2.1241873720663947E-2</v>
      </c>
      <c r="F115" s="199">
        <f t="shared" si="19"/>
        <v>1.9913047371417476E-2</v>
      </c>
      <c r="G115" s="199">
        <f t="shared" si="19"/>
        <v>2.6143944592558931E-2</v>
      </c>
      <c r="H115" s="199">
        <f t="shared" si="19"/>
        <v>3.6183465319426712E-2</v>
      </c>
      <c r="I115" s="199">
        <f t="shared" si="19"/>
        <v>5.1019764719258918E-2</v>
      </c>
      <c r="J115" s="199">
        <f t="shared" si="19"/>
        <v>3.962989238186803E-2</v>
      </c>
      <c r="K115" s="199">
        <f t="shared" si="19"/>
        <v>4.030677366259032E-2</v>
      </c>
      <c r="L115" s="199">
        <f t="shared" si="19"/>
        <v>5.4738388159126954E-2</v>
      </c>
      <c r="M115" s="199">
        <f t="shared" si="19"/>
        <v>5.6883186199349081E-2</v>
      </c>
      <c r="N115" s="199">
        <f t="shared" si="19"/>
        <v>5.7634337366516603E-2</v>
      </c>
      <c r="O115" s="199">
        <f t="shared" si="19"/>
        <v>5.6008310930448273E-2</v>
      </c>
      <c r="P115" s="199">
        <f t="shared" si="19"/>
        <v>6.1775447553987027E-2</v>
      </c>
      <c r="Q115" s="199">
        <f t="shared" si="19"/>
        <v>6.2947559824301766E-2</v>
      </c>
    </row>
    <row r="116" spans="1:17" x14ac:dyDescent="0.25">
      <c r="A116" s="127" t="s">
        <v>237</v>
      </c>
      <c r="B116" s="200">
        <f t="shared" ref="B116:Q116" si="20">IF(B$54=0,0,B$54/B$31)</f>
        <v>0.79349400440910911</v>
      </c>
      <c r="C116" s="200">
        <f t="shared" si="20"/>
        <v>0.77885485533506038</v>
      </c>
      <c r="D116" s="200">
        <f t="shared" si="20"/>
        <v>0.78654583832375724</v>
      </c>
      <c r="E116" s="200">
        <f t="shared" si="20"/>
        <v>0.80230923108664109</v>
      </c>
      <c r="F116" s="200">
        <f t="shared" si="20"/>
        <v>0.80335507067008816</v>
      </c>
      <c r="G116" s="200">
        <f t="shared" si="20"/>
        <v>0.79626785149759138</v>
      </c>
      <c r="H116" s="200">
        <f t="shared" si="20"/>
        <v>0.78629881127332069</v>
      </c>
      <c r="I116" s="200">
        <f t="shared" si="20"/>
        <v>0.77153718209220723</v>
      </c>
      <c r="J116" s="200">
        <f t="shared" si="20"/>
        <v>0.78428991617287425</v>
      </c>
      <c r="K116" s="200">
        <f t="shared" si="20"/>
        <v>0.78335346320927857</v>
      </c>
      <c r="L116" s="200">
        <f t="shared" si="20"/>
        <v>0.7675901936553855</v>
      </c>
      <c r="M116" s="200">
        <f t="shared" si="20"/>
        <v>0.7648997322473805</v>
      </c>
      <c r="N116" s="200">
        <f t="shared" si="20"/>
        <v>0.7642207621830126</v>
      </c>
      <c r="O116" s="200">
        <f t="shared" si="20"/>
        <v>0.76587416934456343</v>
      </c>
      <c r="P116" s="200">
        <f t="shared" si="20"/>
        <v>0.75972063440774396</v>
      </c>
      <c r="Q116" s="200">
        <f t="shared" si="20"/>
        <v>0.75858575612873025</v>
      </c>
    </row>
    <row r="117" spans="1:17" x14ac:dyDescent="0.25">
      <c r="A117" s="142" t="s">
        <v>245</v>
      </c>
      <c r="B117" s="199">
        <f t="shared" ref="B117:Q117" si="21">IF(B$55=0,0,B$55/B$31)</f>
        <v>0.73337313960053474</v>
      </c>
      <c r="C117" s="199">
        <f t="shared" si="21"/>
        <v>0.69177197982944894</v>
      </c>
      <c r="D117" s="199">
        <f t="shared" si="21"/>
        <v>0.71392965379097539</v>
      </c>
      <c r="E117" s="199">
        <f t="shared" si="21"/>
        <v>0.75835485434075733</v>
      </c>
      <c r="F117" s="199">
        <f t="shared" si="21"/>
        <v>0.76215034467313125</v>
      </c>
      <c r="G117" s="199">
        <f t="shared" si="21"/>
        <v>0.742169950090383</v>
      </c>
      <c r="H117" s="199">
        <f t="shared" si="21"/>
        <v>0.71142680668765412</v>
      </c>
      <c r="I117" s="199">
        <f t="shared" si="21"/>
        <v>0.66596542371313694</v>
      </c>
      <c r="J117" s="199">
        <f t="shared" si="21"/>
        <v>0.70228645249269317</v>
      </c>
      <c r="K117" s="199">
        <f t="shared" si="21"/>
        <v>0.69994937474352781</v>
      </c>
      <c r="L117" s="199">
        <f t="shared" si="21"/>
        <v>0.65432373857481718</v>
      </c>
      <c r="M117" s="199">
        <f t="shared" si="21"/>
        <v>0.64719519122658498</v>
      </c>
      <c r="N117" s="199">
        <f t="shared" si="21"/>
        <v>0.6449619147093606</v>
      </c>
      <c r="O117" s="199">
        <f t="shared" si="21"/>
        <v>0.6499799487164325</v>
      </c>
      <c r="P117" s="199">
        <f t="shared" si="21"/>
        <v>0.63189286689813373</v>
      </c>
      <c r="Q117" s="199">
        <f t="shared" si="21"/>
        <v>0.62833261574498556</v>
      </c>
    </row>
    <row r="118" spans="1:17" x14ac:dyDescent="0.25">
      <c r="A118" s="142" t="s">
        <v>244</v>
      </c>
      <c r="B118" s="199">
        <f t="shared" ref="B118:Q118" si="22">IF(B$66=0,0,B$66/B$31)</f>
        <v>6.0120864808574419E-2</v>
      </c>
      <c r="C118" s="199">
        <f t="shared" si="22"/>
        <v>8.7082875505611473E-2</v>
      </c>
      <c r="D118" s="199">
        <f t="shared" si="22"/>
        <v>7.2616184532781777E-2</v>
      </c>
      <c r="E118" s="199">
        <f t="shared" si="22"/>
        <v>4.3954376745883789E-2</v>
      </c>
      <c r="F118" s="199">
        <f t="shared" si="22"/>
        <v>4.1204725996956834E-2</v>
      </c>
      <c r="G118" s="199">
        <f t="shared" si="22"/>
        <v>5.4097901407208326E-2</v>
      </c>
      <c r="H118" s="199">
        <f t="shared" si="22"/>
        <v>7.4872004585666563E-2</v>
      </c>
      <c r="I118" s="199">
        <f t="shared" si="22"/>
        <v>0.10557175837907026</v>
      </c>
      <c r="J118" s="199">
        <f t="shared" si="22"/>
        <v>8.2003463680181007E-2</v>
      </c>
      <c r="K118" s="199">
        <f t="shared" si="22"/>
        <v>8.3404088465750731E-2</v>
      </c>
      <c r="L118" s="199">
        <f t="shared" si="22"/>
        <v>0.11326645508056843</v>
      </c>
      <c r="M118" s="199">
        <f t="shared" si="22"/>
        <v>0.1177045410207955</v>
      </c>
      <c r="N118" s="199">
        <f t="shared" si="22"/>
        <v>0.11925884747365199</v>
      </c>
      <c r="O118" s="199">
        <f t="shared" si="22"/>
        <v>0.115894220628131</v>
      </c>
      <c r="P118" s="199">
        <f t="shared" si="22"/>
        <v>0.12782776750961022</v>
      </c>
      <c r="Q118" s="199">
        <f t="shared" si="22"/>
        <v>0.13025314038374469</v>
      </c>
    </row>
    <row r="119" spans="1:17" x14ac:dyDescent="0.25">
      <c r="A119" s="127" t="s">
        <v>236</v>
      </c>
      <c r="B119" s="200">
        <f t="shared" ref="B119:Q119" si="23">IF(B$67=0,0,B$67/B$31)</f>
        <v>9.6734233856807531E-2</v>
      </c>
      <c r="C119" s="200">
        <f t="shared" si="23"/>
        <v>9.8092580409869526E-2</v>
      </c>
      <c r="D119" s="200">
        <f t="shared" si="23"/>
        <v>9.7345172041372274E-2</v>
      </c>
      <c r="E119" s="200">
        <f t="shared" si="23"/>
        <v>9.5924025832313922E-2</v>
      </c>
      <c r="F119" s="200">
        <f t="shared" si="23"/>
        <v>9.5734786094890501E-2</v>
      </c>
      <c r="G119" s="200">
        <f t="shared" si="23"/>
        <v>9.6374498026148017E-2</v>
      </c>
      <c r="H119" s="200">
        <f t="shared" si="23"/>
        <v>9.7569726001678458E-2</v>
      </c>
      <c r="I119" s="200">
        <f t="shared" si="23"/>
        <v>9.9332677104346664E-2</v>
      </c>
      <c r="J119" s="200">
        <f t="shared" si="23"/>
        <v>9.8140340107231577E-2</v>
      </c>
      <c r="K119" s="200">
        <f t="shared" si="23"/>
        <v>9.8190943227975738E-2</v>
      </c>
      <c r="L119" s="200">
        <f t="shared" si="23"/>
        <v>9.9746524162250758E-2</v>
      </c>
      <c r="M119" s="200">
        <f t="shared" si="23"/>
        <v>9.9938267047109577E-2</v>
      </c>
      <c r="N119" s="200">
        <f t="shared" si="23"/>
        <v>0.10003528239515024</v>
      </c>
      <c r="O119" s="200">
        <f t="shared" si="23"/>
        <v>9.984610068148822E-2</v>
      </c>
      <c r="P119" s="200">
        <f t="shared" si="23"/>
        <v>0.10048427165883538</v>
      </c>
      <c r="Q119" s="200">
        <f t="shared" si="23"/>
        <v>0.10062710427864281</v>
      </c>
    </row>
    <row r="120" spans="1:17" x14ac:dyDescent="0.25">
      <c r="A120" s="142" t="s">
        <v>243</v>
      </c>
      <c r="B120" s="199">
        <f t="shared" ref="B120:Q120" si="24">IF(B$68=0,0,B$68/B$31)</f>
        <v>8.3183527408393992E-2</v>
      </c>
      <c r="C120" s="199">
        <f t="shared" si="24"/>
        <v>7.8464877341766173E-2</v>
      </c>
      <c r="D120" s="199">
        <f t="shared" si="24"/>
        <v>8.0978132027217084E-2</v>
      </c>
      <c r="E120" s="199">
        <f t="shared" si="24"/>
        <v>8.6017101534021062E-2</v>
      </c>
      <c r="F120" s="199">
        <f t="shared" si="24"/>
        <v>8.6447608539313436E-2</v>
      </c>
      <c r="G120" s="199">
        <f t="shared" si="24"/>
        <v>8.4181313783399922E-2</v>
      </c>
      <c r="H120" s="199">
        <f t="shared" si="24"/>
        <v>8.0694244277071878E-2</v>
      </c>
      <c r="I120" s="199">
        <f t="shared" si="24"/>
        <v>7.5537744819314134E-2</v>
      </c>
      <c r="J120" s="199">
        <f t="shared" si="24"/>
        <v>7.9657491139217496E-2</v>
      </c>
      <c r="K120" s="199">
        <f t="shared" si="24"/>
        <v>7.9392405931557566E-2</v>
      </c>
      <c r="L120" s="199">
        <f t="shared" si="24"/>
        <v>7.4217275903162142E-2</v>
      </c>
      <c r="M120" s="199">
        <f t="shared" si="24"/>
        <v>7.3408713819682059E-2</v>
      </c>
      <c r="N120" s="199">
        <f t="shared" si="24"/>
        <v>7.3155402362867286E-2</v>
      </c>
      <c r="O120" s="199">
        <f t="shared" si="24"/>
        <v>7.3724577516447218E-2</v>
      </c>
      <c r="P120" s="199">
        <f t="shared" si="24"/>
        <v>7.1673033513908663E-2</v>
      </c>
      <c r="Q120" s="199">
        <f t="shared" si="24"/>
        <v>7.1269208730334002E-2</v>
      </c>
    </row>
    <row r="121" spans="1:17" x14ac:dyDescent="0.25">
      <c r="A121" s="140" t="s">
        <v>242</v>
      </c>
      <c r="B121" s="198">
        <f t="shared" ref="B121:Q121" si="25">IF(B$79=0,0,B$79/B$31)</f>
        <v>1.3550706448413536E-2</v>
      </c>
      <c r="C121" s="198">
        <f t="shared" si="25"/>
        <v>1.9627703068103346E-2</v>
      </c>
      <c r="D121" s="198">
        <f t="shared" si="25"/>
        <v>1.6367040014155208E-2</v>
      </c>
      <c r="E121" s="198">
        <f t="shared" si="25"/>
        <v>9.9069242982928532E-3</v>
      </c>
      <c r="F121" s="198">
        <f t="shared" si="25"/>
        <v>9.2871775555770572E-3</v>
      </c>
      <c r="G121" s="198">
        <f t="shared" si="25"/>
        <v>1.2193184242748078E-2</v>
      </c>
      <c r="H121" s="198">
        <f t="shared" si="25"/>
        <v>1.6875481724606577E-2</v>
      </c>
      <c r="I121" s="198">
        <f t="shared" si="25"/>
        <v>2.3794932285032534E-2</v>
      </c>
      <c r="J121" s="198">
        <f t="shared" si="25"/>
        <v>1.8482848968014082E-2</v>
      </c>
      <c r="K121" s="198">
        <f t="shared" si="25"/>
        <v>1.8798537296418172E-2</v>
      </c>
      <c r="L121" s="198">
        <f t="shared" si="25"/>
        <v>2.5529248259088623E-2</v>
      </c>
      <c r="M121" s="198">
        <f t="shared" si="25"/>
        <v>2.6529553227427512E-2</v>
      </c>
      <c r="N121" s="198">
        <f t="shared" si="25"/>
        <v>2.6879880032282952E-2</v>
      </c>
      <c r="O121" s="198">
        <f t="shared" si="25"/>
        <v>2.6121523165041009E-2</v>
      </c>
      <c r="P121" s="198">
        <f t="shared" si="25"/>
        <v>2.8811238144926726E-2</v>
      </c>
      <c r="Q121" s="198">
        <f t="shared" si="25"/>
        <v>2.9357895548308807E-2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0.99999999999999989</v>
      </c>
      <c r="F123" s="77">
        <f t="shared" si="26"/>
        <v>1</v>
      </c>
      <c r="G123" s="77">
        <f t="shared" si="26"/>
        <v>0.99999999999999989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0.99999999999999989</v>
      </c>
      <c r="M123" s="77">
        <f t="shared" si="26"/>
        <v>1</v>
      </c>
      <c r="N123" s="77">
        <f t="shared" si="26"/>
        <v>0.99999999999999989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3.1985381707183576E-2</v>
      </c>
      <c r="C124" s="203">
        <f t="shared" si="27"/>
        <v>3.1851295956742617E-2</v>
      </c>
      <c r="D124" s="203">
        <f t="shared" si="27"/>
        <v>3.196029174216726E-2</v>
      </c>
      <c r="E124" s="203">
        <f t="shared" si="27"/>
        <v>3.2032986892607203E-2</v>
      </c>
      <c r="F124" s="203">
        <f t="shared" si="27"/>
        <v>3.2041173398573861E-2</v>
      </c>
      <c r="G124" s="203">
        <f t="shared" si="27"/>
        <v>3.2046031589516889E-2</v>
      </c>
      <c r="H124" s="203">
        <f t="shared" si="27"/>
        <v>3.2015291637785645E-2</v>
      </c>
      <c r="I124" s="203">
        <f t="shared" si="27"/>
        <v>3.2056458758952154E-2</v>
      </c>
      <c r="J124" s="203">
        <f t="shared" si="27"/>
        <v>3.2079933902564896E-2</v>
      </c>
      <c r="K124" s="203">
        <f t="shared" si="27"/>
        <v>3.2077765711675636E-2</v>
      </c>
      <c r="L124" s="203">
        <f t="shared" si="27"/>
        <v>3.20555232201339E-2</v>
      </c>
      <c r="M124" s="203">
        <f t="shared" si="27"/>
        <v>3.2001117209775741E-2</v>
      </c>
      <c r="N124" s="203">
        <f t="shared" si="27"/>
        <v>3.199617519147608E-2</v>
      </c>
      <c r="O124" s="203">
        <f t="shared" si="27"/>
        <v>3.1982815215192695E-2</v>
      </c>
      <c r="P124" s="203">
        <f t="shared" si="27"/>
        <v>3.1923717279091622E-2</v>
      </c>
      <c r="Q124" s="203">
        <f t="shared" si="27"/>
        <v>3.1912612931408582E-2</v>
      </c>
    </row>
    <row r="125" spans="1:17" x14ac:dyDescent="0.25">
      <c r="A125" s="76" t="s">
        <v>82</v>
      </c>
      <c r="B125" s="202">
        <f t="shared" ref="B125:Q125" si="28">IF(B$83=0,0,B$83/B$81)</f>
        <v>3.6962657270419494E-3</v>
      </c>
      <c r="C125" s="202">
        <f t="shared" si="28"/>
        <v>3.6807706309265791E-3</v>
      </c>
      <c r="D125" s="202">
        <f t="shared" si="28"/>
        <v>3.6933663032166688E-3</v>
      </c>
      <c r="E125" s="202">
        <f t="shared" si="28"/>
        <v>3.7017670343867143E-3</v>
      </c>
      <c r="F125" s="202">
        <f t="shared" si="28"/>
        <v>3.7027130759786447E-3</v>
      </c>
      <c r="G125" s="202">
        <f t="shared" si="28"/>
        <v>3.7032744938426719E-3</v>
      </c>
      <c r="H125" s="202">
        <f t="shared" si="28"/>
        <v>3.6997221513671223E-3</v>
      </c>
      <c r="I125" s="202">
        <f t="shared" si="28"/>
        <v>3.7044794689580682E-3</v>
      </c>
      <c r="J125" s="202">
        <f t="shared" si="28"/>
        <v>3.707192282254078E-3</v>
      </c>
      <c r="K125" s="202">
        <f t="shared" si="28"/>
        <v>3.7069417237412224E-3</v>
      </c>
      <c r="L125" s="202">
        <f t="shared" si="28"/>
        <v>3.704371357068022E-3</v>
      </c>
      <c r="M125" s="202">
        <f t="shared" si="28"/>
        <v>3.6980841389484156E-3</v>
      </c>
      <c r="N125" s="202">
        <f t="shared" si="28"/>
        <v>3.6975130339032833E-3</v>
      </c>
      <c r="O125" s="202">
        <f t="shared" si="28"/>
        <v>3.6959691404177381E-3</v>
      </c>
      <c r="P125" s="202">
        <f t="shared" si="28"/>
        <v>3.6891397182226547E-3</v>
      </c>
      <c r="Q125" s="202">
        <f t="shared" si="28"/>
        <v>3.6878564876475822E-3</v>
      </c>
    </row>
    <row r="126" spans="1:17" x14ac:dyDescent="0.25">
      <c r="A126" s="76" t="s">
        <v>81</v>
      </c>
      <c r="B126" s="202">
        <f t="shared" ref="B126:Q126" si="29">IF(B$84=0,0,B$84/B$81)</f>
        <v>0.16114402916650131</v>
      </c>
      <c r="C126" s="202">
        <f t="shared" si="29"/>
        <v>0.16046849812930203</v>
      </c>
      <c r="D126" s="202">
        <f t="shared" si="29"/>
        <v>0.16101762460796301</v>
      </c>
      <c r="E126" s="202">
        <f t="shared" si="29"/>
        <v>0.16138386658531373</v>
      </c>
      <c r="F126" s="202">
        <f t="shared" si="29"/>
        <v>0.16142511063137016</v>
      </c>
      <c r="G126" s="202">
        <f t="shared" si="29"/>
        <v>0.16144958645192425</v>
      </c>
      <c r="H126" s="202">
        <f t="shared" si="29"/>
        <v>0.16129471696424066</v>
      </c>
      <c r="I126" s="202">
        <f t="shared" si="29"/>
        <v>0.16150211907795267</v>
      </c>
      <c r="J126" s="202">
        <f t="shared" si="29"/>
        <v>0.16162038808163853</v>
      </c>
      <c r="K126" s="202">
        <f t="shared" si="29"/>
        <v>0.16160946462231904</v>
      </c>
      <c r="L126" s="202">
        <f t="shared" si="29"/>
        <v>0.16149740578436139</v>
      </c>
      <c r="M126" s="202">
        <f t="shared" si="29"/>
        <v>0.16122330545314609</v>
      </c>
      <c r="N126" s="202">
        <f t="shared" si="29"/>
        <v>0.16119840730597648</v>
      </c>
      <c r="O126" s="202">
        <f t="shared" si="29"/>
        <v>0.16113109904535966</v>
      </c>
      <c r="P126" s="202">
        <f t="shared" si="29"/>
        <v>0.16083336054638123</v>
      </c>
      <c r="Q126" s="202">
        <f t="shared" si="29"/>
        <v>0.16077741626085437</v>
      </c>
    </row>
    <row r="127" spans="1:17" x14ac:dyDescent="0.25">
      <c r="A127" s="76" t="s">
        <v>80</v>
      </c>
      <c r="B127" s="202">
        <f t="shared" ref="B127:Q127" si="30">IF(B$85=0,0,B$85/B$81)</f>
        <v>4.9995047407279197E-2</v>
      </c>
      <c r="C127" s="202">
        <f t="shared" si="30"/>
        <v>4.9785463431971169E-2</v>
      </c>
      <c r="D127" s="202">
        <f t="shared" si="30"/>
        <v>4.9955830304856556E-2</v>
      </c>
      <c r="E127" s="202">
        <f t="shared" si="30"/>
        <v>5.0069457133693429E-2</v>
      </c>
      <c r="F127" s="202">
        <f t="shared" si="30"/>
        <v>5.008225312774002E-2</v>
      </c>
      <c r="G127" s="202">
        <f t="shared" si="30"/>
        <v>5.0089846768132808E-2</v>
      </c>
      <c r="H127" s="202">
        <f t="shared" si="30"/>
        <v>5.0041798401595554E-2</v>
      </c>
      <c r="I127" s="202">
        <f t="shared" si="30"/>
        <v>5.0106145051986739E-2</v>
      </c>
      <c r="J127" s="202">
        <f t="shared" si="30"/>
        <v>5.0142838092843839E-2</v>
      </c>
      <c r="K127" s="202">
        <f t="shared" si="30"/>
        <v>5.0139449081973521E-2</v>
      </c>
      <c r="L127" s="202">
        <f t="shared" si="30"/>
        <v>5.0104682749363666E-2</v>
      </c>
      <c r="M127" s="202">
        <f t="shared" si="30"/>
        <v>5.0019642930486469E-2</v>
      </c>
      <c r="N127" s="202">
        <f t="shared" si="30"/>
        <v>5.0011918262966755E-2</v>
      </c>
      <c r="O127" s="202">
        <f t="shared" si="30"/>
        <v>4.9991035828179417E-2</v>
      </c>
      <c r="P127" s="202">
        <f t="shared" si="30"/>
        <v>4.9898662251271889E-2</v>
      </c>
      <c r="Q127" s="202">
        <f t="shared" si="30"/>
        <v>4.9881305497679787E-2</v>
      </c>
    </row>
    <row r="128" spans="1:17" x14ac:dyDescent="0.25">
      <c r="A128" s="129" t="s">
        <v>79</v>
      </c>
      <c r="B128" s="201">
        <f t="shared" ref="B128:Q128" si="31">IF(B$86=0,0,B$86/B$81)</f>
        <v>0.27306206669446864</v>
      </c>
      <c r="C128" s="201">
        <f t="shared" si="31"/>
        <v>0.27610945938165293</v>
      </c>
      <c r="D128" s="201">
        <f t="shared" si="31"/>
        <v>0.27363229116396665</v>
      </c>
      <c r="E128" s="201">
        <f t="shared" si="31"/>
        <v>0.27198013447232772</v>
      </c>
      <c r="F128" s="201">
        <f t="shared" si="31"/>
        <v>0.27179407817377005</v>
      </c>
      <c r="G128" s="201">
        <f t="shared" si="31"/>
        <v>0.27168366513208547</v>
      </c>
      <c r="H128" s="201">
        <f t="shared" si="31"/>
        <v>0.2723822979383464</v>
      </c>
      <c r="I128" s="201">
        <f t="shared" si="31"/>
        <v>0.27144668484312451</v>
      </c>
      <c r="J128" s="201">
        <f t="shared" si="31"/>
        <v>0.27091316073082472</v>
      </c>
      <c r="K128" s="201">
        <f t="shared" si="31"/>
        <v>0.27096243762295247</v>
      </c>
      <c r="L128" s="201">
        <f t="shared" si="31"/>
        <v>0.27146794701411547</v>
      </c>
      <c r="M128" s="201">
        <f t="shared" si="31"/>
        <v>0.27270444289499091</v>
      </c>
      <c r="N128" s="201">
        <f t="shared" si="31"/>
        <v>0.27281676109716191</v>
      </c>
      <c r="O128" s="201">
        <f t="shared" si="31"/>
        <v>0.27312039585248149</v>
      </c>
      <c r="P128" s="201">
        <f t="shared" si="31"/>
        <v>0.27446352603380064</v>
      </c>
      <c r="Q128" s="201">
        <f t="shared" si="31"/>
        <v>0.27471589668328417</v>
      </c>
    </row>
    <row r="129" spans="1:17" x14ac:dyDescent="0.25">
      <c r="A129" s="72" t="s">
        <v>235</v>
      </c>
      <c r="B129" s="276">
        <f t="shared" ref="B129:Q129" si="32">IF(B$91=0,0,B$91/B$81)</f>
        <v>0.48011720929752533</v>
      </c>
      <c r="C129" s="276">
        <f t="shared" si="32"/>
        <v>0.47810451246940466</v>
      </c>
      <c r="D129" s="276">
        <f t="shared" si="32"/>
        <v>0.47974059587782991</v>
      </c>
      <c r="E129" s="276">
        <f t="shared" si="32"/>
        <v>0.48083178788167114</v>
      </c>
      <c r="F129" s="276">
        <f t="shared" si="32"/>
        <v>0.48095467159256733</v>
      </c>
      <c r="G129" s="276">
        <f t="shared" si="32"/>
        <v>0.48102759556449781</v>
      </c>
      <c r="H129" s="276">
        <f t="shared" si="32"/>
        <v>0.48056617290666453</v>
      </c>
      <c r="I129" s="276">
        <f t="shared" si="32"/>
        <v>0.4811841127990259</v>
      </c>
      <c r="J129" s="276">
        <f t="shared" si="32"/>
        <v>0.48153648690987405</v>
      </c>
      <c r="K129" s="276">
        <f t="shared" si="32"/>
        <v>0.48150394123733808</v>
      </c>
      <c r="L129" s="276">
        <f t="shared" si="32"/>
        <v>0.48117006987495747</v>
      </c>
      <c r="M129" s="276">
        <f t="shared" si="32"/>
        <v>0.48035340737265247</v>
      </c>
      <c r="N129" s="276">
        <f t="shared" si="32"/>
        <v>0.4802792251085154</v>
      </c>
      <c r="O129" s="276">
        <f t="shared" si="32"/>
        <v>0.48007868491836886</v>
      </c>
      <c r="P129" s="276">
        <f t="shared" si="32"/>
        <v>0.47919159417123197</v>
      </c>
      <c r="Q129" s="276">
        <f t="shared" si="32"/>
        <v>0.47902491213912551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0.56931829634197773</v>
      </c>
      <c r="C133" s="253">
        <f>IF(C$5=0,0,C$5/PPA_fec!C$5)</f>
        <v>0.57225835239840495</v>
      </c>
      <c r="D133" s="253">
        <f>IF(D$5=0,0,D$5/PPA_fec!D$5)</f>
        <v>0.57136884551823308</v>
      </c>
      <c r="E133" s="253">
        <f>IF(E$5=0,0,E$5/PPA_fec!E$5)</f>
        <v>0.58030987931830502</v>
      </c>
      <c r="F133" s="253">
        <f>IF(F$5=0,0,F$5/PPA_fec!F$5)</f>
        <v>0.58386175967531928</v>
      </c>
      <c r="G133" s="253">
        <f>IF(G$5=0,0,G$5/PPA_fec!G$5)</f>
        <v>0.58456530092224823</v>
      </c>
      <c r="H133" s="253">
        <f>IF(H$5=0,0,H$5/PPA_fec!H$5)</f>
        <v>0.58582595129763593</v>
      </c>
      <c r="I133" s="253">
        <f>IF(I$5=0,0,I$5/PPA_fec!I$5)</f>
        <v>0.5860018343801866</v>
      </c>
      <c r="J133" s="253">
        <f>IF(J$5=0,0,J$5/PPA_fec!J$5)</f>
        <v>0.59133270434866114</v>
      </c>
      <c r="K133" s="253">
        <f>IF(K$5=0,0,K$5/PPA_fec!K$5)</f>
        <v>0.59141555122471767</v>
      </c>
      <c r="L133" s="253">
        <f>IF(L$5=0,0,L$5/PPA_fec!L$5)</f>
        <v>0.59665938438036681</v>
      </c>
      <c r="M133" s="253">
        <f>IF(M$5=0,0,M$5/PPA_fec!M$5)</f>
        <v>0.59692482787335721</v>
      </c>
      <c r="N133" s="253">
        <f>IF(N$5=0,0,N$5/PPA_fec!N$5)</f>
        <v>0.59703451243368644</v>
      </c>
      <c r="O133" s="253">
        <f>IF(O$5=0,0,O$5/PPA_fec!O$5)</f>
        <v>0.59685429874490437</v>
      </c>
      <c r="P133" s="253">
        <f>IF(P$5=0,0,P$5/PPA_fec!P$5)</f>
        <v>0.59759432362180609</v>
      </c>
      <c r="Q133" s="253">
        <f>IF(Q$5=0,0,Q$5/PPA_fec!Q$5)</f>
        <v>0.59776028032309003</v>
      </c>
    </row>
    <row r="134" spans="1:17" x14ac:dyDescent="0.25">
      <c r="A134" s="132" t="s">
        <v>83</v>
      </c>
      <c r="B134" s="252">
        <f>IF(B$6=0,0,B$6/PPA_fec!B$6)</f>
        <v>0.43843194701750615</v>
      </c>
      <c r="C134" s="252">
        <f>IF(C$6=0,0,C$6/PPA_fec!C$6)</f>
        <v>0.43949169867587845</v>
      </c>
      <c r="D134" s="252">
        <f>IF(D$6=0,0,D$6/PPA_fec!D$6)</f>
        <v>0.43949169867587845</v>
      </c>
      <c r="E134" s="252">
        <f>IF(E$6=0,0,E$6/PPA_fec!E$6)</f>
        <v>0.4476250618191891</v>
      </c>
      <c r="F134" s="252">
        <f>IF(F$6=0,0,F$6/PPA_fec!F$6)</f>
        <v>0.45050913133503073</v>
      </c>
      <c r="G134" s="252">
        <f>IF(G$6=0,0,G$6/PPA_fec!G$6)</f>
        <v>0.45050913133503079</v>
      </c>
      <c r="H134" s="252">
        <f>IF(H$6=0,0,H$6/PPA_fec!H$6)</f>
        <v>0.45050913133503084</v>
      </c>
      <c r="I134" s="252">
        <f>IF(I$6=0,0,I$6/PPA_fec!I$6)</f>
        <v>0.45050913133503079</v>
      </c>
      <c r="J134" s="252">
        <f>IF(J$6=0,0,J$6/PPA_fec!J$6)</f>
        <v>0.45712039531280751</v>
      </c>
      <c r="K134" s="252">
        <f>IF(K$6=0,0,K$6/PPA_fec!K$6)</f>
        <v>0.45712039531280751</v>
      </c>
      <c r="L134" s="252">
        <f>IF(L$6=0,0,L$6/PPA_fec!L$6)</f>
        <v>0.4571203953128074</v>
      </c>
      <c r="M134" s="252">
        <f>IF(M$6=0,0,M$6/PPA_fec!M$6)</f>
        <v>0.45712039531280751</v>
      </c>
      <c r="N134" s="252">
        <f>IF(N$6=0,0,N$6/PPA_fec!N$6)</f>
        <v>0.45712039531280746</v>
      </c>
      <c r="O134" s="252">
        <f>IF(O$6=0,0,O$6/PPA_fec!O$6)</f>
        <v>0.45712039531280746</v>
      </c>
      <c r="P134" s="252">
        <f>IF(P$6=0,0,P$6/PPA_fec!P$6)</f>
        <v>0.4571203953128074</v>
      </c>
      <c r="Q134" s="252">
        <f>IF(Q$6=0,0,Q$6/PPA_fec!Q$6)</f>
        <v>0.4571203953128074</v>
      </c>
    </row>
    <row r="135" spans="1:17" x14ac:dyDescent="0.25">
      <c r="A135" s="76" t="s">
        <v>82</v>
      </c>
      <c r="B135" s="251">
        <f>IF(B$7=0,0,B$7/PPA_fec!B$7)</f>
        <v>0.1143789905221306</v>
      </c>
      <c r="C135" s="251">
        <f>IF(C$7=0,0,C$7/PPA_fec!C$7)</f>
        <v>0.1146554606236215</v>
      </c>
      <c r="D135" s="251">
        <f>IF(D$7=0,0,D$7/PPA_fec!D$7)</f>
        <v>0.11465546062362152</v>
      </c>
      <c r="E135" s="251">
        <f>IF(E$7=0,0,E$7/PPA_fec!E$7)</f>
        <v>0.1167773084319534</v>
      </c>
      <c r="F135" s="251">
        <f>IF(F$7=0,0,F$7/PPA_fec!F$7)</f>
        <v>0.11752971017197633</v>
      </c>
      <c r="G135" s="251">
        <f>IF(G$7=0,0,G$7/PPA_fec!G$7)</f>
        <v>0.11752971017197635</v>
      </c>
      <c r="H135" s="251">
        <f>IF(H$7=0,0,H$7/PPA_fec!H$7)</f>
        <v>0.11752971017197635</v>
      </c>
      <c r="I135" s="251">
        <f>IF(I$7=0,0,I$7/PPA_fec!I$7)</f>
        <v>0.11752971017197632</v>
      </c>
      <c r="J135" s="251">
        <f>IF(J$7=0,0,J$7/PPA_fec!J$7)</f>
        <v>0.11925446974982533</v>
      </c>
      <c r="K135" s="251">
        <f>IF(K$7=0,0,K$7/PPA_fec!K$7)</f>
        <v>0.11925446974982533</v>
      </c>
      <c r="L135" s="251">
        <f>IF(L$7=0,0,L$7/PPA_fec!L$7)</f>
        <v>0.11925446974982533</v>
      </c>
      <c r="M135" s="251">
        <f>IF(M$7=0,0,M$7/PPA_fec!M$7)</f>
        <v>0.11925446974982531</v>
      </c>
      <c r="N135" s="251">
        <f>IF(N$7=0,0,N$7/PPA_fec!N$7)</f>
        <v>0.11925446974982533</v>
      </c>
      <c r="O135" s="251">
        <f>IF(O$7=0,0,O$7/PPA_fec!O$7)</f>
        <v>0.11925446974982531</v>
      </c>
      <c r="P135" s="251">
        <f>IF(P$7=0,0,P$7/PPA_fec!P$7)</f>
        <v>0.11925446974982534</v>
      </c>
      <c r="Q135" s="251">
        <f>IF(Q$7=0,0,Q$7/PPA_fec!Q$7)</f>
        <v>0.11925446974982534</v>
      </c>
    </row>
    <row r="136" spans="1:17" x14ac:dyDescent="0.25">
      <c r="A136" s="76" t="s">
        <v>81</v>
      </c>
      <c r="B136" s="251">
        <f>IF(B$8=0,0,B$8/PPA_fec!B$8)</f>
        <v>0.63098011527322928</v>
      </c>
      <c r="C136" s="251">
        <f>IF(C$8=0,0,C$8/PPA_fec!C$8)</f>
        <v>0.63250528292606478</v>
      </c>
      <c r="D136" s="251">
        <f>IF(D$8=0,0,D$8/PPA_fec!D$8)</f>
        <v>0.63250528292606489</v>
      </c>
      <c r="E136" s="251">
        <f>IF(E$8=0,0,E$8/PPA_fec!E$8)</f>
        <v>0.64421061245014766</v>
      </c>
      <c r="F136" s="251">
        <f>IF(F$8=0,0,F$8/PPA_fec!F$8)</f>
        <v>0.64836129199788861</v>
      </c>
      <c r="G136" s="251">
        <f>IF(G$8=0,0,G$8/PPA_fec!G$8)</f>
        <v>0.64836129199788861</v>
      </c>
      <c r="H136" s="251">
        <f>IF(H$8=0,0,H$8/PPA_fec!H$8)</f>
        <v>0.64836129199788872</v>
      </c>
      <c r="I136" s="251">
        <f>IF(I$8=0,0,I$8/PPA_fec!I$8)</f>
        <v>0.64836129199788872</v>
      </c>
      <c r="J136" s="251">
        <f>IF(J$8=0,0,J$8/PPA_fec!J$8)</f>
        <v>0.65787605508752434</v>
      </c>
      <c r="K136" s="251">
        <f>IF(K$8=0,0,K$8/PPA_fec!K$8)</f>
        <v>0.65787605508752434</v>
      </c>
      <c r="L136" s="251">
        <f>IF(L$8=0,0,L$8/PPA_fec!L$8)</f>
        <v>0.65787605508752434</v>
      </c>
      <c r="M136" s="251">
        <f>IF(M$8=0,0,M$8/PPA_fec!M$8)</f>
        <v>0.65787605508752434</v>
      </c>
      <c r="N136" s="251">
        <f>IF(N$8=0,0,N$8/PPA_fec!N$8)</f>
        <v>0.65787605508752434</v>
      </c>
      <c r="O136" s="251">
        <f>IF(O$8=0,0,O$8/PPA_fec!O$8)</f>
        <v>0.65787605508752434</v>
      </c>
      <c r="P136" s="251">
        <f>IF(P$8=0,0,P$8/PPA_fec!P$8)</f>
        <v>0.65787605508752423</v>
      </c>
      <c r="Q136" s="251">
        <f>IF(Q$8=0,0,Q$8/PPA_fec!Q$8)</f>
        <v>0.65787605508752434</v>
      </c>
    </row>
    <row r="137" spans="1:17" x14ac:dyDescent="0.25">
      <c r="A137" s="76" t="s">
        <v>80</v>
      </c>
      <c r="B137" s="251">
        <f>IF(B$9=0,0,B$9/PPA_fec!B$9)</f>
        <v>0.44162954652974362</v>
      </c>
      <c r="C137" s="251">
        <f>IF(C$9=0,0,C$9/PPA_fec!C$9)</f>
        <v>0.44269702723571164</v>
      </c>
      <c r="D137" s="251">
        <f>IF(D$9=0,0,D$9/PPA_fec!D$9)</f>
        <v>0.44269702723571169</v>
      </c>
      <c r="E137" s="251">
        <f>IF(E$9=0,0,E$9/PPA_fec!E$9)</f>
        <v>0.45088970913577986</v>
      </c>
      <c r="F137" s="251">
        <f>IF(F$9=0,0,F$9/PPA_fec!F$9)</f>
        <v>0.4537948129292097</v>
      </c>
      <c r="G137" s="251">
        <f>IF(G$9=0,0,G$9/PPA_fec!G$9)</f>
        <v>0.45379481292920976</v>
      </c>
      <c r="H137" s="251">
        <f>IF(H$9=0,0,H$9/PPA_fec!H$9)</f>
        <v>0.45379481292920976</v>
      </c>
      <c r="I137" s="251">
        <f>IF(I$9=0,0,I$9/PPA_fec!I$9)</f>
        <v>0.45379481292920976</v>
      </c>
      <c r="J137" s="251">
        <f>IF(J$9=0,0,J$9/PPA_fec!J$9)</f>
        <v>0.46045429459416554</v>
      </c>
      <c r="K137" s="251">
        <f>IF(K$9=0,0,K$9/PPA_fec!K$9)</f>
        <v>0.46045429459416554</v>
      </c>
      <c r="L137" s="251">
        <f>IF(L$9=0,0,L$9/PPA_fec!L$9)</f>
        <v>0.46045429459416554</v>
      </c>
      <c r="M137" s="251">
        <f>IF(M$9=0,0,M$9/PPA_fec!M$9)</f>
        <v>0.46045429459416554</v>
      </c>
      <c r="N137" s="251">
        <f>IF(N$9=0,0,N$9/PPA_fec!N$9)</f>
        <v>0.46045429459416548</v>
      </c>
      <c r="O137" s="251">
        <f>IF(O$9=0,0,O$9/PPA_fec!O$9)</f>
        <v>0.46045429459416554</v>
      </c>
      <c r="P137" s="251">
        <f>IF(P$9=0,0,P$9/PPA_fec!P$9)</f>
        <v>0.46045429459416559</v>
      </c>
      <c r="Q137" s="251">
        <f>IF(Q$9=0,0,Q$9/PPA_fec!Q$9)</f>
        <v>0.46045429459416554</v>
      </c>
    </row>
    <row r="138" spans="1:17" x14ac:dyDescent="0.25">
      <c r="A138" s="129" t="s">
        <v>79</v>
      </c>
      <c r="B138" s="250">
        <f>IF(B$10=0,0,B$10/PPA_fec!B$10)</f>
        <v>0.68612516442325033</v>
      </c>
      <c r="C138" s="250">
        <f>IF(C$10=0,0,C$10/PPA_fec!C$10)</f>
        <v>0.69838704576767652</v>
      </c>
      <c r="D138" s="250">
        <f>IF(D$10=0,0,D$10/PPA_fec!D$10)</f>
        <v>0.68976095825585659</v>
      </c>
      <c r="E138" s="250">
        <f>IF(E$10=0,0,E$10/PPA_fec!E$10)</f>
        <v>0.6966994421741165</v>
      </c>
      <c r="F138" s="250">
        <f>IF(F$10=0,0,F$10/PPA_fec!F$10)</f>
        <v>0.70052960975827083</v>
      </c>
      <c r="G138" s="250">
        <f>IF(G$10=0,0,G$10/PPA_fec!G$10)</f>
        <v>0.70013887069586733</v>
      </c>
      <c r="H138" s="250">
        <f>IF(H$10=0,0,H$10/PPA_fec!H$10)</f>
        <v>0.70261325060772051</v>
      </c>
      <c r="I138" s="250">
        <f>IF(I$10=0,0,I$10/PPA_fec!I$10)</f>
        <v>0.69930062458282805</v>
      </c>
      <c r="J138" s="250">
        <f>IF(J$10=0,0,J$10/PPA_fec!J$10)</f>
        <v>0.70765007606930375</v>
      </c>
      <c r="K138" s="250">
        <f>IF(K$10=0,0,K$10/PPA_fec!K$10)</f>
        <v>0.70782663181626504</v>
      </c>
      <c r="L138" s="250">
        <f>IF(L$10=0,0,L$10/PPA_fec!L$10)</f>
        <v>0.70963921677721964</v>
      </c>
      <c r="M138" s="250">
        <f>IF(M$10=0,0,M$10/PPA_fec!M$10)</f>
        <v>0.71408349039155761</v>
      </c>
      <c r="N138" s="250">
        <f>IF(N$10=0,0,N$10/PPA_fec!N$10)</f>
        <v>0.71448793873591843</v>
      </c>
      <c r="O138" s="250">
        <f>IF(O$10=0,0,O$10/PPA_fec!O$10)</f>
        <v>0.71558192747472849</v>
      </c>
      <c r="P138" s="250">
        <f>IF(P$10=0,0,P$10/PPA_fec!P$10)</f>
        <v>0.7204321770748805</v>
      </c>
      <c r="Q138" s="250">
        <f>IF(Q$10=0,0,Q$10/PPA_fec!Q$10)</f>
        <v>0.72134553110609434</v>
      </c>
    </row>
    <row r="139" spans="1:17" x14ac:dyDescent="0.25">
      <c r="A139" s="127" t="s">
        <v>241</v>
      </c>
      <c r="B139" s="248">
        <f>IF(B$15=0,0,B$15/PPA_fec!B$15)</f>
        <v>0.54517842969470309</v>
      </c>
      <c r="C139" s="248">
        <f>IF(C$15=0,0,C$15/PPA_fec!C$15)</f>
        <v>0.54649620260999388</v>
      </c>
      <c r="D139" s="248">
        <f>IF(D$15=0,0,D$15/PPA_fec!D$15)</f>
        <v>0.54649620260999388</v>
      </c>
      <c r="E139" s="248">
        <f>IF(E$15=0,0,E$15/PPA_fec!E$15)</f>
        <v>0.55660982269806147</v>
      </c>
      <c r="F139" s="248">
        <f>IF(F$15=0,0,F$15/PPA_fec!F$15)</f>
        <v>0.56019608620023764</v>
      </c>
      <c r="G139" s="248">
        <f>IF(G$15=0,0,G$15/PPA_fec!G$15)</f>
        <v>0.56019608620023764</v>
      </c>
      <c r="H139" s="248">
        <f>IF(H$15=0,0,H$15/PPA_fec!H$15)</f>
        <v>0.56019608620023775</v>
      </c>
      <c r="I139" s="248">
        <f>IF(I$15=0,0,I$15/PPA_fec!I$15)</f>
        <v>0.56019608620023764</v>
      </c>
      <c r="J139" s="248">
        <f>IF(J$15=0,0,J$15/PPA_fec!J$15)</f>
        <v>0.5684170165822966</v>
      </c>
      <c r="K139" s="248">
        <f>IF(K$15=0,0,K$15/PPA_fec!K$15)</f>
        <v>0.5684170165822966</v>
      </c>
      <c r="L139" s="248">
        <f>IF(L$15=0,0,L$15/PPA_fec!L$15)</f>
        <v>0.5684170165822966</v>
      </c>
      <c r="M139" s="248">
        <f>IF(M$15=0,0,M$15/PPA_fec!M$15)</f>
        <v>0.5684170165822966</v>
      </c>
      <c r="N139" s="248">
        <f>IF(N$15=0,0,N$15/PPA_fec!N$15)</f>
        <v>0.5684170165822966</v>
      </c>
      <c r="O139" s="248">
        <f>IF(O$15=0,0,O$15/PPA_fec!O$15)</f>
        <v>0.5684170165822966</v>
      </c>
      <c r="P139" s="248">
        <f>IF(P$15=0,0,P$15/PPA_fec!P$15)</f>
        <v>0.5684170165822966</v>
      </c>
      <c r="Q139" s="248">
        <f>IF(Q$15=0,0,Q$15/PPA_fec!Q$15)</f>
        <v>0.5684170165822966</v>
      </c>
    </row>
    <row r="140" spans="1:17" x14ac:dyDescent="0.25">
      <c r="A140" s="127" t="s">
        <v>240</v>
      </c>
      <c r="B140" s="249">
        <f>IF(B$16=0,0,B$16/PPA_fec!B$16)</f>
        <v>0.57509888070600368</v>
      </c>
      <c r="C140" s="249">
        <f>IF(C$16=0,0,C$16/PPA_fec!C$16)</f>
        <v>0.57846364039202014</v>
      </c>
      <c r="D140" s="249">
        <f>IF(D$16=0,0,D$16/PPA_fec!D$16)</f>
        <v>0.57738753981863</v>
      </c>
      <c r="E140" s="249">
        <f>IF(E$16=0,0,E$16/PPA_fec!E$16)</f>
        <v>0.58592882084870956</v>
      </c>
      <c r="F140" s="249">
        <f>IF(F$16=0,0,F$16/PPA_fec!F$16)</f>
        <v>0.58946062936393606</v>
      </c>
      <c r="G140" s="249">
        <f>IF(G$16=0,0,G$16/PPA_fec!G$16)</f>
        <v>0.59043418401724934</v>
      </c>
      <c r="H140" s="249">
        <f>IF(H$16=0,0,H$16/PPA_fec!H$16)</f>
        <v>0.59213609486786289</v>
      </c>
      <c r="I140" s="249">
        <f>IF(I$16=0,0,I$16/PPA_fec!I$16)</f>
        <v>0.59273329986031509</v>
      </c>
      <c r="J140" s="249">
        <f>IF(J$16=0,0,J$16/PPA_fec!J$16)</f>
        <v>0.59722244894911214</v>
      </c>
      <c r="K140" s="249">
        <f>IF(K$16=0,0,K$16/PPA_fec!K$16)</f>
        <v>0.59733036693913788</v>
      </c>
      <c r="L140" s="249">
        <f>IF(L$16=0,0,L$16/PPA_fec!L$16)</f>
        <v>0.60406030005742772</v>
      </c>
      <c r="M140" s="249">
        <f>IF(M$16=0,0,M$16/PPA_fec!M$16)</f>
        <v>0.6043516927595588</v>
      </c>
      <c r="N140" s="249">
        <f>IF(N$16=0,0,N$16/PPA_fec!N$16)</f>
        <v>0.60450142017363484</v>
      </c>
      <c r="O140" s="249">
        <f>IF(O$16=0,0,O$16/PPA_fec!O$16)</f>
        <v>0.60421982368670546</v>
      </c>
      <c r="P140" s="249">
        <f>IF(P$16=0,0,P$16/PPA_fec!P$16)</f>
        <v>0.60518906215937862</v>
      </c>
      <c r="Q140" s="249">
        <f>IF(Q$16=0,0,Q$16/PPA_fec!Q$16)</f>
        <v>0.60541103840206389</v>
      </c>
    </row>
    <row r="141" spans="1:17" x14ac:dyDescent="0.25">
      <c r="A141" s="72" t="s">
        <v>239</v>
      </c>
      <c r="B141" s="265">
        <f>IF(B$29=0,0,B$29/PPA_fec!B$29)</f>
        <v>0.54784583970087675</v>
      </c>
      <c r="C141" s="265">
        <f>IF(C$29=0,0,C$29/PPA_fec!C$29)</f>
        <v>0.54917006012118352</v>
      </c>
      <c r="D141" s="265">
        <f>IF(D$29=0,0,D$29/PPA_fec!D$29)</f>
        <v>0.54917006012118363</v>
      </c>
      <c r="E141" s="265">
        <f>IF(E$29=0,0,E$29/PPA_fec!E$29)</f>
        <v>0.55933316340585648</v>
      </c>
      <c r="F141" s="265">
        <f>IF(F$29=0,0,F$29/PPA_fec!F$29)</f>
        <v>0.56293697352145211</v>
      </c>
      <c r="G141" s="265">
        <f>IF(G$29=0,0,G$29/PPA_fec!G$29)</f>
        <v>0.56293697352145211</v>
      </c>
      <c r="H141" s="265">
        <f>IF(H$29=0,0,H$29/PPA_fec!H$29)</f>
        <v>0.56293697352145222</v>
      </c>
      <c r="I141" s="265">
        <f>IF(I$29=0,0,I$29/PPA_fec!I$29)</f>
        <v>0.56293697352145222</v>
      </c>
      <c r="J141" s="265">
        <f>IF(J$29=0,0,J$29/PPA_fec!J$29)</f>
        <v>0.57119812668336944</v>
      </c>
      <c r="K141" s="265">
        <f>IF(K$29=0,0,K$29/PPA_fec!K$29)</f>
        <v>0.57119812668336944</v>
      </c>
      <c r="L141" s="265">
        <f>IF(L$29=0,0,L$29/PPA_fec!L$29)</f>
        <v>0.57119812668336944</v>
      </c>
      <c r="M141" s="265">
        <f>IF(M$29=0,0,M$29/PPA_fec!M$29)</f>
        <v>0.57119812668336944</v>
      </c>
      <c r="N141" s="265">
        <f>IF(N$29=0,0,N$29/PPA_fec!N$29)</f>
        <v>0.57119812668336944</v>
      </c>
      <c r="O141" s="265">
        <f>IF(O$29=0,0,O$29/PPA_fec!O$29)</f>
        <v>0.57119812668336944</v>
      </c>
      <c r="P141" s="265">
        <f>IF(P$29=0,0,P$29/PPA_fec!P$29)</f>
        <v>0.57119812668336933</v>
      </c>
      <c r="Q141" s="265">
        <f>IF(Q$29=0,0,Q$29/PPA_fec!Q$29)</f>
        <v>0.57119812668336944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0.72219469206473974</v>
      </c>
      <c r="C143" s="253">
        <f>IF(C$31=0,0,C$31/PPA_fec!C$31)</f>
        <v>0.71216051074141373</v>
      </c>
      <c r="D143" s="253">
        <f>IF(D$31=0,0,D$31/PPA_fec!D$31)</f>
        <v>0.72305827508602594</v>
      </c>
      <c r="E143" s="253">
        <f>IF(E$31=0,0,E$31/PPA_fec!E$31)</f>
        <v>0.74575092000504772</v>
      </c>
      <c r="F143" s="253">
        <f>IF(F$31=0,0,F$31/PPA_fec!F$31)</f>
        <v>0.74097738634538191</v>
      </c>
      <c r="G143" s="253">
        <f>IF(G$31=0,0,G$31/PPA_fec!G$31)</f>
        <v>0.742928150195861</v>
      </c>
      <c r="H143" s="253">
        <f>IF(H$31=0,0,H$31/PPA_fec!H$31)</f>
        <v>0.74737463851586006</v>
      </c>
      <c r="I143" s="253">
        <f>IF(I$31=0,0,I$31/PPA_fec!I$31)</f>
        <v>0.75779132597756227</v>
      </c>
      <c r="J143" s="253">
        <f>IF(J$31=0,0,J$31/PPA_fec!J$31)</f>
        <v>0.77514980077580742</v>
      </c>
      <c r="K143" s="253">
        <f>IF(K$31=0,0,K$31/PPA_fec!K$31)</f>
        <v>0.77129045960457454</v>
      </c>
      <c r="L143" s="253">
        <f>IF(L$31=0,0,L$31/PPA_fec!L$31)</f>
        <v>0.76449465002307415</v>
      </c>
      <c r="M143" s="253">
        <f>IF(M$31=0,0,M$31/PPA_fec!M$31)</f>
        <v>0.75793802986344561</v>
      </c>
      <c r="N143" s="253">
        <f>IF(N$31=0,0,N$31/PPA_fec!N$31)</f>
        <v>0.75933302729739505</v>
      </c>
      <c r="O143" s="253">
        <f>IF(O$31=0,0,O$31/PPA_fec!O$31)</f>
        <v>0.75954882268456358</v>
      </c>
      <c r="P143" s="253">
        <f>IF(P$31=0,0,P$31/PPA_fec!P$31)</f>
        <v>0.77080696316388209</v>
      </c>
      <c r="Q143" s="253">
        <f>IF(Q$31=0,0,Q$31/PPA_fec!Q$31)</f>
        <v>0.77193487562469243</v>
      </c>
    </row>
    <row r="144" spans="1:17" x14ac:dyDescent="0.25">
      <c r="A144" s="132" t="s">
        <v>83</v>
      </c>
      <c r="B144" s="252">
        <f>IF(B$32=0,0,B$32/PPA_fec!B$32)</f>
        <v>0.46453627514430412</v>
      </c>
      <c r="C144" s="252">
        <f>IF(C$32=0,0,C$32/PPA_fec!C$32)</f>
        <v>0.46883049584389608</v>
      </c>
      <c r="D144" s="252">
        <f>IF(D$32=0,0,D$32/PPA_fec!D$32)</f>
        <v>0.47213064302672741</v>
      </c>
      <c r="E144" s="252">
        <f>IF(E$32=0,0,E$32/PPA_fec!E$32)</f>
        <v>0.47213064302672741</v>
      </c>
      <c r="F144" s="252">
        <f>IF(F$32=0,0,F$32/PPA_fec!F$32)</f>
        <v>0.47213064302672736</v>
      </c>
      <c r="G144" s="252">
        <f>IF(G$32=0,0,G$32/PPA_fec!G$32)</f>
        <v>0.48045699785598123</v>
      </c>
      <c r="H144" s="252">
        <f>IF(H$32=0,0,H$32/PPA_fec!H$32)</f>
        <v>0.48045699785598123</v>
      </c>
      <c r="I144" s="252">
        <f>IF(I$32=0,0,I$32/PPA_fec!I$32)</f>
        <v>0.48423473965347652</v>
      </c>
      <c r="J144" s="252">
        <f>IF(J$32=0,0,J$32/PPA_fec!J$32)</f>
        <v>0.48423473965347652</v>
      </c>
      <c r="K144" s="252">
        <f>IF(K$32=0,0,K$32/PPA_fec!K$32)</f>
        <v>0.48423473965347646</v>
      </c>
      <c r="L144" s="252">
        <f>IF(L$32=0,0,L$32/PPA_fec!L$32)</f>
        <v>0.49005368505558222</v>
      </c>
      <c r="M144" s="252">
        <f>IF(M$32=0,0,M$32/PPA_fec!M$32)</f>
        <v>0.49005368505558228</v>
      </c>
      <c r="N144" s="252">
        <f>IF(N$32=0,0,N$32/PPA_fec!N$32)</f>
        <v>0.49005368505558228</v>
      </c>
      <c r="O144" s="252">
        <f>IF(O$32=0,0,O$32/PPA_fec!O$32)</f>
        <v>0.49005368505558228</v>
      </c>
      <c r="P144" s="252">
        <f>IF(P$32=0,0,P$32/PPA_fec!P$32)</f>
        <v>0.49927452346795764</v>
      </c>
      <c r="Q144" s="252">
        <f>IF(Q$32=0,0,Q$32/PPA_fec!Q$32)</f>
        <v>0.49927452346795764</v>
      </c>
    </row>
    <row r="145" spans="1:17" x14ac:dyDescent="0.25">
      <c r="A145" s="76" t="s">
        <v>82</v>
      </c>
      <c r="B145" s="251">
        <f>IF(B$33=0,0,B$33/PPA_fec!B$33)</f>
        <v>0.12122610032738669</v>
      </c>
      <c r="C145" s="251">
        <f>IF(C$33=0,0,C$33/PPA_fec!C$33)</f>
        <v>0.12234672676112421</v>
      </c>
      <c r="D145" s="251">
        <f>IF(D$33=0,0,D$33/PPA_fec!D$33)</f>
        <v>0.12320793824209364</v>
      </c>
      <c r="E145" s="251">
        <f>IF(E$33=0,0,E$33/PPA_fec!E$33)</f>
        <v>0.12320793824209364</v>
      </c>
      <c r="F145" s="251">
        <f>IF(F$33=0,0,F$33/PPA_fec!F$33)</f>
        <v>0.12320793824209364</v>
      </c>
      <c r="G145" s="251">
        <f>IF(G$33=0,0,G$33/PPA_fec!G$33)</f>
        <v>0.12538079659546764</v>
      </c>
      <c r="H145" s="251">
        <f>IF(H$33=0,0,H$33/PPA_fec!H$33)</f>
        <v>0.12538079659546764</v>
      </c>
      <c r="I145" s="251">
        <f>IF(I$33=0,0,I$33/PPA_fec!I$33)</f>
        <v>0.12636664190111543</v>
      </c>
      <c r="J145" s="251">
        <f>IF(J$33=0,0,J$33/PPA_fec!J$33)</f>
        <v>0.12636664190111546</v>
      </c>
      <c r="K145" s="251">
        <f>IF(K$33=0,0,K$33/PPA_fec!K$33)</f>
        <v>0.12636664190111543</v>
      </c>
      <c r="L145" s="251">
        <f>IF(L$33=0,0,L$33/PPA_fec!L$33)</f>
        <v>0.12788516283663579</v>
      </c>
      <c r="M145" s="251">
        <f>IF(M$33=0,0,M$33/PPA_fec!M$33)</f>
        <v>0.12788516283663576</v>
      </c>
      <c r="N145" s="251">
        <f>IF(N$33=0,0,N$33/PPA_fec!N$33)</f>
        <v>0.12788516283663576</v>
      </c>
      <c r="O145" s="251">
        <f>IF(O$33=0,0,O$33/PPA_fec!O$33)</f>
        <v>0.12788516283663579</v>
      </c>
      <c r="P145" s="251">
        <f>IF(P$33=0,0,P$33/PPA_fec!P$33)</f>
        <v>0.13029144700063136</v>
      </c>
      <c r="Q145" s="251">
        <f>IF(Q$33=0,0,Q$33/PPA_fec!Q$33)</f>
        <v>0.13029144700063136</v>
      </c>
    </row>
    <row r="146" spans="1:17" x14ac:dyDescent="0.25">
      <c r="A146" s="76" t="s">
        <v>81</v>
      </c>
      <c r="B146" s="251">
        <f>IF(B$34=0,0,B$34/PPA_fec!B$34)</f>
        <v>0.66600501771741527</v>
      </c>
      <c r="C146" s="251">
        <f>IF(C$34=0,0,C$34/PPA_fec!C$34)</f>
        <v>0.67216163601859269</v>
      </c>
      <c r="D146" s="251">
        <f>IF(D$34=0,0,D$34/PPA_fec!D$34)</f>
        <v>0.67689305248825116</v>
      </c>
      <c r="E146" s="251">
        <f>IF(E$34=0,0,E$34/PPA_fec!E$34)</f>
        <v>0.67689305248825116</v>
      </c>
      <c r="F146" s="251">
        <f>IF(F$34=0,0,F$34/PPA_fec!F$34)</f>
        <v>0.67689305248825127</v>
      </c>
      <c r="G146" s="251">
        <f>IF(G$34=0,0,G$34/PPA_fec!G$34)</f>
        <v>0.68883053593635457</v>
      </c>
      <c r="H146" s="251">
        <f>IF(H$34=0,0,H$34/PPA_fec!H$34)</f>
        <v>0.68883053593635457</v>
      </c>
      <c r="I146" s="251">
        <f>IF(I$34=0,0,I$34/PPA_fec!I$34)</f>
        <v>0.69424667914711036</v>
      </c>
      <c r="J146" s="251">
        <f>IF(J$34=0,0,J$34/PPA_fec!J$34)</f>
        <v>0.69424667914711025</v>
      </c>
      <c r="K146" s="251">
        <f>IF(K$34=0,0,K$34/PPA_fec!K$34)</f>
        <v>0.69424667914711036</v>
      </c>
      <c r="L146" s="251">
        <f>IF(L$34=0,0,L$34/PPA_fec!L$34)</f>
        <v>0.7025892931537826</v>
      </c>
      <c r="M146" s="251">
        <f>IF(M$34=0,0,M$34/PPA_fec!M$34)</f>
        <v>0.70258929315378238</v>
      </c>
      <c r="N146" s="251">
        <f>IF(N$34=0,0,N$34/PPA_fec!N$34)</f>
        <v>0.7025892931537826</v>
      </c>
      <c r="O146" s="251">
        <f>IF(O$34=0,0,O$34/PPA_fec!O$34)</f>
        <v>0.70258929315378249</v>
      </c>
      <c r="P146" s="251">
        <f>IF(P$34=0,0,P$34/PPA_fec!P$34)</f>
        <v>0.71580919648274377</v>
      </c>
      <c r="Q146" s="251">
        <f>IF(Q$34=0,0,Q$34/PPA_fec!Q$34)</f>
        <v>0.71580919648274377</v>
      </c>
    </row>
    <row r="147" spans="1:17" x14ac:dyDescent="0.25">
      <c r="A147" s="76" t="s">
        <v>80</v>
      </c>
      <c r="B147" s="251">
        <f>IF(B$35=0,0,B$35/PPA_fec!B$35)</f>
        <v>0.46833229281716637</v>
      </c>
      <c r="C147" s="251">
        <f>IF(C$35=0,0,C$35/PPA_fec!C$35)</f>
        <v>0.47266160429123388</v>
      </c>
      <c r="D147" s="251">
        <f>IF(D$35=0,0,D$35/PPA_fec!D$35)</f>
        <v>0.47598871904947182</v>
      </c>
      <c r="E147" s="251">
        <f>IF(E$35=0,0,E$35/PPA_fec!E$35)</f>
        <v>0.47598871904947176</v>
      </c>
      <c r="F147" s="251">
        <f>IF(F$35=0,0,F$35/PPA_fec!F$35)</f>
        <v>0.47598871904947182</v>
      </c>
      <c r="G147" s="251">
        <f>IF(G$35=0,0,G$35/PPA_fec!G$35)</f>
        <v>0.48438311375370119</v>
      </c>
      <c r="H147" s="251">
        <f>IF(H$35=0,0,H$35/PPA_fec!H$35)</f>
        <v>0.48438311375370119</v>
      </c>
      <c r="I147" s="251">
        <f>IF(I$35=0,0,I$35/PPA_fec!I$35)</f>
        <v>0.48819172585216991</v>
      </c>
      <c r="J147" s="251">
        <f>IF(J$35=0,0,J$35/PPA_fec!J$35)</f>
        <v>0.48819172585216986</v>
      </c>
      <c r="K147" s="251">
        <f>IF(K$35=0,0,K$35/PPA_fec!K$35)</f>
        <v>0.48819172585216991</v>
      </c>
      <c r="L147" s="251">
        <f>IF(L$35=0,0,L$35/PPA_fec!L$35)</f>
        <v>0.4940582215119535</v>
      </c>
      <c r="M147" s="251">
        <f>IF(M$35=0,0,M$35/PPA_fec!M$35)</f>
        <v>0.49405822151195355</v>
      </c>
      <c r="N147" s="251">
        <f>IF(N$35=0,0,N$35/PPA_fec!N$35)</f>
        <v>0.4940582215119535</v>
      </c>
      <c r="O147" s="251">
        <f>IF(O$35=0,0,O$35/PPA_fec!O$35)</f>
        <v>0.4940582215119535</v>
      </c>
      <c r="P147" s="251">
        <f>IF(P$35=0,0,P$35/PPA_fec!P$35)</f>
        <v>0.50335440918647445</v>
      </c>
      <c r="Q147" s="251">
        <f>IF(Q$35=0,0,Q$35/PPA_fec!Q$35)</f>
        <v>0.50335440918647445</v>
      </c>
    </row>
    <row r="148" spans="1:17" x14ac:dyDescent="0.25">
      <c r="A148" s="129" t="s">
        <v>79</v>
      </c>
      <c r="B148" s="250">
        <f>IF(B$36=0,0,B$36/PPA_fec!B$36)</f>
        <v>0.72707784117746399</v>
      </c>
      <c r="C148" s="250">
        <f>IF(C$36=0,0,C$36/PPA_fec!C$36)</f>
        <v>0.74511185327107843</v>
      </c>
      <c r="D148" s="250">
        <f>IF(D$36=0,0,D$36/PPA_fec!D$36)</f>
        <v>0.74108878536738365</v>
      </c>
      <c r="E148" s="250">
        <f>IF(E$36=0,0,E$36/PPA_fec!E$36)</f>
        <v>0.73494252579000729</v>
      </c>
      <c r="F148" s="250">
        <f>IF(F$36=0,0,F$36/PPA_fec!F$36)</f>
        <v>0.73425211691758885</v>
      </c>
      <c r="G148" s="250">
        <f>IF(G$36=0,0,G$36/PPA_fec!G$36)</f>
        <v>0.7467843963048223</v>
      </c>
      <c r="H148" s="250">
        <f>IF(H$36=0,0,H$36/PPA_fec!H$36)</f>
        <v>0.74942362744316149</v>
      </c>
      <c r="I148" s="250">
        <f>IF(I$36=0,0,I$36/PPA_fec!I$36)</f>
        <v>0.7517550968005553</v>
      </c>
      <c r="J148" s="250">
        <f>IF(J$36=0,0,J$36/PPA_fec!J$36)</f>
        <v>0.74972850336189623</v>
      </c>
      <c r="K148" s="250">
        <f>IF(K$36=0,0,K$36/PPA_fec!K$36)</f>
        <v>0.74991555750123073</v>
      </c>
      <c r="L148" s="250">
        <f>IF(L$36=0,0,L$36/PPA_fec!L$36)</f>
        <v>0.76087057438594397</v>
      </c>
      <c r="M148" s="250">
        <f>IF(M$36=0,0,M$36/PPA_fec!M$36)</f>
        <v>0.76563569578527491</v>
      </c>
      <c r="N148" s="250">
        <f>IF(N$36=0,0,N$36/PPA_fec!N$36)</f>
        <v>0.76606934268190607</v>
      </c>
      <c r="O148" s="250">
        <f>IF(O$36=0,0,O$36/PPA_fec!O$36)</f>
        <v>0.76724231032573276</v>
      </c>
      <c r="P148" s="250">
        <f>IF(P$36=0,0,P$36/PPA_fec!P$36)</f>
        <v>0.78697698022113793</v>
      </c>
      <c r="Q148" s="250">
        <f>IF(Q$36=0,0,Q$36/PPA_fec!Q$36)</f>
        <v>0.78797469884091953</v>
      </c>
    </row>
    <row r="149" spans="1:17" x14ac:dyDescent="0.25">
      <c r="A149" s="127" t="s">
        <v>238</v>
      </c>
      <c r="B149" s="248">
        <f>IF(B$41=0,0,B$41/PPA_fec!B$41)</f>
        <v>0.65296132124633666</v>
      </c>
      <c r="C149" s="248">
        <f>IF(C$41=0,0,C$41/PPA_fec!C$41)</f>
        <v>0.6451603929554095</v>
      </c>
      <c r="D149" s="248">
        <f>IF(D$41=0,0,D$41/PPA_fec!D$41)</f>
        <v>0.65517893996250198</v>
      </c>
      <c r="E149" s="248">
        <f>IF(E$41=0,0,E$41/PPA_fec!E$41)</f>
        <v>0.67658244917245869</v>
      </c>
      <c r="F149" s="248">
        <f>IF(F$41=0,0,F$41/PPA_fec!F$41)</f>
        <v>0.67559744863986282</v>
      </c>
      <c r="G149" s="248">
        <f>IF(G$41=0,0,G$41/PPA_fec!G$41)</f>
        <v>0.67578201594101028</v>
      </c>
      <c r="H149" s="248">
        <f>IF(H$41=0,0,H$41/PPA_fec!H$41)</f>
        <v>0.67077209565236706</v>
      </c>
      <c r="I149" s="248">
        <f>IF(I$41=0,0,I$41/PPA_fec!I$41)</f>
        <v>0.67034779880716067</v>
      </c>
      <c r="J149" s="248">
        <f>IF(J$41=0,0,J$41/PPA_fec!J$41)</f>
        <v>0.68210451660417226</v>
      </c>
      <c r="K149" s="248">
        <f>IF(K$41=0,0,K$41/PPA_fec!K$41)</f>
        <v>0.68028747492641028</v>
      </c>
      <c r="L149" s="248">
        <f>IF(L$41=0,0,L$41/PPA_fec!L$41)</f>
        <v>0.67623256583792402</v>
      </c>
      <c r="M149" s="248">
        <f>IF(M$41=0,0,M$41/PPA_fec!M$41)</f>
        <v>0.67354699121157191</v>
      </c>
      <c r="N149" s="248">
        <f>IF(N$41=0,0,N$41/PPA_fec!N$41)</f>
        <v>0.67370903868012355</v>
      </c>
      <c r="O149" s="248">
        <f>IF(O$41=0,0,O$41/PPA_fec!O$41)</f>
        <v>0.6742997908461883</v>
      </c>
      <c r="P149" s="248">
        <f>IF(P$41=0,0,P$41/PPA_fec!P$41)</f>
        <v>0.68429671322762819</v>
      </c>
      <c r="Q149" s="248">
        <f>IF(Q$41=0,0,Q$41/PPA_fec!Q$41)</f>
        <v>0.68426751890234827</v>
      </c>
    </row>
    <row r="150" spans="1:17" x14ac:dyDescent="0.25">
      <c r="A150" s="127" t="s">
        <v>237</v>
      </c>
      <c r="B150" s="249">
        <f>IF(B$54=0,0,B$54/PPA_fec!B$54)</f>
        <v>0.7443525240248583</v>
      </c>
      <c r="C150" s="249">
        <f>IF(C$54=0,0,C$54/PPA_fec!C$54)</f>
        <v>0.73384967783534005</v>
      </c>
      <c r="D150" s="249">
        <f>IF(D$54=0,0,D$54/PPA_fec!D$54)</f>
        <v>0.74492621212505439</v>
      </c>
      <c r="E150" s="249">
        <f>IF(E$54=0,0,E$54/PPA_fec!E$54)</f>
        <v>0.76849153693119654</v>
      </c>
      <c r="F150" s="249">
        <f>IF(F$54=0,0,F$54/PPA_fec!F$54)</f>
        <v>0.76288095327637406</v>
      </c>
      <c r="G150" s="249">
        <f>IF(G$54=0,0,G$54/PPA_fec!G$54)</f>
        <v>0.76487168635419156</v>
      </c>
      <c r="H150" s="249">
        <f>IF(H$54=0,0,H$54/PPA_fec!H$54)</f>
        <v>0.77165791440742526</v>
      </c>
      <c r="I150" s="249">
        <f>IF(I$54=0,0,I$54/PPA_fec!I$54)</f>
        <v>0.78591836878410593</v>
      </c>
      <c r="J150" s="249">
        <f>IF(J$54=0,0,J$54/PPA_fec!J$54)</f>
        <v>0.80394224583406604</v>
      </c>
      <c r="K150" s="249">
        <f>IF(K$54=0,0,K$54/PPA_fec!K$54)</f>
        <v>0.79958764000070515</v>
      </c>
      <c r="L150" s="249">
        <f>IF(L$54=0,0,L$54/PPA_fec!L$54)</f>
        <v>0.79324412503034836</v>
      </c>
      <c r="M150" s="249">
        <f>IF(M$54=0,0,M$54/PPA_fec!M$54)</f>
        <v>0.78573912250077682</v>
      </c>
      <c r="N150" s="249">
        <f>IF(N$54=0,0,N$54/PPA_fec!N$54)</f>
        <v>0.78754563096075947</v>
      </c>
      <c r="O150" s="249">
        <f>IF(O$54=0,0,O$54/PPA_fec!O$54)</f>
        <v>0.7874783546328824</v>
      </c>
      <c r="P150" s="249">
        <f>IF(P$54=0,0,P$54/PPA_fec!P$54)</f>
        <v>0.79966717381765196</v>
      </c>
      <c r="Q150" s="249">
        <f>IF(Q$54=0,0,Q$54/PPA_fec!Q$54)</f>
        <v>0.8012392294799543</v>
      </c>
    </row>
    <row r="151" spans="1:17" x14ac:dyDescent="0.25">
      <c r="A151" s="72" t="s">
        <v>236</v>
      </c>
      <c r="B151" s="265">
        <f>IF(B$67=0,0,B$67/PPA_fec!B$67)</f>
        <v>0.72255532795562072</v>
      </c>
      <c r="C151" s="265">
        <f>IF(C$67=0,0,C$67/PPA_fec!C$67)</f>
        <v>0.71356187183776054</v>
      </c>
      <c r="D151" s="265">
        <f>IF(D$67=0,0,D$67/PPA_fec!D$67)</f>
        <v>0.72383353071834811</v>
      </c>
      <c r="E151" s="265">
        <f>IF(E$67=0,0,E$67/PPA_fec!E$67)</f>
        <v>0.74567301077381865</v>
      </c>
      <c r="F151" s="265">
        <f>IF(F$67=0,0,F$67/PPA_fec!F$67)</f>
        <v>0.74058761235295734</v>
      </c>
      <c r="G151" s="265">
        <f>IF(G$67=0,0,G$67/PPA_fec!G$67)</f>
        <v>0.74289400435420694</v>
      </c>
      <c r="H151" s="265">
        <f>IF(H$67=0,0,H$67/PPA_fec!H$67)</f>
        <v>0.74863596711856151</v>
      </c>
      <c r="I151" s="265">
        <f>IF(I$67=0,0,I$67/PPA_fec!I$67)</f>
        <v>0.7608759902914437</v>
      </c>
      <c r="J151" s="265">
        <f>IF(J$67=0,0,J$67/PPA_fec!J$67)</f>
        <v>0.77730439919885363</v>
      </c>
      <c r="K151" s="265">
        <f>IF(K$67=0,0,K$67/PPA_fec!K$67)</f>
        <v>0.77344322920978659</v>
      </c>
      <c r="L151" s="265">
        <f>IF(L$67=0,0,L$67/PPA_fec!L$67)</f>
        <v>0.76801560021173021</v>
      </c>
      <c r="M151" s="265">
        <f>IF(M$67=0,0,M$67/PPA_fec!M$67)</f>
        <v>0.76160921584689512</v>
      </c>
      <c r="N151" s="265">
        <f>IF(N$67=0,0,N$67/PPA_fec!N$67)</f>
        <v>0.76309328372516372</v>
      </c>
      <c r="O151" s="265">
        <f>IF(O$67=0,0,O$67/PPA_fec!O$67)</f>
        <v>0.76310446083523786</v>
      </c>
      <c r="P151" s="265">
        <f>IF(P$67=0,0,P$67/PPA_fec!P$67)</f>
        <v>0.77504274563231812</v>
      </c>
      <c r="Q151" s="265">
        <f>IF(Q$67=0,0,Q$67/PPA_fec!Q$67)</f>
        <v>0.77629887934832198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0.58097120638968924</v>
      </c>
      <c r="C153" s="253">
        <f>IF(C$81=0,0,C$81/PPA_fec!C$81)</f>
        <v>0.58888310679958689</v>
      </c>
      <c r="D153" s="253">
        <f>IF(D$81=0,0,D$81/PPA_fec!D$81)</f>
        <v>0.5868748092137348</v>
      </c>
      <c r="E153" s="253">
        <f>IF(E$81=0,0,E$81/PPA_fec!E$81)</f>
        <v>0.59068933916307853</v>
      </c>
      <c r="F153" s="253">
        <f>IF(F$81=0,0,F$81/PPA_fec!F$81)</f>
        <v>0.59669029785883509</v>
      </c>
      <c r="G153" s="253">
        <f>IF(G$81=0,0,G$81/PPA_fec!G$81)</f>
        <v>0.60415963691087871</v>
      </c>
      <c r="H153" s="253">
        <f>IF(H$81=0,0,H$81/PPA_fec!H$81)</f>
        <v>0.6129963716069039</v>
      </c>
      <c r="I153" s="253">
        <f>IF(I$81=0,0,I$81/PPA_fec!I$81)</f>
        <v>0.62990868036786107</v>
      </c>
      <c r="J153" s="253">
        <f>IF(J$81=0,0,J$81/PPA_fec!J$81)</f>
        <v>0.6382544274813059</v>
      </c>
      <c r="K153" s="253">
        <f>IF(K$81=0,0,K$81/PPA_fec!K$81)</f>
        <v>0.63829756818652639</v>
      </c>
      <c r="L153" s="253">
        <f>IF(L$81=0,0,L$81/PPA_fec!L$81)</f>
        <v>0.63874046622203817</v>
      </c>
      <c r="M153" s="253">
        <f>IF(M$81=0,0,M$81/PPA_fec!M$81)</f>
        <v>0.63982640707196681</v>
      </c>
      <c r="N153" s="253">
        <f>IF(N$81=0,0,N$81/PPA_fec!N$81)</f>
        <v>0.63992523244073141</v>
      </c>
      <c r="O153" s="253">
        <f>IF(O$81=0,0,O$81/PPA_fec!O$81)</f>
        <v>0.64019254430402517</v>
      </c>
      <c r="P153" s="253">
        <f>IF(P$81=0,0,P$81/PPA_fec!P$81)</f>
        <v>0.68389333376279882</v>
      </c>
      <c r="Q153" s="253">
        <f>IF(Q$81=0,0,Q$81/PPA_fec!Q$81)</f>
        <v>0.70339663540266983</v>
      </c>
    </row>
    <row r="154" spans="1:17" x14ac:dyDescent="0.25">
      <c r="A154" s="132" t="s">
        <v>83</v>
      </c>
      <c r="B154" s="282">
        <f>IF(B$82=0,0,B$82/PPA_fec!B$82)</f>
        <v>0.41967052539807392</v>
      </c>
      <c r="C154" s="282">
        <f>IF(C$82=0,0,C$82/PPA_fec!C$82)</f>
        <v>0.42360251058081944</v>
      </c>
      <c r="D154" s="282">
        <f>IF(D$82=0,0,D$82/PPA_fec!D$82)</f>
        <v>0.42360251058081944</v>
      </c>
      <c r="E154" s="282">
        <f>IF(E$82=0,0,E$82/PPA_fec!E$82)</f>
        <v>0.42732557994308168</v>
      </c>
      <c r="F154" s="282">
        <f>IF(F$82=0,0,F$82/PPA_fec!F$82)</f>
        <v>0.43177720480305026</v>
      </c>
      <c r="G154" s="282">
        <f>IF(G$82=0,0,G$82/PPA_fec!G$82)</f>
        <v>0.43724845711168897</v>
      </c>
      <c r="H154" s="282">
        <f>IF(H$82=0,0,H$82/PPA_fec!H$82)</f>
        <v>0.44321830460402006</v>
      </c>
      <c r="I154" s="282">
        <f>IF(I$82=0,0,I$82/PPA_fec!I$82)</f>
        <v>0.45603214839004186</v>
      </c>
      <c r="J154" s="282">
        <f>IF(J$82=0,0,J$82/PPA_fec!J$82)</f>
        <v>0.46241256110378171</v>
      </c>
      <c r="K154" s="282">
        <f>IF(K$82=0,0,K$82/PPA_fec!K$82)</f>
        <v>0.46241256110378176</v>
      </c>
      <c r="L154" s="282">
        <f>IF(L$82=0,0,L$82/PPA_fec!L$82)</f>
        <v>0.46241256110378171</v>
      </c>
      <c r="M154" s="282">
        <f>IF(M$82=0,0,M$82/PPA_fec!M$82)</f>
        <v>0.46241256110378165</v>
      </c>
      <c r="N154" s="282">
        <f>IF(N$82=0,0,N$82/PPA_fec!N$82)</f>
        <v>0.46241256110378176</v>
      </c>
      <c r="O154" s="282">
        <f>IF(O$82=0,0,O$82/PPA_fec!O$82)</f>
        <v>0.46241256110378176</v>
      </c>
      <c r="P154" s="282">
        <f>IF(P$82=0,0,P$82/PPA_fec!P$82)</f>
        <v>0.49306496932575228</v>
      </c>
      <c r="Q154" s="282">
        <f>IF(Q$82=0,0,Q$82/PPA_fec!Q$82)</f>
        <v>0.50694982005220812</v>
      </c>
    </row>
    <row r="155" spans="1:17" x14ac:dyDescent="0.25">
      <c r="A155" s="76" t="s">
        <v>82</v>
      </c>
      <c r="B155" s="281">
        <f>IF(B$83=0,0,B$83/PPA_fec!B$83)</f>
        <v>0.10998754603255206</v>
      </c>
      <c r="C155" s="281">
        <f>IF(C$83=0,0,C$83/PPA_fec!C$83)</f>
        <v>0.11101804347069433</v>
      </c>
      <c r="D155" s="281">
        <f>IF(D$83=0,0,D$83/PPA_fec!D$83)</f>
        <v>0.11101804347069434</v>
      </c>
      <c r="E155" s="281">
        <f>IF(E$83=0,0,E$83/PPA_fec!E$83)</f>
        <v>0.11199378810388196</v>
      </c>
      <c r="F155" s="281">
        <f>IF(F$83=0,0,F$83/PPA_fec!F$83)</f>
        <v>0.1131604730735758</v>
      </c>
      <c r="G155" s="281">
        <f>IF(G$83=0,0,G$83/PPA_fec!G$83)</f>
        <v>0.11459438272110535</v>
      </c>
      <c r="H155" s="281">
        <f>IF(H$83=0,0,H$83/PPA_fec!H$83)</f>
        <v>0.11615896454454236</v>
      </c>
      <c r="I155" s="281">
        <f>IF(I$83=0,0,I$83/PPA_fec!I$83)</f>
        <v>0.11951722572319474</v>
      </c>
      <c r="J155" s="281">
        <f>IF(J$83=0,0,J$83/PPA_fec!J$83)</f>
        <v>0.12118940876820009</v>
      </c>
      <c r="K155" s="281">
        <f>IF(K$83=0,0,K$83/PPA_fec!K$83)</f>
        <v>0.1211894087682001</v>
      </c>
      <c r="L155" s="281">
        <f>IF(L$83=0,0,L$83/PPA_fec!L$83)</f>
        <v>0.1211894087682001</v>
      </c>
      <c r="M155" s="281">
        <f>IF(M$83=0,0,M$83/PPA_fec!M$83)</f>
        <v>0.1211894087682001</v>
      </c>
      <c r="N155" s="281">
        <f>IF(N$83=0,0,N$83/PPA_fec!N$83)</f>
        <v>0.12118940876820009</v>
      </c>
      <c r="O155" s="281">
        <f>IF(O$83=0,0,O$83/PPA_fec!O$83)</f>
        <v>0.1211894087682001</v>
      </c>
      <c r="P155" s="281">
        <f>IF(P$83=0,0,P$83/PPA_fec!P$83)</f>
        <v>0.1292228134423184</v>
      </c>
      <c r="Q155" s="281">
        <f>IF(Q$83=0,0,Q$83/PPA_fec!Q$83)</f>
        <v>0.13286176487209203</v>
      </c>
    </row>
    <row r="156" spans="1:17" x14ac:dyDescent="0.25">
      <c r="A156" s="76" t="s">
        <v>81</v>
      </c>
      <c r="B156" s="281">
        <f>IF(B$84=0,0,B$84/PPA_fec!B$84)</f>
        <v>0.6181884874454312</v>
      </c>
      <c r="C156" s="281">
        <f>IF(C$84=0,0,C$84/PPA_fec!C$84)</f>
        <v>0.6239804309479533</v>
      </c>
      <c r="D156" s="281">
        <f>IF(D$84=0,0,D$84/PPA_fec!D$84)</f>
        <v>0.6239804309479533</v>
      </c>
      <c r="E156" s="281">
        <f>IF(E$84=0,0,E$84/PPA_fec!E$84)</f>
        <v>0.62946463457537771</v>
      </c>
      <c r="F156" s="281">
        <f>IF(F$84=0,0,F$84/PPA_fec!F$84)</f>
        <v>0.63602202441410471</v>
      </c>
      <c r="G156" s="281">
        <f>IF(G$84=0,0,G$84/PPA_fec!G$84)</f>
        <v>0.6440813590216552</v>
      </c>
      <c r="H156" s="281">
        <f>IF(H$84=0,0,H$84/PPA_fec!H$84)</f>
        <v>0.65287514073425823</v>
      </c>
      <c r="I156" s="281">
        <f>IF(I$84=0,0,I$84/PPA_fec!I$84)</f>
        <v>0.67175035409580919</v>
      </c>
      <c r="J156" s="281">
        <f>IF(J$84=0,0,J$84/PPA_fec!J$84)</f>
        <v>0.6811489118835955</v>
      </c>
      <c r="K156" s="281">
        <f>IF(K$84=0,0,K$84/PPA_fec!K$84)</f>
        <v>0.68114891188359561</v>
      </c>
      <c r="L156" s="281">
        <f>IF(L$84=0,0,L$84/PPA_fec!L$84)</f>
        <v>0.6811489118835955</v>
      </c>
      <c r="M156" s="281">
        <f>IF(M$84=0,0,M$84/PPA_fec!M$84)</f>
        <v>0.6811489118835955</v>
      </c>
      <c r="N156" s="281">
        <f>IF(N$84=0,0,N$84/PPA_fec!N$84)</f>
        <v>0.6811489118835955</v>
      </c>
      <c r="O156" s="281">
        <f>IF(O$84=0,0,O$84/PPA_fec!O$84)</f>
        <v>0.6811489118835955</v>
      </c>
      <c r="P156" s="281">
        <f>IF(P$84=0,0,P$84/PPA_fec!P$84)</f>
        <v>0.72630091739393277</v>
      </c>
      <c r="Q156" s="281">
        <f>IF(Q$84=0,0,Q$84/PPA_fec!Q$84)</f>
        <v>0.74675375920561715</v>
      </c>
    </row>
    <row r="157" spans="1:17" x14ac:dyDescent="0.25">
      <c r="A157" s="76" t="s">
        <v>80</v>
      </c>
      <c r="B157" s="281">
        <f>IF(B$85=0,0,B$85/PPA_fec!B$85)</f>
        <v>0.43435809044946044</v>
      </c>
      <c r="C157" s="281">
        <f>IF(C$85=0,0,C$85/PPA_fec!C$85)</f>
        <v>0.43842768665003451</v>
      </c>
      <c r="D157" s="281">
        <f>IF(D$85=0,0,D$85/PPA_fec!D$85)</f>
        <v>0.43842768665003451</v>
      </c>
      <c r="E157" s="281">
        <f>IF(E$85=0,0,E$85/PPA_fec!E$85)</f>
        <v>0.44228105542609797</v>
      </c>
      <c r="F157" s="281">
        <f>IF(F$85=0,0,F$85/PPA_fec!F$85)</f>
        <v>0.44688847757407757</v>
      </c>
      <c r="G157" s="281">
        <f>IF(G$85=0,0,G$85/PPA_fec!G$85)</f>
        <v>0.45255121193669057</v>
      </c>
      <c r="H157" s="281">
        <f>IF(H$85=0,0,H$85/PPA_fec!H$85)</f>
        <v>0.45872999124120284</v>
      </c>
      <c r="I157" s="281">
        <f>IF(I$85=0,0,I$85/PPA_fec!I$85)</f>
        <v>0.47199229197803622</v>
      </c>
      <c r="J157" s="281">
        <f>IF(J$85=0,0,J$85/PPA_fec!J$85)</f>
        <v>0.47859600540296815</v>
      </c>
      <c r="K157" s="281">
        <f>IF(K$85=0,0,K$85/PPA_fec!K$85)</f>
        <v>0.47859600540296809</v>
      </c>
      <c r="L157" s="281">
        <f>IF(L$85=0,0,L$85/PPA_fec!L$85)</f>
        <v>0.47859600540296815</v>
      </c>
      <c r="M157" s="281">
        <f>IF(M$85=0,0,M$85/PPA_fec!M$85)</f>
        <v>0.47859600540296809</v>
      </c>
      <c r="N157" s="281">
        <f>IF(N$85=0,0,N$85/PPA_fec!N$85)</f>
        <v>0.47859600540296809</v>
      </c>
      <c r="O157" s="281">
        <f>IF(O$85=0,0,O$85/PPA_fec!O$85)</f>
        <v>0.47859600540296809</v>
      </c>
      <c r="P157" s="281">
        <f>IF(P$85=0,0,P$85/PPA_fec!P$85)</f>
        <v>0.51032118193363707</v>
      </c>
      <c r="Q157" s="281">
        <f>IF(Q$85=0,0,Q$85/PPA_fec!Q$85)</f>
        <v>0.52469197254848554</v>
      </c>
    </row>
    <row r="158" spans="1:17" x14ac:dyDescent="0.25">
      <c r="A158" s="129" t="s">
        <v>79</v>
      </c>
      <c r="B158" s="280">
        <f>IF(B$86=0,0,B$86/PPA_fec!B$86)</f>
        <v>0.68483802937907112</v>
      </c>
      <c r="C158" s="280">
        <f>IF(C$86=0,0,C$86/PPA_fec!C$86)</f>
        <v>0.7019113560536544</v>
      </c>
      <c r="D158" s="280">
        <f>IF(D$86=0,0,D$86/PPA_fec!D$86)</f>
        <v>0.6932417382256153</v>
      </c>
      <c r="E158" s="280">
        <f>IF(E$86=0,0,E$86/PPA_fec!E$86)</f>
        <v>0.69353471418256052</v>
      </c>
      <c r="F158" s="280">
        <f>IF(F$86=0,0,F$86/PPA_fec!F$86)</f>
        <v>0.70010125096934073</v>
      </c>
      <c r="G158" s="280">
        <f>IF(G$86=0,0,G$86/PPA_fec!G$86)</f>
        <v>0.70857711528987399</v>
      </c>
      <c r="H158" s="280">
        <f>IF(H$86=0,0,H$86/PPA_fec!H$86)</f>
        <v>0.72078986362262054</v>
      </c>
      <c r="I158" s="280">
        <f>IF(I$86=0,0,I$86/PPA_fec!I$86)</f>
        <v>0.73813198098966426</v>
      </c>
      <c r="J158" s="280">
        <f>IF(J$86=0,0,J$86/PPA_fec!J$86)</f>
        <v>0.74644158530097582</v>
      </c>
      <c r="K158" s="280">
        <f>IF(K$86=0,0,K$86/PPA_fec!K$86)</f>
        <v>0.74662781936794254</v>
      </c>
      <c r="L158" s="280">
        <f>IF(L$86=0,0,L$86/PPA_fec!L$86)</f>
        <v>0.74853976545189271</v>
      </c>
      <c r="M158" s="280">
        <f>IF(M$86=0,0,M$86/PPA_fec!M$86)</f>
        <v>0.75322766241450501</v>
      </c>
      <c r="N158" s="280">
        <f>IF(N$86=0,0,N$86/PPA_fec!N$86)</f>
        <v>0.7536542815495072</v>
      </c>
      <c r="O158" s="280">
        <f>IF(O$86=0,0,O$86/PPA_fec!O$86)</f>
        <v>0.7548082398632473</v>
      </c>
      <c r="P158" s="280">
        <f>IF(P$86=0,0,P$86/PPA_fec!P$86)</f>
        <v>0.810298240990178</v>
      </c>
      <c r="Q158" s="280">
        <f>IF(Q$86=0,0,Q$86/PPA_fec!Q$86)</f>
        <v>0.83417268512101983</v>
      </c>
    </row>
    <row r="159" spans="1:17" x14ac:dyDescent="0.25">
      <c r="A159" s="72" t="s">
        <v>235</v>
      </c>
      <c r="B159" s="279">
        <f>IF(B$91=0,0,B$91/PPA_fec!B$91)</f>
        <v>0.57366016291150512</v>
      </c>
      <c r="C159" s="279">
        <f>IF(C$91=0,0,C$91/PPA_fec!C$91)</f>
        <v>0.57903491077677383</v>
      </c>
      <c r="D159" s="279">
        <f>IF(D$91=0,0,D$91/PPA_fec!D$91)</f>
        <v>0.57903491077677383</v>
      </c>
      <c r="E159" s="279">
        <f>IF(E$91=0,0,E$91/PPA_fec!E$91)</f>
        <v>0.58412408537358462</v>
      </c>
      <c r="F159" s="279">
        <f>IF(F$91=0,0,F$91/PPA_fec!F$91)</f>
        <v>0.59020914421818238</v>
      </c>
      <c r="G159" s="279">
        <f>IF(G$91=0,0,G$91/PPA_fec!G$91)</f>
        <v>0.59768796224507736</v>
      </c>
      <c r="H159" s="279">
        <f>IF(H$91=0,0,H$91/PPA_fec!H$91)</f>
        <v>0.60584832490518825</v>
      </c>
      <c r="I159" s="279">
        <f>IF(I$91=0,0,I$91/PPA_fec!I$91)</f>
        <v>0.62336395030403957</v>
      </c>
      <c r="J159" s="279">
        <f>IF(J$91=0,0,J$91/PPA_fec!J$91)</f>
        <v>0.63208552681536312</v>
      </c>
      <c r="K159" s="279">
        <f>IF(K$91=0,0,K$91/PPA_fec!K$91)</f>
        <v>0.63208552681536301</v>
      </c>
      <c r="L159" s="279">
        <f>IF(L$91=0,0,L$91/PPA_fec!L$91)</f>
        <v>0.63208552681536312</v>
      </c>
      <c r="M159" s="279">
        <f>IF(M$91=0,0,M$91/PPA_fec!M$91)</f>
        <v>0.63208552681536301</v>
      </c>
      <c r="N159" s="279">
        <f>IF(N$91=0,0,N$91/PPA_fec!N$91)</f>
        <v>0.63208552681536312</v>
      </c>
      <c r="O159" s="279">
        <f>IF(O$91=0,0,O$91/PPA_fec!O$91)</f>
        <v>0.63208552681536301</v>
      </c>
      <c r="P159" s="279">
        <f>IF(P$91=0,0,P$91/PPA_fec!P$91)</f>
        <v>0.67398521819246526</v>
      </c>
      <c r="Q159" s="279">
        <f>IF(Q$91=0,0,Q$91/PPA_fec!Q$91)</f>
        <v>0.69296483493392047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1.1327146893950975</v>
      </c>
      <c r="C5" s="96">
        <v>0.70125228521285354</v>
      </c>
      <c r="D5" s="96">
        <v>0.77019621176154385</v>
      </c>
      <c r="E5" s="96">
        <v>1.462452090588084</v>
      </c>
      <c r="F5" s="96">
        <v>1.5168235277300701</v>
      </c>
      <c r="G5" s="96">
        <v>1.0615421789760549</v>
      </c>
      <c r="H5" s="96">
        <v>0.91117431390345305</v>
      </c>
      <c r="I5" s="96">
        <v>11.28969172823486</v>
      </c>
      <c r="J5" s="96">
        <v>56.060344056234257</v>
      </c>
      <c r="K5" s="96">
        <v>50.972855962942241</v>
      </c>
      <c r="L5" s="96">
        <v>0.21296775288492228</v>
      </c>
      <c r="M5" s="96">
        <v>0.20945132896173019</v>
      </c>
      <c r="N5" s="96">
        <v>0.26921067665284076</v>
      </c>
      <c r="O5" s="96">
        <v>0.3292569594622754</v>
      </c>
      <c r="P5" s="96">
        <v>0.32703562057207058</v>
      </c>
      <c r="Q5" s="96">
        <v>0.35356325129720001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1.1327146893950975</v>
      </c>
      <c r="C10" s="158">
        <v>0.70125228521285354</v>
      </c>
      <c r="D10" s="158">
        <v>0.77019621176154385</v>
      </c>
      <c r="E10" s="158">
        <v>1.462452090588084</v>
      </c>
      <c r="F10" s="158">
        <v>1.5168235277300701</v>
      </c>
      <c r="G10" s="158">
        <v>1.0615421789760549</v>
      </c>
      <c r="H10" s="158">
        <v>0.91117431390345305</v>
      </c>
      <c r="I10" s="158">
        <v>0.38138472221843639</v>
      </c>
      <c r="J10" s="158">
        <v>0.89085622011408661</v>
      </c>
      <c r="K10" s="158">
        <v>0.81258389389585406</v>
      </c>
      <c r="L10" s="158">
        <v>0.21296775288492228</v>
      </c>
      <c r="M10" s="158">
        <v>0.20945132896173019</v>
      </c>
      <c r="N10" s="158">
        <v>0.26921067665284076</v>
      </c>
      <c r="O10" s="158">
        <v>0.3292569594622754</v>
      </c>
      <c r="P10" s="158">
        <v>0.32703562057207058</v>
      </c>
      <c r="Q10" s="158">
        <v>0.35356325129720001</v>
      </c>
    </row>
    <row r="11" spans="1:17" x14ac:dyDescent="0.25">
      <c r="A11" s="92" t="s">
        <v>125</v>
      </c>
      <c r="B11" s="91">
        <v>5.4991329061411381E-2</v>
      </c>
      <c r="C11" s="91">
        <v>1.4203248200891874E-2</v>
      </c>
      <c r="D11" s="91">
        <v>1.2633265525117331E-2</v>
      </c>
      <c r="E11" s="91">
        <v>2.0071297864715867E-2</v>
      </c>
      <c r="F11" s="91">
        <v>1.9024762930067513E-2</v>
      </c>
      <c r="G11" s="91">
        <v>1.3176320021164036E-2</v>
      </c>
      <c r="H11" s="91">
        <v>2.3982193453865607E-2</v>
      </c>
      <c r="I11" s="91">
        <v>4.6586758541924617E-3</v>
      </c>
      <c r="J11" s="91">
        <v>1.1272251931045226E-2</v>
      </c>
      <c r="K11" s="91">
        <v>2.1559126513592371E-2</v>
      </c>
      <c r="L11" s="91">
        <v>6.0138305113517677E-3</v>
      </c>
      <c r="M11" s="91">
        <v>6.7920085024586879E-3</v>
      </c>
      <c r="N11" s="91">
        <v>8.6960423221991504E-3</v>
      </c>
      <c r="O11" s="91">
        <v>1.1286367141592375E-2</v>
      </c>
      <c r="P11" s="91">
        <v>5.862317966214772E-3</v>
      </c>
      <c r="Q11" s="91">
        <v>6.3803142679286573E-3</v>
      </c>
    </row>
    <row r="12" spans="1:17" x14ac:dyDescent="0.25">
      <c r="A12" s="92" t="s">
        <v>26</v>
      </c>
      <c r="B12" s="91">
        <v>1.077723360333686</v>
      </c>
      <c r="C12" s="91">
        <v>0.68704903701196163</v>
      </c>
      <c r="D12" s="91">
        <v>0.7575629462364265</v>
      </c>
      <c r="E12" s="91">
        <v>1.4423807927233681</v>
      </c>
      <c r="F12" s="91">
        <v>1.4977987648000026</v>
      </c>
      <c r="G12" s="91">
        <v>1.0483658589548908</v>
      </c>
      <c r="H12" s="91">
        <v>0.8871921204495874</v>
      </c>
      <c r="I12" s="91">
        <v>0.37672604636424395</v>
      </c>
      <c r="J12" s="91">
        <v>0.87958396818304141</v>
      </c>
      <c r="K12" s="91">
        <v>0.79102476738226168</v>
      </c>
      <c r="L12" s="91">
        <v>0.20695392237357052</v>
      </c>
      <c r="M12" s="91">
        <v>0.20265932045927149</v>
      </c>
      <c r="N12" s="91">
        <v>0.26051463433064159</v>
      </c>
      <c r="O12" s="91">
        <v>0.31797059232068303</v>
      </c>
      <c r="P12" s="91">
        <v>0.3211733026058558</v>
      </c>
      <c r="Q12" s="91">
        <v>0.34718293702927133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10.908307006016424</v>
      </c>
      <c r="J16" s="206">
        <v>55.169487836120169</v>
      </c>
      <c r="K16" s="206">
        <v>50.160272069046385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10.908307006016424</v>
      </c>
      <c r="J17" s="264">
        <v>55.169487836120169</v>
      </c>
      <c r="K17" s="264">
        <v>50.160272069046385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10.908307006016424</v>
      </c>
      <c r="J18" s="87">
        <v>55.169487836120169</v>
      </c>
      <c r="K18" s="87">
        <v>50.160272069046385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305.12091668095735</v>
      </c>
      <c r="C31" s="96">
        <v>281.33496992126078</v>
      </c>
      <c r="D31" s="96">
        <v>327.08391380613244</v>
      </c>
      <c r="E31" s="96">
        <v>354.61838530032855</v>
      </c>
      <c r="F31" s="96">
        <v>418.13037972296428</v>
      </c>
      <c r="G31" s="96">
        <v>464.9773407162096</v>
      </c>
      <c r="H31" s="96">
        <v>391.73109590847059</v>
      </c>
      <c r="I31" s="96">
        <v>352.36270100049063</v>
      </c>
      <c r="J31" s="96">
        <v>282.98827892987987</v>
      </c>
      <c r="K31" s="96">
        <v>287.27450556847111</v>
      </c>
      <c r="L31" s="96">
        <v>304.80555779677906</v>
      </c>
      <c r="M31" s="96">
        <v>292.68591106474895</v>
      </c>
      <c r="N31" s="96">
        <v>287.53521113202453</v>
      </c>
      <c r="O31" s="96">
        <v>281.27342115612623</v>
      </c>
      <c r="P31" s="96">
        <v>273.37965800239033</v>
      </c>
      <c r="Q31" s="96">
        <v>263.26003745230707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2.7844461393440225</v>
      </c>
      <c r="C36" s="158">
        <v>2.5151301948831688</v>
      </c>
      <c r="D36" s="158">
        <v>3.1457656735933335</v>
      </c>
      <c r="E36" s="158">
        <v>2.9443880328981646</v>
      </c>
      <c r="F36" s="158">
        <v>3.4901094285887462</v>
      </c>
      <c r="G36" s="158">
        <v>4.3066651011932313</v>
      </c>
      <c r="H36" s="158">
        <v>3.4910542600656607</v>
      </c>
      <c r="I36" s="158">
        <v>3.5664666189994096</v>
      </c>
      <c r="J36" s="158">
        <v>2.9594747387407914</v>
      </c>
      <c r="K36" s="158">
        <v>2.9691459473719952</v>
      </c>
      <c r="L36" s="158">
        <v>3.2213781563596577</v>
      </c>
      <c r="M36" s="158">
        <v>2.9172255137366818</v>
      </c>
      <c r="N36" s="158">
        <v>2.8318458840759058</v>
      </c>
      <c r="O36" s="158">
        <v>2.6578479377631847</v>
      </c>
      <c r="P36" s="158">
        <v>2.5484995411730984</v>
      </c>
      <c r="Q36" s="158">
        <v>2.4667315081066459</v>
      </c>
    </row>
    <row r="37" spans="1:17" x14ac:dyDescent="0.25">
      <c r="A37" s="92" t="s">
        <v>125</v>
      </c>
      <c r="B37" s="91">
        <v>0.13518001959011805</v>
      </c>
      <c r="C37" s="91">
        <v>5.0941749736530366E-2</v>
      </c>
      <c r="D37" s="91">
        <v>5.1598920414592027E-2</v>
      </c>
      <c r="E37" s="91">
        <v>4.0410000175690831E-2</v>
      </c>
      <c r="F37" s="91">
        <v>4.3774706328731469E-2</v>
      </c>
      <c r="G37" s="91">
        <v>5.3456187348143828E-2</v>
      </c>
      <c r="H37" s="91">
        <v>9.188487575354054E-2</v>
      </c>
      <c r="I37" s="91">
        <v>4.3564964600757657E-2</v>
      </c>
      <c r="J37" s="91">
        <v>3.744705833044331E-2</v>
      </c>
      <c r="K37" s="91">
        <v>7.8776103732271535E-2</v>
      </c>
      <c r="L37" s="91">
        <v>9.0965988901549666E-2</v>
      </c>
      <c r="M37" s="91">
        <v>9.4598685962547585E-2</v>
      </c>
      <c r="N37" s="91">
        <v>9.1474275701277946E-2</v>
      </c>
      <c r="O37" s="91">
        <v>9.1106495307220439E-2</v>
      </c>
      <c r="P37" s="91">
        <v>4.5683447634771411E-2</v>
      </c>
      <c r="Q37" s="91">
        <v>4.4514021687996182E-2</v>
      </c>
    </row>
    <row r="38" spans="1:17" x14ac:dyDescent="0.25">
      <c r="A38" s="92" t="s">
        <v>26</v>
      </c>
      <c r="B38" s="91">
        <v>2.6492661197539045</v>
      </c>
      <c r="C38" s="91">
        <v>2.4641884451466383</v>
      </c>
      <c r="D38" s="91">
        <v>3.0941667531787416</v>
      </c>
      <c r="E38" s="91">
        <v>2.903978032722474</v>
      </c>
      <c r="F38" s="91">
        <v>3.4463347222600147</v>
      </c>
      <c r="G38" s="91">
        <v>4.2532089138450875</v>
      </c>
      <c r="H38" s="91">
        <v>3.39916938431212</v>
      </c>
      <c r="I38" s="91">
        <v>3.5229016543986518</v>
      </c>
      <c r="J38" s="91">
        <v>2.922027680410348</v>
      </c>
      <c r="K38" s="91">
        <v>2.8903698436397236</v>
      </c>
      <c r="L38" s="91">
        <v>3.130412167458108</v>
      </c>
      <c r="M38" s="91">
        <v>2.8226268277741342</v>
      </c>
      <c r="N38" s="91">
        <v>2.7403716083746277</v>
      </c>
      <c r="O38" s="91">
        <v>2.5667414424559643</v>
      </c>
      <c r="P38" s="91">
        <v>2.502816093538327</v>
      </c>
      <c r="Q38" s="91">
        <v>2.4222174864186496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8.7633759577279235</v>
      </c>
      <c r="C41" s="204">
        <v>8.0817344848225403</v>
      </c>
      <c r="D41" s="204">
        <v>9.3895115400735953</v>
      </c>
      <c r="E41" s="204">
        <v>10.193449196157403</v>
      </c>
      <c r="F41" s="204">
        <v>12.01855855925726</v>
      </c>
      <c r="G41" s="204">
        <v>13.352773206232358</v>
      </c>
      <c r="H41" s="204">
        <v>11.253334540533475</v>
      </c>
      <c r="I41" s="204">
        <v>10.110035779173659</v>
      </c>
      <c r="J41" s="204">
        <v>8.1167769330764923</v>
      </c>
      <c r="K41" s="204">
        <v>8.2407350614811357</v>
      </c>
      <c r="L41" s="204">
        <v>8.7415704243599848</v>
      </c>
      <c r="M41" s="204">
        <v>8.3990923348119466</v>
      </c>
      <c r="N41" s="204">
        <v>8.2522714564622799</v>
      </c>
      <c r="O41" s="204">
        <v>8.0758137164742898</v>
      </c>
      <c r="P41" s="204">
        <v>7.8501785061222389</v>
      </c>
      <c r="Q41" s="204">
        <v>7.5592262592521857</v>
      </c>
    </row>
    <row r="42" spans="1:17" x14ac:dyDescent="0.25">
      <c r="A42" s="152" t="s">
        <v>247</v>
      </c>
      <c r="B42" s="151">
        <v>8.7633759577279235</v>
      </c>
      <c r="C42" s="151">
        <v>8.0817344848225403</v>
      </c>
      <c r="D42" s="151">
        <v>9.3895115400735953</v>
      </c>
      <c r="E42" s="151">
        <v>10.193449196157403</v>
      </c>
      <c r="F42" s="151">
        <v>12.01855855925726</v>
      </c>
      <c r="G42" s="151">
        <v>13.352773206232358</v>
      </c>
      <c r="H42" s="151">
        <v>11.253334540533475</v>
      </c>
      <c r="I42" s="151">
        <v>10.110035779173659</v>
      </c>
      <c r="J42" s="151">
        <v>8.1167769330764923</v>
      </c>
      <c r="K42" s="151">
        <v>8.2407350614811357</v>
      </c>
      <c r="L42" s="151">
        <v>8.7415704243599848</v>
      </c>
      <c r="M42" s="151">
        <v>8.3990923348119466</v>
      </c>
      <c r="N42" s="151">
        <v>8.2522714564622799</v>
      </c>
      <c r="O42" s="151">
        <v>8.0758137164742898</v>
      </c>
      <c r="P42" s="151">
        <v>7.8501785061222389</v>
      </c>
      <c r="Q42" s="151">
        <v>7.5592262592521857</v>
      </c>
    </row>
    <row r="43" spans="1:17" x14ac:dyDescent="0.25">
      <c r="A43" s="150" t="s">
        <v>33</v>
      </c>
      <c r="B43" s="87">
        <v>3.2090325501580925</v>
      </c>
      <c r="C43" s="87">
        <v>3.7603687684267828</v>
      </c>
      <c r="D43" s="87">
        <v>4.038749343139826</v>
      </c>
      <c r="E43" s="87">
        <v>3.8048653434062616</v>
      </c>
      <c r="F43" s="87">
        <v>3.9708487406222597</v>
      </c>
      <c r="G43" s="87">
        <v>4.1450382976864697</v>
      </c>
      <c r="H43" s="87">
        <v>3.6969686713043477</v>
      </c>
      <c r="I43" s="87">
        <v>2.8093884461270595</v>
      </c>
      <c r="J43" s="87">
        <v>0.88738390233437159</v>
      </c>
      <c r="K43" s="87">
        <v>0.89905501646207553</v>
      </c>
      <c r="L43" s="87">
        <v>2.327202143793953</v>
      </c>
      <c r="M43" s="87">
        <v>2.8119427691188661</v>
      </c>
      <c r="N43" s="87">
        <v>2.6399738730086</v>
      </c>
      <c r="O43" s="87">
        <v>2.7843424401317414</v>
      </c>
      <c r="P43" s="87">
        <v>2.7342433446571937</v>
      </c>
      <c r="Q43" s="87">
        <v>2.4790040506996371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8.4133279440443437E-2</v>
      </c>
      <c r="H45" s="87">
        <v>8.430171434817392E-2</v>
      </c>
      <c r="I45" s="87">
        <v>0</v>
      </c>
      <c r="J45" s="87">
        <v>8.4352254485217382E-2</v>
      </c>
      <c r="K45" s="87">
        <v>8.522445472904347E-2</v>
      </c>
      <c r="L45" s="87">
        <v>8.4214989435800941E-2</v>
      </c>
      <c r="M45" s="87">
        <v>8.4241270738248691E-2</v>
      </c>
      <c r="N45" s="87">
        <v>8.4206348854951027E-2</v>
      </c>
      <c r="O45" s="87">
        <v>8.4165833435535395E-2</v>
      </c>
      <c r="P45" s="87">
        <v>8.4187262801709697E-2</v>
      </c>
      <c r="Q45" s="87">
        <v>8.4213828351673514E-2</v>
      </c>
    </row>
    <row r="46" spans="1:17" x14ac:dyDescent="0.25">
      <c r="A46" s="150" t="s">
        <v>125</v>
      </c>
      <c r="B46" s="87">
        <v>0.26965371677917216</v>
      </c>
      <c r="C46" s="87">
        <v>8.7525461422437667E-2</v>
      </c>
      <c r="D46" s="87">
        <v>8.7766725625694181E-2</v>
      </c>
      <c r="E46" s="87">
        <v>8.7679569312058184E-2</v>
      </c>
      <c r="F46" s="87">
        <v>8.7479970044628388E-2</v>
      </c>
      <c r="G46" s="87">
        <v>8.9854344515731641E-2</v>
      </c>
      <c r="H46" s="87">
        <v>0.17545505068238254</v>
      </c>
      <c r="I46" s="87">
        <v>8.8043342147606382E-2</v>
      </c>
      <c r="J46" s="87">
        <v>8.8156988526742197E-2</v>
      </c>
      <c r="K46" s="87">
        <v>0.17821753852779573</v>
      </c>
      <c r="L46" s="87">
        <v>0.17875226877330663</v>
      </c>
      <c r="M46" s="87">
        <v>0.17844622955060249</v>
      </c>
      <c r="N46" s="87">
        <v>0.17856838344877521</v>
      </c>
      <c r="O46" s="87">
        <v>0.17849755140496767</v>
      </c>
      <c r="P46" s="87">
        <v>9.0197227006031694E-2</v>
      </c>
      <c r="Q46" s="87">
        <v>9.0156721418121033E-2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1.0730275449808697</v>
      </c>
      <c r="G47" s="87">
        <v>1.8845412150833849</v>
      </c>
      <c r="H47" s="87">
        <v>0.80586259437913055</v>
      </c>
      <c r="I47" s="87">
        <v>9.2937108277565211E-2</v>
      </c>
      <c r="J47" s="87">
        <v>0.17791459277634783</v>
      </c>
      <c r="K47" s="87">
        <v>0.53926779856069573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5.2846896907906578</v>
      </c>
      <c r="C49" s="87">
        <v>4.2338402549733196</v>
      </c>
      <c r="D49" s="87">
        <v>5.2629954713080753</v>
      </c>
      <c r="E49" s="87">
        <v>6.3009042834390838</v>
      </c>
      <c r="F49" s="87">
        <v>6.8872023036095014</v>
      </c>
      <c r="G49" s="87">
        <v>7.1492060695063291</v>
      </c>
      <c r="H49" s="87">
        <v>6.4907465098194397</v>
      </c>
      <c r="I49" s="87">
        <v>7.1196668826214271</v>
      </c>
      <c r="J49" s="87">
        <v>6.8789691949538136</v>
      </c>
      <c r="K49" s="87">
        <v>6.5389702532015255</v>
      </c>
      <c r="L49" s="87">
        <v>6.1514010223569233</v>
      </c>
      <c r="M49" s="87">
        <v>5.3244620654042292</v>
      </c>
      <c r="N49" s="87">
        <v>5.3495228511499535</v>
      </c>
      <c r="O49" s="87">
        <v>5.028807891502046</v>
      </c>
      <c r="P49" s="87">
        <v>4.9415506716573034</v>
      </c>
      <c r="Q49" s="87">
        <v>4.9058516587827539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262.90127873183764</v>
      </c>
      <c r="C54" s="204">
        <v>242.45203454467622</v>
      </c>
      <c r="D54" s="204">
        <v>281.68534620220794</v>
      </c>
      <c r="E54" s="204">
        <v>305.8034758847221</v>
      </c>
      <c r="F54" s="204">
        <v>360.55675677771791</v>
      </c>
      <c r="G54" s="204">
        <v>400.58319618697078</v>
      </c>
      <c r="H54" s="204">
        <v>337.6000362160043</v>
      </c>
      <c r="I54" s="204">
        <v>303.3010733752098</v>
      </c>
      <c r="J54" s="204">
        <v>243.50330799229482</v>
      </c>
      <c r="K54" s="204">
        <v>247.22205184443411</v>
      </c>
      <c r="L54" s="204">
        <v>262.24711273079953</v>
      </c>
      <c r="M54" s="204">
        <v>251.97277004435847</v>
      </c>
      <c r="N54" s="204">
        <v>247.56814369386836</v>
      </c>
      <c r="O54" s="204">
        <v>242.27441149422876</v>
      </c>
      <c r="P54" s="204">
        <v>235.50535518366718</v>
      </c>
      <c r="Q54" s="204">
        <v>226.77678777756557</v>
      </c>
    </row>
    <row r="55" spans="1:17" x14ac:dyDescent="0.25">
      <c r="A55" s="152" t="s">
        <v>245</v>
      </c>
      <c r="B55" s="151">
        <v>262.90127873183764</v>
      </c>
      <c r="C55" s="151">
        <v>242.45203454467622</v>
      </c>
      <c r="D55" s="151">
        <v>281.68534620220794</v>
      </c>
      <c r="E55" s="151">
        <v>305.8034758847221</v>
      </c>
      <c r="F55" s="151">
        <v>360.55675677771791</v>
      </c>
      <c r="G55" s="151">
        <v>400.58319618697078</v>
      </c>
      <c r="H55" s="151">
        <v>337.6000362160043</v>
      </c>
      <c r="I55" s="151">
        <v>303.3010733752098</v>
      </c>
      <c r="J55" s="151">
        <v>243.50330799229482</v>
      </c>
      <c r="K55" s="151">
        <v>247.22205184443411</v>
      </c>
      <c r="L55" s="151">
        <v>262.24711273079953</v>
      </c>
      <c r="M55" s="151">
        <v>251.97277004435847</v>
      </c>
      <c r="N55" s="151">
        <v>247.56814369386836</v>
      </c>
      <c r="O55" s="151">
        <v>242.27441149422876</v>
      </c>
      <c r="P55" s="151">
        <v>235.50535518366718</v>
      </c>
      <c r="Q55" s="151">
        <v>226.77678777756557</v>
      </c>
    </row>
    <row r="56" spans="1:17" x14ac:dyDescent="0.25">
      <c r="A56" s="150" t="s">
        <v>33</v>
      </c>
      <c r="B56" s="87">
        <v>96.270976504742777</v>
      </c>
      <c r="C56" s="87">
        <v>112.8110630528035</v>
      </c>
      <c r="D56" s="87">
        <v>121.16248029419479</v>
      </c>
      <c r="E56" s="87">
        <v>114.14596030218783</v>
      </c>
      <c r="F56" s="87">
        <v>119.12546221866782</v>
      </c>
      <c r="G56" s="87">
        <v>124.35114893059408</v>
      </c>
      <c r="H56" s="87">
        <v>110.90906013913045</v>
      </c>
      <c r="I56" s="87">
        <v>84.2816533838118</v>
      </c>
      <c r="J56" s="87">
        <v>26.621517070031157</v>
      </c>
      <c r="K56" s="87">
        <v>26.971650493862271</v>
      </c>
      <c r="L56" s="87">
        <v>69.816064313818586</v>
      </c>
      <c r="M56" s="87">
        <v>84.358283073566014</v>
      </c>
      <c r="N56" s="87">
        <v>79.199216190257985</v>
      </c>
      <c r="O56" s="87">
        <v>83.530273203952248</v>
      </c>
      <c r="P56" s="87">
        <v>82.027300339715808</v>
      </c>
      <c r="Q56" s="87">
        <v>74.37012152098913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2.5239983832133039</v>
      </c>
      <c r="H58" s="87">
        <v>2.5290514304452181</v>
      </c>
      <c r="I58" s="87">
        <v>0</v>
      </c>
      <c r="J58" s="87">
        <v>2.5305676345565224</v>
      </c>
      <c r="K58" s="87">
        <v>2.5567336418713049</v>
      </c>
      <c r="L58" s="87">
        <v>2.5264496830740284</v>
      </c>
      <c r="M58" s="87">
        <v>2.5272381221474616</v>
      </c>
      <c r="N58" s="87">
        <v>2.5261904656485306</v>
      </c>
      <c r="O58" s="87">
        <v>2.5249750030660625</v>
      </c>
      <c r="P58" s="87">
        <v>2.5256178840512908</v>
      </c>
      <c r="Q58" s="87">
        <v>2.5264148505502058</v>
      </c>
    </row>
    <row r="59" spans="1:17" x14ac:dyDescent="0.25">
      <c r="A59" s="150" t="s">
        <v>125</v>
      </c>
      <c r="B59" s="87">
        <v>8.0896115033751634</v>
      </c>
      <c r="C59" s="87">
        <v>2.6257638426731305</v>
      </c>
      <c r="D59" s="87">
        <v>2.6330017687708258</v>
      </c>
      <c r="E59" s="87">
        <v>2.630387079361745</v>
      </c>
      <c r="F59" s="87">
        <v>2.6243991013388523</v>
      </c>
      <c r="G59" s="87">
        <v>2.6956303354719497</v>
      </c>
      <c r="H59" s="87">
        <v>5.2636515204714769</v>
      </c>
      <c r="I59" s="87">
        <v>2.6413002644281924</v>
      </c>
      <c r="J59" s="87">
        <v>2.644709655802266</v>
      </c>
      <c r="K59" s="87">
        <v>5.3465261558338728</v>
      </c>
      <c r="L59" s="87">
        <v>5.3625680631991992</v>
      </c>
      <c r="M59" s="87">
        <v>5.3533868865180745</v>
      </c>
      <c r="N59" s="87">
        <v>5.3570515034632562</v>
      </c>
      <c r="O59" s="87">
        <v>5.3549265421490304</v>
      </c>
      <c r="P59" s="87">
        <v>2.7059168101809514</v>
      </c>
      <c r="Q59" s="87">
        <v>2.7047016425436321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32.190826349426096</v>
      </c>
      <c r="G60" s="87">
        <v>56.536236452501555</v>
      </c>
      <c r="H60" s="87">
        <v>24.175877831373924</v>
      </c>
      <c r="I60" s="87">
        <v>2.7881132483269568</v>
      </c>
      <c r="J60" s="87">
        <v>5.3374377832904365</v>
      </c>
      <c r="K60" s="87">
        <v>16.178033956820872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158.54069072371971</v>
      </c>
      <c r="C62" s="87">
        <v>127.0152076491996</v>
      </c>
      <c r="D62" s="87">
        <v>157.88986413924229</v>
      </c>
      <c r="E62" s="87">
        <v>189.02712850317252</v>
      </c>
      <c r="F62" s="87">
        <v>206.61606910828513</v>
      </c>
      <c r="G62" s="87">
        <v>214.47618208518992</v>
      </c>
      <c r="H62" s="87">
        <v>194.72239529458324</v>
      </c>
      <c r="I62" s="87">
        <v>213.59000647864283</v>
      </c>
      <c r="J62" s="87">
        <v>206.36907584861444</v>
      </c>
      <c r="K62" s="87">
        <v>196.16910759604579</v>
      </c>
      <c r="L62" s="87">
        <v>184.5420306707077</v>
      </c>
      <c r="M62" s="87">
        <v>159.73386196212692</v>
      </c>
      <c r="N62" s="87">
        <v>160.4856855344986</v>
      </c>
      <c r="O62" s="87">
        <v>150.86423674506142</v>
      </c>
      <c r="P62" s="87">
        <v>148.24652014971912</v>
      </c>
      <c r="Q62" s="87">
        <v>147.17554976348262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30.671815852047729</v>
      </c>
      <c r="C67" s="204">
        <v>28.286070696878888</v>
      </c>
      <c r="D67" s="204">
        <v>32.863290390257589</v>
      </c>
      <c r="E67" s="204">
        <v>35.677072186550902</v>
      </c>
      <c r="F67" s="204">
        <v>42.06495495740041</v>
      </c>
      <c r="G67" s="204">
        <v>46.734706221813255</v>
      </c>
      <c r="H67" s="204">
        <v>39.386670891867162</v>
      </c>
      <c r="I67" s="204">
        <v>35.385125227107807</v>
      </c>
      <c r="J67" s="204">
        <v>28.408719265767729</v>
      </c>
      <c r="K67" s="204">
        <v>28.84257271518398</v>
      </c>
      <c r="L67" s="204">
        <v>30.59549648525995</v>
      </c>
      <c r="M67" s="204">
        <v>29.39682317184181</v>
      </c>
      <c r="N67" s="204">
        <v>28.882950097617979</v>
      </c>
      <c r="O67" s="204">
        <v>28.265348007660023</v>
      </c>
      <c r="P67" s="204">
        <v>27.475624771427835</v>
      </c>
      <c r="Q67" s="204">
        <v>26.457291907382654</v>
      </c>
    </row>
    <row r="68" spans="1:17" x14ac:dyDescent="0.25">
      <c r="A68" s="152" t="s">
        <v>243</v>
      </c>
      <c r="B68" s="151">
        <v>30.671815852047729</v>
      </c>
      <c r="C68" s="151">
        <v>28.286070696878888</v>
      </c>
      <c r="D68" s="151">
        <v>32.863290390257589</v>
      </c>
      <c r="E68" s="151">
        <v>35.677072186550902</v>
      </c>
      <c r="F68" s="151">
        <v>42.06495495740041</v>
      </c>
      <c r="G68" s="151">
        <v>46.734706221813255</v>
      </c>
      <c r="H68" s="151">
        <v>39.386670891867162</v>
      </c>
      <c r="I68" s="151">
        <v>35.385125227107807</v>
      </c>
      <c r="J68" s="151">
        <v>28.408719265767729</v>
      </c>
      <c r="K68" s="151">
        <v>28.84257271518398</v>
      </c>
      <c r="L68" s="151">
        <v>30.59549648525995</v>
      </c>
      <c r="M68" s="151">
        <v>29.39682317184181</v>
      </c>
      <c r="N68" s="151">
        <v>28.882950097617979</v>
      </c>
      <c r="O68" s="151">
        <v>28.265348007660023</v>
      </c>
      <c r="P68" s="151">
        <v>27.475624771427835</v>
      </c>
      <c r="Q68" s="151">
        <v>26.457291907382654</v>
      </c>
    </row>
    <row r="69" spans="1:17" x14ac:dyDescent="0.25">
      <c r="A69" s="150" t="s">
        <v>33</v>
      </c>
      <c r="B69" s="87">
        <v>11.231613925553326</v>
      </c>
      <c r="C69" s="87">
        <v>13.16129068949374</v>
      </c>
      <c r="D69" s="87">
        <v>14.135622700989391</v>
      </c>
      <c r="E69" s="87">
        <v>13.317028701921911</v>
      </c>
      <c r="F69" s="87">
        <v>13.897970592177908</v>
      </c>
      <c r="G69" s="87">
        <v>14.507634041902644</v>
      </c>
      <c r="H69" s="87">
        <v>12.939390349565217</v>
      </c>
      <c r="I69" s="87">
        <v>9.8328595614447085</v>
      </c>
      <c r="J69" s="87">
        <v>3.1058436581703006</v>
      </c>
      <c r="K69" s="87">
        <v>3.1466925576172651</v>
      </c>
      <c r="L69" s="87">
        <v>8.1452075032788365</v>
      </c>
      <c r="M69" s="87">
        <v>9.841799691916032</v>
      </c>
      <c r="N69" s="87">
        <v>9.2399085555300982</v>
      </c>
      <c r="O69" s="87">
        <v>9.7451985404610948</v>
      </c>
      <c r="P69" s="87">
        <v>9.5698517063001773</v>
      </c>
      <c r="Q69" s="87">
        <v>8.6765141774487322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0.29446647804155213</v>
      </c>
      <c r="H71" s="87">
        <v>0.29505600021860873</v>
      </c>
      <c r="I71" s="87">
        <v>0</v>
      </c>
      <c r="J71" s="87">
        <v>0.29523289069826086</v>
      </c>
      <c r="K71" s="87">
        <v>0.29828559155165224</v>
      </c>
      <c r="L71" s="87">
        <v>0.29475246302530334</v>
      </c>
      <c r="M71" s="87">
        <v>0.29484444758387041</v>
      </c>
      <c r="N71" s="87">
        <v>0.29472222099232859</v>
      </c>
      <c r="O71" s="87">
        <v>0.29458041702437393</v>
      </c>
      <c r="P71" s="87">
        <v>0.29465541980598386</v>
      </c>
      <c r="Q71" s="87">
        <v>0.29474839923085727</v>
      </c>
    </row>
    <row r="72" spans="1:17" x14ac:dyDescent="0.25">
      <c r="A72" s="150" t="s">
        <v>125</v>
      </c>
      <c r="B72" s="87">
        <v>0.94378800872710278</v>
      </c>
      <c r="C72" s="87">
        <v>0.30633911497853178</v>
      </c>
      <c r="D72" s="87">
        <v>0.30718353968992967</v>
      </c>
      <c r="E72" s="87">
        <v>0.30687849259220357</v>
      </c>
      <c r="F72" s="87">
        <v>0.30617989515619937</v>
      </c>
      <c r="G72" s="87">
        <v>0.31449020580506076</v>
      </c>
      <c r="H72" s="87">
        <v>0.61409267738833884</v>
      </c>
      <c r="I72" s="87">
        <v>0.30815169751662241</v>
      </c>
      <c r="J72" s="87">
        <v>0.30854945984359766</v>
      </c>
      <c r="K72" s="87">
        <v>0.62376138484728516</v>
      </c>
      <c r="L72" s="87">
        <v>0.62563294070657327</v>
      </c>
      <c r="M72" s="87">
        <v>0.62456180342710876</v>
      </c>
      <c r="N72" s="87">
        <v>0.62498934207071322</v>
      </c>
      <c r="O72" s="87">
        <v>0.6247414299173869</v>
      </c>
      <c r="P72" s="87">
        <v>0.31569029452111091</v>
      </c>
      <c r="Q72" s="87">
        <v>0.31554852496342373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3.7555964074330435</v>
      </c>
      <c r="G73" s="87">
        <v>6.5958942527918492</v>
      </c>
      <c r="H73" s="87">
        <v>2.8205190803269571</v>
      </c>
      <c r="I73" s="87">
        <v>0.3252798789714782</v>
      </c>
      <c r="J73" s="87">
        <v>0.62270107471721736</v>
      </c>
      <c r="K73" s="87">
        <v>1.8874372949624352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18.496413917767303</v>
      </c>
      <c r="C75" s="87">
        <v>14.818440892406615</v>
      </c>
      <c r="D75" s="87">
        <v>18.420484149578265</v>
      </c>
      <c r="E75" s="87">
        <v>22.053164992036791</v>
      </c>
      <c r="F75" s="87">
        <v>24.10520806263326</v>
      </c>
      <c r="G75" s="87">
        <v>25.022221243272153</v>
      </c>
      <c r="H75" s="87">
        <v>22.71761278436804</v>
      </c>
      <c r="I75" s="87">
        <v>24.918834089175</v>
      </c>
      <c r="J75" s="87">
        <v>24.076392182338353</v>
      </c>
      <c r="K75" s="87">
        <v>22.886395886205342</v>
      </c>
      <c r="L75" s="87">
        <v>21.529903578249236</v>
      </c>
      <c r="M75" s="87">
        <v>18.6356172289148</v>
      </c>
      <c r="N75" s="87">
        <v>18.72332997902484</v>
      </c>
      <c r="O75" s="87">
        <v>17.600827620257167</v>
      </c>
      <c r="P75" s="87">
        <v>17.295427350800562</v>
      </c>
      <c r="Q75" s="87">
        <v>17.17048080573964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1.333195392397849</v>
      </c>
      <c r="C81" s="96">
        <v>0.93246954964635576</v>
      </c>
      <c r="D81" s="96">
        <v>1.0400692801260851</v>
      </c>
      <c r="E81" s="96">
        <v>1.6563064598673769</v>
      </c>
      <c r="F81" s="96">
        <v>1.8847103874216757</v>
      </c>
      <c r="G81" s="96">
        <v>1.5330813059940929</v>
      </c>
      <c r="H81" s="96">
        <v>1.331975718962066</v>
      </c>
      <c r="I81" s="96">
        <v>1.4611146052784674</v>
      </c>
      <c r="J81" s="96">
        <v>1.250280146237956</v>
      </c>
      <c r="K81" s="96">
        <v>1.1934945802705541</v>
      </c>
      <c r="L81" s="96">
        <v>1.2027671803889173</v>
      </c>
      <c r="M81" s="96">
        <v>1.1733153425264193</v>
      </c>
      <c r="N81" s="96">
        <v>1.0824364838160263</v>
      </c>
      <c r="O81" s="96">
        <v>1.0394010242515956</v>
      </c>
      <c r="P81" s="96">
        <v>1.0682853269227957</v>
      </c>
      <c r="Q81" s="96">
        <v>1.166427510521068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1.333195392397849</v>
      </c>
      <c r="C86" s="158">
        <v>0.93246954964635576</v>
      </c>
      <c r="D86" s="158">
        <v>1.0400692801260851</v>
      </c>
      <c r="E86" s="158">
        <v>1.6563064598673769</v>
      </c>
      <c r="F86" s="158">
        <v>1.8847103874216757</v>
      </c>
      <c r="G86" s="158">
        <v>1.5330813059940929</v>
      </c>
      <c r="H86" s="158">
        <v>1.331975718962066</v>
      </c>
      <c r="I86" s="158">
        <v>1.4611146052784674</v>
      </c>
      <c r="J86" s="158">
        <v>1.250280146237956</v>
      </c>
      <c r="K86" s="158">
        <v>1.1934945802705541</v>
      </c>
      <c r="L86" s="158">
        <v>1.2027671803889173</v>
      </c>
      <c r="M86" s="158">
        <v>1.1733153425264193</v>
      </c>
      <c r="N86" s="158">
        <v>1.0824364838160263</v>
      </c>
      <c r="O86" s="158">
        <v>1.0394010242515956</v>
      </c>
      <c r="P86" s="158">
        <v>1.0682853269227957</v>
      </c>
      <c r="Q86" s="158">
        <v>1.166427510521068</v>
      </c>
    </row>
    <row r="87" spans="1:17" x14ac:dyDescent="0.25">
      <c r="A87" s="92" t="s">
        <v>125</v>
      </c>
      <c r="B87" s="91">
        <v>6.472431867698257E-2</v>
      </c>
      <c r="C87" s="91">
        <v>1.8886350508477891E-2</v>
      </c>
      <c r="D87" s="91">
        <v>1.7059901333841554E-2</v>
      </c>
      <c r="E87" s="91">
        <v>2.2731835473586665E-2</v>
      </c>
      <c r="F87" s="91">
        <v>2.3638984797520857E-2</v>
      </c>
      <c r="G87" s="91">
        <v>1.902926733041093E-2</v>
      </c>
      <c r="H87" s="91">
        <v>3.5057725926396902E-2</v>
      </c>
      <c r="I87" s="91">
        <v>1.784775040862845E-2</v>
      </c>
      <c r="J87" s="91">
        <v>1.5820142997905361E-2</v>
      </c>
      <c r="K87" s="91">
        <v>3.1665285077183081E-2</v>
      </c>
      <c r="L87" s="91">
        <v>3.3964005674530007E-2</v>
      </c>
      <c r="M87" s="91">
        <v>3.8047826299353556E-2</v>
      </c>
      <c r="N87" s="91">
        <v>3.4964859460217379E-2</v>
      </c>
      <c r="O87" s="91">
        <v>3.5628894788463095E-2</v>
      </c>
      <c r="P87" s="91">
        <v>1.9149682392725773E-2</v>
      </c>
      <c r="Q87" s="91">
        <v>2.1049059993020296E-2</v>
      </c>
    </row>
    <row r="88" spans="1:17" x14ac:dyDescent="0.25">
      <c r="A88" s="92" t="s">
        <v>26</v>
      </c>
      <c r="B88" s="91">
        <v>1.2684710737208664</v>
      </c>
      <c r="C88" s="91">
        <v>0.91358319913787789</v>
      </c>
      <c r="D88" s="91">
        <v>1.0230093787922436</v>
      </c>
      <c r="E88" s="91">
        <v>1.6335746243937903</v>
      </c>
      <c r="F88" s="91">
        <v>1.8610714026241548</v>
      </c>
      <c r="G88" s="91">
        <v>1.514052038663682</v>
      </c>
      <c r="H88" s="91">
        <v>1.2969179930356691</v>
      </c>
      <c r="I88" s="91">
        <v>1.4432668548698389</v>
      </c>
      <c r="J88" s="91">
        <v>1.2344600032400506</v>
      </c>
      <c r="K88" s="91">
        <v>1.1618292951933711</v>
      </c>
      <c r="L88" s="91">
        <v>1.1688031747143872</v>
      </c>
      <c r="M88" s="91">
        <v>1.1352675162270658</v>
      </c>
      <c r="N88" s="91">
        <v>1.0474716243558089</v>
      </c>
      <c r="O88" s="91">
        <v>1.0037721294631325</v>
      </c>
      <c r="P88" s="91">
        <v>1.0491356445300699</v>
      </c>
      <c r="Q88" s="91">
        <v>1.1453784505280478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</v>
      </c>
      <c r="C100" s="238">
        <f t="shared" si="5"/>
        <v>1</v>
      </c>
      <c r="D100" s="238">
        <f t="shared" si="5"/>
        <v>1</v>
      </c>
      <c r="E100" s="238">
        <f t="shared" si="5"/>
        <v>1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3.3781677250284477E-2</v>
      </c>
      <c r="J100" s="238">
        <f t="shared" si="5"/>
        <v>1.5891023059374496E-2</v>
      </c>
      <c r="K100" s="238">
        <f t="shared" si="5"/>
        <v>1.5941502169048768E-2</v>
      </c>
      <c r="L100" s="238">
        <f t="shared" si="5"/>
        <v>1</v>
      </c>
      <c r="M100" s="238">
        <f t="shared" si="5"/>
        <v>1</v>
      </c>
      <c r="N100" s="238">
        <f t="shared" si="5"/>
        <v>1</v>
      </c>
      <c r="O100" s="238">
        <f t="shared" si="5"/>
        <v>1</v>
      </c>
      <c r="P100" s="238">
        <f t="shared" si="5"/>
        <v>1</v>
      </c>
      <c r="Q100" s="238">
        <f t="shared" si="5"/>
        <v>1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0.96621832274971553</v>
      </c>
      <c r="J102" s="237">
        <f t="shared" si="7"/>
        <v>0.98410897694062549</v>
      </c>
      <c r="K102" s="237">
        <f t="shared" si="7"/>
        <v>0.98405849783095123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0.96621832274971553</v>
      </c>
      <c r="J103" s="235">
        <f t="shared" si="8"/>
        <v>0.98410897694062549</v>
      </c>
      <c r="K103" s="235">
        <f t="shared" si="8"/>
        <v>0.98405849783095123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0.99999999999999978</v>
      </c>
      <c r="C107" s="77">
        <f t="shared" si="11"/>
        <v>1.0000000000000002</v>
      </c>
      <c r="D107" s="77">
        <f t="shared" si="11"/>
        <v>1</v>
      </c>
      <c r="E107" s="77">
        <f t="shared" si="11"/>
        <v>1</v>
      </c>
      <c r="F107" s="77">
        <f t="shared" si="11"/>
        <v>1</v>
      </c>
      <c r="G107" s="77">
        <f t="shared" si="11"/>
        <v>1</v>
      </c>
      <c r="H107" s="77">
        <f t="shared" si="11"/>
        <v>1</v>
      </c>
      <c r="I107" s="77">
        <f t="shared" si="11"/>
        <v>1.0000000000000002</v>
      </c>
      <c r="J107" s="77">
        <f t="shared" si="11"/>
        <v>0.99999999999999989</v>
      </c>
      <c r="K107" s="77">
        <f t="shared" si="11"/>
        <v>1.0000000000000004</v>
      </c>
      <c r="L107" s="77">
        <f t="shared" si="11"/>
        <v>1.0000000000000002</v>
      </c>
      <c r="M107" s="77">
        <f t="shared" si="11"/>
        <v>0.99999999999999989</v>
      </c>
      <c r="N107" s="77">
        <f t="shared" si="11"/>
        <v>1</v>
      </c>
      <c r="O107" s="77">
        <f t="shared" si="11"/>
        <v>1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9.1257137322234595E-3</v>
      </c>
      <c r="C112" s="201">
        <f t="shared" si="16"/>
        <v>8.9399842315624548E-3</v>
      </c>
      <c r="D112" s="201">
        <f t="shared" si="16"/>
        <v>9.6176104687859271E-3</v>
      </c>
      <c r="E112" s="201">
        <f t="shared" si="16"/>
        <v>8.302976255459919E-3</v>
      </c>
      <c r="F112" s="201">
        <f t="shared" si="16"/>
        <v>8.3469405664834666E-3</v>
      </c>
      <c r="G112" s="201">
        <f t="shared" si="16"/>
        <v>9.2620967175725787E-3</v>
      </c>
      <c r="H112" s="201">
        <f t="shared" si="16"/>
        <v>8.9118640223582301E-3</v>
      </c>
      <c r="I112" s="201">
        <f t="shared" si="16"/>
        <v>1.0121578160437713E-2</v>
      </c>
      <c r="J112" s="201">
        <f t="shared" si="16"/>
        <v>1.0457941049474008E-2</v>
      </c>
      <c r="K112" s="201">
        <f t="shared" si="16"/>
        <v>1.0335570646954981E-2</v>
      </c>
      <c r="L112" s="201">
        <f t="shared" si="16"/>
        <v>1.0568633261298423E-2</v>
      </c>
      <c r="M112" s="201">
        <f t="shared" si="16"/>
        <v>9.9670855461550505E-3</v>
      </c>
      <c r="N112" s="201">
        <f t="shared" si="16"/>
        <v>9.8486925233502512E-3</v>
      </c>
      <c r="O112" s="201">
        <f t="shared" si="16"/>
        <v>9.4493391051260929E-3</v>
      </c>
      <c r="P112" s="201">
        <f t="shared" si="16"/>
        <v>9.322198878275045E-3</v>
      </c>
      <c r="Q112" s="201">
        <f t="shared" si="16"/>
        <v>9.3699428594570706E-3</v>
      </c>
    </row>
    <row r="113" spans="1:17" x14ac:dyDescent="0.25">
      <c r="A113" s="127" t="s">
        <v>238</v>
      </c>
      <c r="B113" s="200">
        <f t="shared" ref="B113:Q113" si="17">IF(B$41=0,0,B$41/B$31)</f>
        <v>2.8720993804863093E-2</v>
      </c>
      <c r="C113" s="200">
        <f t="shared" si="17"/>
        <v>2.8726377268650367E-2</v>
      </c>
      <c r="D113" s="200">
        <f t="shared" si="17"/>
        <v>2.8706735928440981E-2</v>
      </c>
      <c r="E113" s="200">
        <f t="shared" si="17"/>
        <v>2.8744841267957684E-2</v>
      </c>
      <c r="F113" s="200">
        <f t="shared" si="17"/>
        <v>2.8743566940101925E-2</v>
      </c>
      <c r="G113" s="200">
        <f t="shared" si="17"/>
        <v>2.8717040674852968E-2</v>
      </c>
      <c r="H113" s="200">
        <f t="shared" si="17"/>
        <v>2.8727192347178018E-2</v>
      </c>
      <c r="I113" s="200">
        <f t="shared" si="17"/>
        <v>2.8692128169262674E-2</v>
      </c>
      <c r="J113" s="200">
        <f t="shared" si="17"/>
        <v>2.8682378520305092E-2</v>
      </c>
      <c r="K113" s="200">
        <f t="shared" si="17"/>
        <v>2.8685925488494066E-2</v>
      </c>
      <c r="L113" s="200">
        <f t="shared" si="17"/>
        <v>2.8679170050397156E-2</v>
      </c>
      <c r="M113" s="200">
        <f t="shared" si="17"/>
        <v>2.8696606216053466E-2</v>
      </c>
      <c r="N113" s="200">
        <f t="shared" si="17"/>
        <v>2.8700037897873908E-2</v>
      </c>
      <c r="O113" s="200">
        <f t="shared" si="17"/>
        <v>2.8711613359271703E-2</v>
      </c>
      <c r="P113" s="200">
        <f t="shared" si="17"/>
        <v>2.8715298583238406E-2</v>
      </c>
      <c r="Q113" s="200">
        <f t="shared" si="17"/>
        <v>2.8713914699725878E-2</v>
      </c>
    </row>
    <row r="114" spans="1:17" x14ac:dyDescent="0.25">
      <c r="A114" s="142" t="s">
        <v>247</v>
      </c>
      <c r="B114" s="199">
        <f t="shared" ref="B114:Q114" si="18">IF(B$42=0,0,B$42/B$31)</f>
        <v>2.8720993804863093E-2</v>
      </c>
      <c r="C114" s="199">
        <f t="shared" si="18"/>
        <v>2.8726377268650367E-2</v>
      </c>
      <c r="D114" s="199">
        <f t="shared" si="18"/>
        <v>2.8706735928440981E-2</v>
      </c>
      <c r="E114" s="199">
        <f t="shared" si="18"/>
        <v>2.8744841267957684E-2</v>
      </c>
      <c r="F114" s="199">
        <f t="shared" si="18"/>
        <v>2.8743566940101925E-2</v>
      </c>
      <c r="G114" s="199">
        <f t="shared" si="18"/>
        <v>2.8717040674852968E-2</v>
      </c>
      <c r="H114" s="199">
        <f t="shared" si="18"/>
        <v>2.8727192347178018E-2</v>
      </c>
      <c r="I114" s="199">
        <f t="shared" si="18"/>
        <v>2.8692128169262674E-2</v>
      </c>
      <c r="J114" s="199">
        <f t="shared" si="18"/>
        <v>2.8682378520305092E-2</v>
      </c>
      <c r="K114" s="199">
        <f t="shared" si="18"/>
        <v>2.8685925488494066E-2</v>
      </c>
      <c r="L114" s="199">
        <f t="shared" si="18"/>
        <v>2.8679170050397156E-2</v>
      </c>
      <c r="M114" s="199">
        <f t="shared" si="18"/>
        <v>2.8696606216053466E-2</v>
      </c>
      <c r="N114" s="199">
        <f t="shared" si="18"/>
        <v>2.8700037897873908E-2</v>
      </c>
      <c r="O114" s="199">
        <f t="shared" si="18"/>
        <v>2.8711613359271703E-2</v>
      </c>
      <c r="P114" s="199">
        <f t="shared" si="18"/>
        <v>2.8715298583238406E-2</v>
      </c>
      <c r="Q114" s="199">
        <f t="shared" si="18"/>
        <v>2.8713914699725878E-2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0.86162981414589246</v>
      </c>
      <c r="C116" s="200">
        <f t="shared" si="20"/>
        <v>0.86179131805951104</v>
      </c>
      <c r="D116" s="200">
        <f t="shared" si="20"/>
        <v>0.86120207785322966</v>
      </c>
      <c r="E116" s="200">
        <f t="shared" si="20"/>
        <v>0.86234523803873053</v>
      </c>
      <c r="F116" s="200">
        <f t="shared" si="20"/>
        <v>0.86230700820305795</v>
      </c>
      <c r="G116" s="200">
        <f t="shared" si="20"/>
        <v>0.86151122024558913</v>
      </c>
      <c r="H116" s="200">
        <f t="shared" si="20"/>
        <v>0.86181577041534074</v>
      </c>
      <c r="I116" s="200">
        <f t="shared" si="20"/>
        <v>0.8607638450778804</v>
      </c>
      <c r="J116" s="200">
        <f t="shared" si="20"/>
        <v>0.86047135560915289</v>
      </c>
      <c r="K116" s="200">
        <f t="shared" si="20"/>
        <v>0.86057776465482205</v>
      </c>
      <c r="L116" s="200">
        <f t="shared" si="20"/>
        <v>0.86037510151191454</v>
      </c>
      <c r="M116" s="200">
        <f t="shared" si="20"/>
        <v>0.86089818648160421</v>
      </c>
      <c r="N116" s="200">
        <f t="shared" si="20"/>
        <v>0.86100113693621716</v>
      </c>
      <c r="O116" s="200">
        <f t="shared" si="20"/>
        <v>0.86134840077815134</v>
      </c>
      <c r="P116" s="200">
        <f t="shared" si="20"/>
        <v>0.86145895749715218</v>
      </c>
      <c r="Q116" s="200">
        <f t="shared" si="20"/>
        <v>0.86141744099177642</v>
      </c>
    </row>
    <row r="117" spans="1:17" x14ac:dyDescent="0.25">
      <c r="A117" s="142" t="s">
        <v>245</v>
      </c>
      <c r="B117" s="199">
        <f t="shared" ref="B117:Q117" si="21">IF(B$55=0,0,B$55/B$31)</f>
        <v>0.86162981414589246</v>
      </c>
      <c r="C117" s="199">
        <f t="shared" si="21"/>
        <v>0.86179131805951104</v>
      </c>
      <c r="D117" s="199">
        <f t="shared" si="21"/>
        <v>0.86120207785322966</v>
      </c>
      <c r="E117" s="199">
        <f t="shared" si="21"/>
        <v>0.86234523803873053</v>
      </c>
      <c r="F117" s="199">
        <f t="shared" si="21"/>
        <v>0.86230700820305795</v>
      </c>
      <c r="G117" s="199">
        <f t="shared" si="21"/>
        <v>0.86151122024558913</v>
      </c>
      <c r="H117" s="199">
        <f t="shared" si="21"/>
        <v>0.86181577041534074</v>
      </c>
      <c r="I117" s="199">
        <f t="shared" si="21"/>
        <v>0.8607638450778804</v>
      </c>
      <c r="J117" s="199">
        <f t="shared" si="21"/>
        <v>0.86047135560915289</v>
      </c>
      <c r="K117" s="199">
        <f t="shared" si="21"/>
        <v>0.86057776465482205</v>
      </c>
      <c r="L117" s="199">
        <f t="shared" si="21"/>
        <v>0.86037510151191454</v>
      </c>
      <c r="M117" s="199">
        <f t="shared" si="21"/>
        <v>0.86089818648160421</v>
      </c>
      <c r="N117" s="199">
        <f t="shared" si="21"/>
        <v>0.86100113693621716</v>
      </c>
      <c r="O117" s="199">
        <f t="shared" si="21"/>
        <v>0.86134840077815134</v>
      </c>
      <c r="P117" s="199">
        <f t="shared" si="21"/>
        <v>0.86145895749715218</v>
      </c>
      <c r="Q117" s="199">
        <f t="shared" si="21"/>
        <v>0.86141744099177642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0.10052347831702081</v>
      </c>
      <c r="C119" s="200">
        <f t="shared" si="23"/>
        <v>0.10054232044027626</v>
      </c>
      <c r="D119" s="200">
        <f t="shared" si="23"/>
        <v>0.10047357574954345</v>
      </c>
      <c r="E119" s="200">
        <f t="shared" si="23"/>
        <v>0.10060694443785187</v>
      </c>
      <c r="F119" s="200">
        <f t="shared" si="23"/>
        <v>0.10060248429035673</v>
      </c>
      <c r="G119" s="200">
        <f t="shared" si="23"/>
        <v>0.1005096423619854</v>
      </c>
      <c r="H119" s="200">
        <f t="shared" si="23"/>
        <v>0.10054517321512306</v>
      </c>
      <c r="I119" s="200">
        <f t="shared" si="23"/>
        <v>0.10042244859241936</v>
      </c>
      <c r="J119" s="200">
        <f t="shared" si="23"/>
        <v>0.10038832482106784</v>
      </c>
      <c r="K119" s="200">
        <f t="shared" si="23"/>
        <v>0.10040073920972925</v>
      </c>
      <c r="L119" s="200">
        <f t="shared" si="23"/>
        <v>0.10037709517639005</v>
      </c>
      <c r="M119" s="200">
        <f t="shared" si="23"/>
        <v>0.10043812175618712</v>
      </c>
      <c r="N119" s="200">
        <f t="shared" si="23"/>
        <v>0.10045013264255868</v>
      </c>
      <c r="O119" s="200">
        <f t="shared" si="23"/>
        <v>0.10049064675745099</v>
      </c>
      <c r="P119" s="200">
        <f t="shared" si="23"/>
        <v>0.10050354504133442</v>
      </c>
      <c r="Q119" s="200">
        <f t="shared" si="23"/>
        <v>0.10049870144904059</v>
      </c>
    </row>
    <row r="120" spans="1:17" x14ac:dyDescent="0.25">
      <c r="A120" s="142" t="s">
        <v>243</v>
      </c>
      <c r="B120" s="199">
        <f t="shared" ref="B120:Q120" si="24">IF(B$68=0,0,B$68/B$31)</f>
        <v>0.10052347831702081</v>
      </c>
      <c r="C120" s="199">
        <f t="shared" si="24"/>
        <v>0.10054232044027626</v>
      </c>
      <c r="D120" s="199">
        <f t="shared" si="24"/>
        <v>0.10047357574954345</v>
      </c>
      <c r="E120" s="199">
        <f t="shared" si="24"/>
        <v>0.10060694443785187</v>
      </c>
      <c r="F120" s="199">
        <f t="shared" si="24"/>
        <v>0.10060248429035673</v>
      </c>
      <c r="G120" s="199">
        <f t="shared" si="24"/>
        <v>0.1005096423619854</v>
      </c>
      <c r="H120" s="199">
        <f t="shared" si="24"/>
        <v>0.10054517321512306</v>
      </c>
      <c r="I120" s="199">
        <f t="shared" si="24"/>
        <v>0.10042244859241936</v>
      </c>
      <c r="J120" s="199">
        <f t="shared" si="24"/>
        <v>0.10038832482106784</v>
      </c>
      <c r="K120" s="199">
        <f t="shared" si="24"/>
        <v>0.10040073920972925</v>
      </c>
      <c r="L120" s="199">
        <f t="shared" si="24"/>
        <v>0.10037709517639005</v>
      </c>
      <c r="M120" s="199">
        <f t="shared" si="24"/>
        <v>0.10043812175618712</v>
      </c>
      <c r="N120" s="199">
        <f t="shared" si="24"/>
        <v>0.10045013264255868</v>
      </c>
      <c r="O120" s="199">
        <f t="shared" si="24"/>
        <v>0.10049064675745099</v>
      </c>
      <c r="P120" s="199">
        <f t="shared" si="24"/>
        <v>0.10050354504133442</v>
      </c>
      <c r="Q120" s="199">
        <f t="shared" si="24"/>
        <v>0.10049870144904059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1.9787329760619865E-2</v>
      </c>
      <c r="C133" s="230">
        <f>IF(C$5=0,0,C$5/PPA_fec!C$5)</f>
        <v>1.7541332620550031E-2</v>
      </c>
      <c r="D133" s="230">
        <f>IF(D$5=0,0,D$5/PPA_fec!D$5)</f>
        <v>1.9400584816777901E-2</v>
      </c>
      <c r="E133" s="230">
        <f>IF(E$5=0,0,E$5/PPA_fec!E$5)</f>
        <v>2.0634219856706482E-2</v>
      </c>
      <c r="F133" s="230">
        <f>IF(F$5=0,0,F$5/PPA_fec!F$5)</f>
        <v>2.0773927270229128E-2</v>
      </c>
      <c r="G133" s="230">
        <f>IF(G$5=0,0,G$5/PPA_fec!G$5)</f>
        <v>2.0856089570068424E-2</v>
      </c>
      <c r="H133" s="230">
        <f>IF(H$5=0,0,H$5/PPA_fec!H$5)</f>
        <v>2.0319714849307873E-2</v>
      </c>
      <c r="I133" s="230">
        <f>IF(I$5=0,0,I$5/PPA_fec!I$5)</f>
        <v>0.62259345725848358</v>
      </c>
      <c r="J133" s="230">
        <f>IF(J$5=0,0,J$5/PPA_fec!J$5)</f>
        <v>1.3483904523465426</v>
      </c>
      <c r="K133" s="230">
        <f>IF(K$5=0,0,K$5/PPA_fec!K$5)</f>
        <v>1.3407034814405423</v>
      </c>
      <c r="L133" s="230">
        <f>IF(L$5=0,0,L$5/PPA_fec!L$5)</f>
        <v>2.0996100449310714E-2</v>
      </c>
      <c r="M133" s="230">
        <f>IF(M$5=0,0,M$5/PPA_fec!M$5)</f>
        <v>2.0072727430689059E-2</v>
      </c>
      <c r="N133" s="230">
        <f>IF(N$5=0,0,N$5/PPA_fec!N$5)</f>
        <v>1.9989332475150157E-2</v>
      </c>
      <c r="O133" s="230">
        <f>IF(O$5=0,0,O$5/PPA_fec!O$5)</f>
        <v>1.9760983605232704E-2</v>
      </c>
      <c r="P133" s="230">
        <f>IF(P$5=0,0,P$5/PPA_fec!P$5)</f>
        <v>1.8777750284604027E-2</v>
      </c>
      <c r="Q133" s="230">
        <f>IF(Q$5=0,0,Q$5/PPA_fec!Q$5)</f>
        <v>1.8588778069737563E-2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1.4019131957773041</v>
      </c>
      <c r="C138" s="227">
        <f>IF(C$10=0,0,C$10/PPA_fec!C$10)</f>
        <v>1.2427864684000498</v>
      </c>
      <c r="D138" s="227">
        <f>IF(D$10=0,0,D$10/PPA_fec!D$10)</f>
        <v>1.3745126901643008</v>
      </c>
      <c r="E138" s="227">
        <f>IF(E$10=0,0,E$10/PPA_fec!E$10)</f>
        <v>1.461914540852161</v>
      </c>
      <c r="F138" s="227">
        <f>IF(F$10=0,0,F$10/PPA_fec!F$10)</f>
        <v>1.4718126761202706</v>
      </c>
      <c r="G138" s="227">
        <f>IF(G$10=0,0,G$10/PPA_fec!G$10)</f>
        <v>1.4776337956818077</v>
      </c>
      <c r="H138" s="227">
        <f>IF(H$10=0,0,H$10/PPA_fec!H$10)</f>
        <v>1.4396321649407013</v>
      </c>
      <c r="I138" s="227">
        <f>IF(I$10=0,0,I$10/PPA_fec!I$10)</f>
        <v>1.4901146791754873</v>
      </c>
      <c r="J138" s="227">
        <f>IF(J$10=0,0,J$10/PPA_fec!J$10)</f>
        <v>1.5181037699522448</v>
      </c>
      <c r="K138" s="227">
        <f>IF(K$10=0,0,K$10/PPA_fec!K$10)</f>
        <v>1.5142441757493545</v>
      </c>
      <c r="L138" s="227">
        <f>IF(L$10=0,0,L$10/PPA_fec!L$10)</f>
        <v>1.4875534312029572</v>
      </c>
      <c r="M138" s="227">
        <f>IF(M$10=0,0,M$10/PPA_fec!M$10)</f>
        <v>1.4221333449613729</v>
      </c>
      <c r="N138" s="227">
        <f>IF(N$10=0,0,N$10/PPA_fec!N$10)</f>
        <v>1.4162248929344645</v>
      </c>
      <c r="O138" s="227">
        <f>IF(O$10=0,0,O$10/PPA_fec!O$10)</f>
        <v>1.4000465961227735</v>
      </c>
      <c r="P138" s="227">
        <f>IF(P$10=0,0,P$10/PPA_fec!P$10)</f>
        <v>1.3303854653187301</v>
      </c>
      <c r="Q138" s="227">
        <f>IF(Q$10=0,0,Q$10/PPA_fec!Q$10)</f>
        <v>1.3169969664731811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0.74388029406906053</v>
      </c>
      <c r="J140" s="226">
        <f>IF(J$16=0,0,J$16/PPA_fec!J$16)</f>
        <v>1.6287507253319455</v>
      </c>
      <c r="K140" s="226">
        <f>IF(K$16=0,0,K$16/PPA_fec!K$16)</f>
        <v>1.6199397623993563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2.0143051142512345</v>
      </c>
      <c r="C143" s="230">
        <f>IF(C$31=0,0,C$31/PPA_fec!C$31)</f>
        <v>1.8227652316619412</v>
      </c>
      <c r="D143" s="230">
        <f>IF(D$31=0,0,D$31/PPA_fec!D$31)</f>
        <v>1.8739264591405309</v>
      </c>
      <c r="E143" s="230">
        <f>IF(E$31=0,0,E$31/PPA_fec!E$31)</f>
        <v>2.3086556639983211</v>
      </c>
      <c r="F143" s="230">
        <f>IF(F$31=0,0,F$31/PPA_fec!F$31)</f>
        <v>2.3120445106163596</v>
      </c>
      <c r="G143" s="230">
        <f>IF(G$31=0,0,G$31/PPA_fec!G$31)</f>
        <v>2.0918400643868047</v>
      </c>
      <c r="H143" s="230">
        <f>IF(H$31=0,0,H$31/PPA_fec!H$31)</f>
        <v>2.1181365910312451</v>
      </c>
      <c r="I143" s="230">
        <f>IF(I$31=0,0,I$31/PPA_fec!I$31)</f>
        <v>1.9303783258413858</v>
      </c>
      <c r="J143" s="230">
        <f>IF(J$31=0,0,J$31/PPA_fec!J$31)</f>
        <v>1.903383245868161</v>
      </c>
      <c r="K143" s="230">
        <f>IF(K$31=0,0,K$31/PPA_fec!K$31)</f>
        <v>1.9210223820287</v>
      </c>
      <c r="L143" s="230">
        <f>IF(L$31=0,0,L$31/PPA_fec!L$31)</f>
        <v>1.8455453398193333</v>
      </c>
      <c r="M143" s="230">
        <f>IF(M$31=0,0,M$31/PPA_fec!M$31)</f>
        <v>1.8708678271532309</v>
      </c>
      <c r="N143" s="230">
        <f>IF(N$31=0,0,N$31/PPA_fec!N$31)</f>
        <v>1.8854916679802423</v>
      </c>
      <c r="O143" s="230">
        <f>IF(O$31=0,0,O$31/PPA_fec!O$31)</f>
        <v>1.9427281282402373</v>
      </c>
      <c r="P143" s="230">
        <f>IF(P$31=0,0,P$31/PPA_fec!P$31)</f>
        <v>1.8712426198149414</v>
      </c>
      <c r="Q143" s="230">
        <f>IF(Q$31=0,0,Q$31/PPA_fec!Q$31)</f>
        <v>1.8429722883135971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1.4019131957773037</v>
      </c>
      <c r="C148" s="227">
        <f>IF(C$36=0,0,C$36/PPA_fec!C$36)</f>
        <v>1.24278646840005</v>
      </c>
      <c r="D148" s="227">
        <f>IF(D$36=0,0,D$36/PPA_fec!D$36)</f>
        <v>1.3745126901643006</v>
      </c>
      <c r="E148" s="227">
        <f>IF(E$36=0,0,E$36/PPA_fec!E$36)</f>
        <v>1.4619145408521603</v>
      </c>
      <c r="F148" s="227">
        <f>IF(F$36=0,0,F$36/PPA_fec!F$36)</f>
        <v>1.4718126761202706</v>
      </c>
      <c r="G148" s="227">
        <f>IF(G$36=0,0,G$36/PPA_fec!G$36)</f>
        <v>1.4776337956818077</v>
      </c>
      <c r="H148" s="227">
        <f>IF(H$36=0,0,H$36/PPA_fec!H$36)</f>
        <v>1.4396321649407013</v>
      </c>
      <c r="I148" s="227">
        <f>IF(I$36=0,0,I$36/PPA_fec!I$36)</f>
        <v>1.4901146791754876</v>
      </c>
      <c r="J148" s="227">
        <f>IF(J$36=0,0,J$36/PPA_fec!J$36)</f>
        <v>1.5181037699522448</v>
      </c>
      <c r="K148" s="227">
        <f>IF(K$36=0,0,K$36/PPA_fec!K$36)</f>
        <v>1.5142441757493545</v>
      </c>
      <c r="L148" s="227">
        <f>IF(L$36=0,0,L$36/PPA_fec!L$36)</f>
        <v>1.4875534312029575</v>
      </c>
      <c r="M148" s="227">
        <f>IF(M$36=0,0,M$36/PPA_fec!M$36)</f>
        <v>1.4221333449613729</v>
      </c>
      <c r="N148" s="227">
        <f>IF(N$36=0,0,N$36/PPA_fec!N$36)</f>
        <v>1.4162248929344643</v>
      </c>
      <c r="O148" s="227">
        <f>IF(O$36=0,0,O$36/PPA_fec!O$36)</f>
        <v>1.4000465961227737</v>
      </c>
      <c r="P148" s="227">
        <f>IF(P$36=0,0,P$36/PPA_fec!P$36)</f>
        <v>1.3303854653187299</v>
      </c>
      <c r="Q148" s="227">
        <f>IF(Q$36=0,0,Q$36/PPA_fec!Q$36)</f>
        <v>1.3169969664731811</v>
      </c>
    </row>
    <row r="149" spans="1:17" x14ac:dyDescent="0.25">
      <c r="A149" s="127" t="s">
        <v>238</v>
      </c>
      <c r="B149" s="225">
        <f>IF(B$41=0,0,B$41/PPA_fec!B$41)</f>
        <v>1.0031534219868461</v>
      </c>
      <c r="C149" s="225">
        <f>IF(C$41=0,0,C$41/PPA_fec!C$41)</f>
        <v>0.74277041326425475</v>
      </c>
      <c r="D149" s="225">
        <f>IF(D$41=0,0,D$41/PPA_fec!D$41)</f>
        <v>0.84671135730280933</v>
      </c>
      <c r="E149" s="225">
        <f>IF(E$41=0,0,E$41/PPA_fec!E$41)</f>
        <v>1.3344900569384348</v>
      </c>
      <c r="F149" s="225">
        <f>IF(F$41=0,0,F$41/PPA_fec!F$41)</f>
        <v>1.3800327876580625</v>
      </c>
      <c r="G149" s="225">
        <f>IF(G$41=0,0,G$41/PPA_fec!G$41)</f>
        <v>1.1036915876234183</v>
      </c>
      <c r="H149" s="225">
        <f>IF(H$41=0,0,H$41/PPA_fec!H$41)</f>
        <v>0.93225058690634532</v>
      </c>
      <c r="I149" s="225">
        <f>IF(I$41=0,0,I$41/PPA_fec!I$41)</f>
        <v>0.68063092091301702</v>
      </c>
      <c r="J149" s="225">
        <f>IF(J$41=0,0,J$41/PPA_fec!J$41)</f>
        <v>0.77812206472619028</v>
      </c>
      <c r="K149" s="225">
        <f>IF(K$41=0,0,K$41/PPA_fec!K$41)</f>
        <v>0.77963901553765613</v>
      </c>
      <c r="L149" s="225">
        <f>IF(L$41=0,0,L$41/PPA_fec!L$41)</f>
        <v>0.62144386428210974</v>
      </c>
      <c r="M149" s="225">
        <f>IF(M$41=0,0,M$41/PPA_fec!M$41)</f>
        <v>0.61754019531687876</v>
      </c>
      <c r="N149" s="225">
        <f>IF(N$41=0,0,N$41/PPA_fec!N$41)</f>
        <v>0.61601891575450984</v>
      </c>
      <c r="O149" s="225">
        <f>IF(O$41=0,0,O$41/PPA_fec!O$41)</f>
        <v>0.64754837125825848</v>
      </c>
      <c r="P149" s="225">
        <f>IF(P$41=0,0,P$41/PPA_fec!P$41)</f>
        <v>0.58410156246109868</v>
      </c>
      <c r="Q149" s="225">
        <f>IF(Q$41=0,0,Q$41/PPA_fec!Q$41)</f>
        <v>0.56702452190066532</v>
      </c>
    </row>
    <row r="150" spans="1:17" x14ac:dyDescent="0.25">
      <c r="A150" s="127" t="s">
        <v>237</v>
      </c>
      <c r="B150" s="226">
        <f>IF(B$54=0,0,B$54/PPA_fec!B$54)</f>
        <v>2.2543777893437769</v>
      </c>
      <c r="C150" s="226">
        <f>IF(C$54=0,0,C$54/PPA_fec!C$54)</f>
        <v>2.078287083531559</v>
      </c>
      <c r="D150" s="226">
        <f>IF(D$54=0,0,D$54/PPA_fec!D$54)</f>
        <v>2.1138469045061945</v>
      </c>
      <c r="E150" s="226">
        <f>IF(E$54=0,0,E$54/PPA_fec!E$54)</f>
        <v>2.5570771682643714</v>
      </c>
      <c r="F150" s="226">
        <f>IF(F$54=0,0,F$54/PPA_fec!F$54)</f>
        <v>2.5550675432032661</v>
      </c>
      <c r="G150" s="226">
        <f>IF(G$54=0,0,G$54/PPA_fec!G$54)</f>
        <v>2.3300862821134598</v>
      </c>
      <c r="H150" s="226">
        <f>IF(H$54=0,0,H$54/PPA_fec!H$54)</f>
        <v>2.3969956126899028</v>
      </c>
      <c r="I150" s="226">
        <f>IF(I$54=0,0,I$54/PPA_fec!I$54)</f>
        <v>2.2335588440742669</v>
      </c>
      <c r="J150" s="226">
        <f>IF(J$54=0,0,J$54/PPA_fec!J$54)</f>
        <v>2.1658343612123554</v>
      </c>
      <c r="K150" s="226">
        <f>IF(K$54=0,0,K$54/PPA_fec!K$54)</f>
        <v>2.1878265613648544</v>
      </c>
      <c r="L150" s="226">
        <f>IF(L$54=0,0,L$54/PPA_fec!L$54)</f>
        <v>2.146424163680035</v>
      </c>
      <c r="M150" s="226">
        <f>IF(M$54=0,0,M$54/PPA_fec!M$54)</f>
        <v>2.1829061762458859</v>
      </c>
      <c r="N150" s="226">
        <f>IF(N$54=0,0,N$54/PPA_fec!N$54)</f>
        <v>2.2031950477737383</v>
      </c>
      <c r="O150" s="226">
        <f>IF(O$54=0,0,O$54/PPA_fec!O$54)</f>
        <v>2.2652512981446491</v>
      </c>
      <c r="P150" s="226">
        <f>IF(P$54=0,0,P$54/PPA_fec!P$54)</f>
        <v>2.2012755452321935</v>
      </c>
      <c r="Q150" s="226">
        <f>IF(Q$54=0,0,Q$54/PPA_fec!Q$54)</f>
        <v>2.1722475894716147</v>
      </c>
    </row>
    <row r="151" spans="1:17" x14ac:dyDescent="0.25">
      <c r="A151" s="72" t="s">
        <v>236</v>
      </c>
      <c r="B151" s="258">
        <f>IF(B$67=0,0,B$67/PPA_fec!B$67)</f>
        <v>2.094254138345403</v>
      </c>
      <c r="C151" s="258">
        <f>IF(C$67=0,0,C$67/PPA_fec!C$67)</f>
        <v>1.8719628630647509</v>
      </c>
      <c r="D151" s="258">
        <f>IF(D$67=0,0,D$67/PPA_fec!D$67)</f>
        <v>1.9362230305177988</v>
      </c>
      <c r="E151" s="258">
        <f>IF(E$67=0,0,E$67/PPA_fec!E$67)</f>
        <v>2.4211090494804157</v>
      </c>
      <c r="F151" s="258">
        <f>IF(F$67=0,0,F$67/PPA_fec!F$67)</f>
        <v>2.4283238993296052</v>
      </c>
      <c r="G151" s="258">
        <f>IF(G$67=0,0,G$67/PPA_fec!G$67)</f>
        <v>2.1814944587729497</v>
      </c>
      <c r="H151" s="258">
        <f>IF(H$67=0,0,H$67/PPA_fec!H$67)</f>
        <v>2.1864141832585822</v>
      </c>
      <c r="I151" s="258">
        <f>IF(I$67=0,0,I$67/PPA_fec!I$67)</f>
        <v>1.9595003669610913</v>
      </c>
      <c r="J151" s="258">
        <f>IF(J$67=0,0,J$67/PPA_fec!J$67)</f>
        <v>1.952393605609162</v>
      </c>
      <c r="K151" s="258">
        <f>IF(K$67=0,0,K$67/PPA_fec!K$67)</f>
        <v>1.969737648552736</v>
      </c>
      <c r="L151" s="258">
        <f>IF(L$67=0,0,L$67/PPA_fec!L$67)</f>
        <v>1.8657659488212108</v>
      </c>
      <c r="M151" s="258">
        <f>IF(M$67=0,0,M$67/PPA_fec!M$67)</f>
        <v>1.8893323762186893</v>
      </c>
      <c r="N151" s="258">
        <f>IF(N$67=0,0,N$67/PPA_fec!N$67)</f>
        <v>1.902686649415656</v>
      </c>
      <c r="O151" s="258">
        <f>IF(O$67=0,0,O$67/PPA_fec!O$67)</f>
        <v>1.9644223113440278</v>
      </c>
      <c r="P151" s="258">
        <f>IF(P$67=0,0,P$67/PPA_fec!P$67)</f>
        <v>1.881886465136783</v>
      </c>
      <c r="Q151" s="258">
        <f>IF(Q$67=0,0,Q$67/PPA_fec!Q$67)</f>
        <v>1.8510262456388427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0.32475005732640122</v>
      </c>
      <c r="C153" s="230">
        <f>IF(C$81=0,0,C$81/PPA_fec!C$81)</f>
        <v>0.28788870671383826</v>
      </c>
      <c r="D153" s="230">
        <f>IF(D$81=0,0,D$81/PPA_fec!D$81)</f>
        <v>0.31840279146472189</v>
      </c>
      <c r="E153" s="230">
        <f>IF(E$81=0,0,E$81/PPA_fec!E$81)</f>
        <v>0.33864923475865094</v>
      </c>
      <c r="F153" s="230">
        <f>IF(F$81=0,0,F$81/PPA_fec!F$81)</f>
        <v>0.34094211566270793</v>
      </c>
      <c r="G153" s="230">
        <f>IF(G$81=0,0,G$81/PPA_fec!G$81)</f>
        <v>0.34229056499395544</v>
      </c>
      <c r="H153" s="230">
        <f>IF(H$81=0,0,H$81/PPA_fec!H$81)</f>
        <v>0.33348757219893543</v>
      </c>
      <c r="I153" s="230">
        <f>IF(I$81=0,0,I$81/PPA_fec!I$81)</f>
        <v>0.34518173374981359</v>
      </c>
      <c r="J153" s="230">
        <f>IF(J$81=0,0,J$81/PPA_fec!J$81)</f>
        <v>0.35166534404868532</v>
      </c>
      <c r="K153" s="230">
        <f>IF(K$81=0,0,K$81/PPA_fec!K$81)</f>
        <v>0.3507712776810808</v>
      </c>
      <c r="L153" s="230">
        <f>IF(L$81=0,0,L$81/PPA_fec!L$81)</f>
        <v>0.34458842638355758</v>
      </c>
      <c r="M153" s="230">
        <f>IF(M$81=0,0,M$81/PPA_fec!M$81)</f>
        <v>0.32943400967555786</v>
      </c>
      <c r="N153" s="230">
        <f>IF(N$81=0,0,N$81/PPA_fec!N$81)</f>
        <v>0.32806532997396987</v>
      </c>
      <c r="O153" s="230">
        <f>IF(O$81=0,0,O$81/PPA_fec!O$81)</f>
        <v>0.32431766368987663</v>
      </c>
      <c r="P153" s="230">
        <f>IF(P$81=0,0,P$81/PPA_fec!P$81)</f>
        <v>0.30818081849134632</v>
      </c>
      <c r="Q153" s="230">
        <f>IF(Q$81=0,0,Q$81/PPA_fec!Q$81)</f>
        <v>0.30507940266852451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1.4019131957773037</v>
      </c>
      <c r="C158" s="273">
        <f>IF(C$86=0,0,C$86/PPA_fec!C$86)</f>
        <v>1.2427864684000498</v>
      </c>
      <c r="D158" s="273">
        <f>IF(D$86=0,0,D$86/PPA_fec!D$86)</f>
        <v>1.3745126901643008</v>
      </c>
      <c r="E158" s="273">
        <f>IF(E$86=0,0,E$86/PPA_fec!E$86)</f>
        <v>1.4619145408521605</v>
      </c>
      <c r="F158" s="273">
        <f>IF(F$86=0,0,F$86/PPA_fec!F$86)</f>
        <v>1.4718126761202706</v>
      </c>
      <c r="G158" s="273">
        <f>IF(G$86=0,0,G$86/PPA_fec!G$86)</f>
        <v>1.4776337956818077</v>
      </c>
      <c r="H158" s="273">
        <f>IF(H$86=0,0,H$86/PPA_fec!H$86)</f>
        <v>1.4396321649407013</v>
      </c>
      <c r="I158" s="273">
        <f>IF(I$86=0,0,I$86/PPA_fec!I$86)</f>
        <v>1.4901146791754876</v>
      </c>
      <c r="J158" s="273">
        <f>IF(J$86=0,0,J$86/PPA_fec!J$86)</f>
        <v>1.5181037699522453</v>
      </c>
      <c r="K158" s="273">
        <f>IF(K$86=0,0,K$86/PPA_fec!K$86)</f>
        <v>1.5142441757493541</v>
      </c>
      <c r="L158" s="273">
        <f>IF(L$86=0,0,L$86/PPA_fec!L$86)</f>
        <v>1.4875534312029575</v>
      </c>
      <c r="M158" s="273">
        <f>IF(M$86=0,0,M$86/PPA_fec!M$86)</f>
        <v>1.4221333449613724</v>
      </c>
      <c r="N158" s="273">
        <f>IF(N$86=0,0,N$86/PPA_fec!N$86)</f>
        <v>1.4162248929344643</v>
      </c>
      <c r="O158" s="273">
        <f>IF(O$86=0,0,O$86/PPA_fec!O$86)</f>
        <v>1.4000465961227739</v>
      </c>
      <c r="P158" s="273">
        <f>IF(P$86=0,0,P$86/PPA_fec!P$86)</f>
        <v>1.3303854653187299</v>
      </c>
      <c r="Q158" s="273">
        <f>IF(Q$86=0,0,Q$86/PPA_fec!Q$86)</f>
        <v>1.3169969664731811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636.28299788863478</v>
      </c>
      <c r="C3" s="46">
        <v>645.78043950971221</v>
      </c>
      <c r="D3" s="46">
        <v>644.26662890053342</v>
      </c>
      <c r="E3" s="46">
        <v>633.006434025251</v>
      </c>
      <c r="F3" s="46">
        <v>574.30236403653828</v>
      </c>
      <c r="G3" s="46">
        <v>535.71228188296027</v>
      </c>
      <c r="H3" s="46">
        <v>529.49459834099764</v>
      </c>
      <c r="I3" s="46">
        <v>539.33323430172106</v>
      </c>
      <c r="J3" s="46">
        <v>479.39657790827175</v>
      </c>
      <c r="K3" s="46">
        <v>497.15265325425128</v>
      </c>
      <c r="L3" s="46">
        <v>464.1</v>
      </c>
      <c r="M3" s="46">
        <v>451.63837347019347</v>
      </c>
      <c r="N3" s="46">
        <v>450.72483832051103</v>
      </c>
      <c r="O3" s="46">
        <v>457.0245826057955</v>
      </c>
      <c r="P3" s="46">
        <v>483.33724937343356</v>
      </c>
      <c r="Q3" s="46">
        <v>497.54377125582567</v>
      </c>
    </row>
    <row r="5" spans="1:17" x14ac:dyDescent="0.25">
      <c r="A5" s="31" t="s">
        <v>257</v>
      </c>
      <c r="B5" s="46">
        <v>671.79389487203935</v>
      </c>
      <c r="C5" s="46">
        <v>657.66922403337185</v>
      </c>
      <c r="D5" s="46">
        <v>619.02630967059542</v>
      </c>
      <c r="E5" s="46">
        <v>825.68524683691157</v>
      </c>
      <c r="F5" s="46">
        <v>650.06644117880398</v>
      </c>
      <c r="G5" s="46">
        <v>659.47238513518073</v>
      </c>
      <c r="H5" s="46">
        <v>836.0828729850831</v>
      </c>
      <c r="I5" s="46">
        <v>644.29158228341987</v>
      </c>
      <c r="J5" s="46">
        <v>628.60452277819411</v>
      </c>
      <c r="K5" s="46">
        <v>581.31591554346869</v>
      </c>
      <c r="L5" s="46">
        <v>571.53828017301942</v>
      </c>
      <c r="M5" s="46">
        <v>536.37385109860861</v>
      </c>
      <c r="N5" s="46">
        <v>489.47994435992405</v>
      </c>
      <c r="O5" s="46">
        <v>514.26178441693958</v>
      </c>
      <c r="P5" s="46">
        <v>616.54115863708432</v>
      </c>
      <c r="Q5" s="46">
        <v>590.33882910211582</v>
      </c>
    </row>
    <row r="6" spans="1:17" x14ac:dyDescent="0.25">
      <c r="A6" s="294" t="s">
        <v>256</v>
      </c>
      <c r="B6" s="293">
        <v>839.74236859004918</v>
      </c>
      <c r="C6" s="293">
        <v>788.01820046401269</v>
      </c>
      <c r="D6" s="293">
        <v>803.74844457059908</v>
      </c>
      <c r="E6" s="293">
        <v>872.39421083098557</v>
      </c>
      <c r="F6" s="293">
        <v>810.12033702623944</v>
      </c>
      <c r="G6" s="293">
        <v>724.96659248956564</v>
      </c>
      <c r="H6" s="293">
        <v>895.18143848922</v>
      </c>
      <c r="I6" s="293">
        <v>862.35764030725034</v>
      </c>
      <c r="J6" s="293">
        <v>799.47980391725912</v>
      </c>
      <c r="K6" s="293">
        <v>694.53717797980335</v>
      </c>
      <c r="L6" s="293">
        <v>720.98389331934914</v>
      </c>
      <c r="M6" s="293">
        <v>623.44122906193206</v>
      </c>
      <c r="N6" s="293">
        <v>554.18696758842464</v>
      </c>
      <c r="O6" s="293">
        <v>567.17987687925449</v>
      </c>
      <c r="P6" s="293">
        <v>661.52719278224129</v>
      </c>
      <c r="Q6" s="293">
        <v>662.92736395075713</v>
      </c>
    </row>
    <row r="7" spans="1:17" x14ac:dyDescent="0.25">
      <c r="A7" s="292" t="s">
        <v>255</v>
      </c>
      <c r="B7" s="291"/>
      <c r="C7" s="291">
        <v>0</v>
      </c>
      <c r="D7" s="291">
        <v>15.730244106586383</v>
      </c>
      <c r="E7" s="291">
        <v>116.25732155832011</v>
      </c>
      <c r="F7" s="291">
        <v>0</v>
      </c>
      <c r="G7" s="291">
        <v>0</v>
      </c>
      <c r="H7" s="291">
        <v>170.21484599965436</v>
      </c>
      <c r="I7" s="291">
        <v>0</v>
      </c>
      <c r="J7" s="291">
        <v>0</v>
      </c>
      <c r="K7" s="291">
        <v>0</v>
      </c>
      <c r="L7" s="291">
        <v>26.44671533954579</v>
      </c>
      <c r="M7" s="291">
        <v>0</v>
      </c>
      <c r="N7" s="291">
        <v>0</v>
      </c>
      <c r="O7" s="291">
        <v>51.524393538063634</v>
      </c>
      <c r="P7" s="291">
        <v>94.347315902986793</v>
      </c>
      <c r="Q7" s="291">
        <v>55.207199983137315</v>
      </c>
    </row>
    <row r="8" spans="1:17" x14ac:dyDescent="0.25">
      <c r="A8" s="290" t="s">
        <v>254</v>
      </c>
      <c r="B8" s="289"/>
      <c r="C8" s="289">
        <f>B6+C7-C6</f>
        <v>51.724168126036489</v>
      </c>
      <c r="D8" s="289">
        <f t="shared" ref="D8:Q8" si="0">C6+D7-D6</f>
        <v>0</v>
      </c>
      <c r="E8" s="289">
        <f t="shared" si="0"/>
        <v>47.611555297933592</v>
      </c>
      <c r="F8" s="289">
        <f t="shared" si="0"/>
        <v>62.273873804746131</v>
      </c>
      <c r="G8" s="289">
        <f t="shared" si="0"/>
        <v>85.153744536673798</v>
      </c>
      <c r="H8" s="289">
        <f t="shared" si="0"/>
        <v>0</v>
      </c>
      <c r="I8" s="289">
        <f t="shared" si="0"/>
        <v>32.823798181969664</v>
      </c>
      <c r="J8" s="289">
        <f t="shared" si="0"/>
        <v>62.877836389991216</v>
      </c>
      <c r="K8" s="289">
        <f t="shared" si="0"/>
        <v>104.94262593745577</v>
      </c>
      <c r="L8" s="289">
        <f t="shared" si="0"/>
        <v>0</v>
      </c>
      <c r="M8" s="289">
        <f t="shared" si="0"/>
        <v>97.542664257417073</v>
      </c>
      <c r="N8" s="289">
        <f t="shared" si="0"/>
        <v>69.254261473507427</v>
      </c>
      <c r="O8" s="289">
        <f t="shared" si="0"/>
        <v>38.531484247233834</v>
      </c>
      <c r="P8" s="289">
        <f t="shared" si="0"/>
        <v>0</v>
      </c>
      <c r="Q8" s="289">
        <f t="shared" si="0"/>
        <v>53.807028814621503</v>
      </c>
    </row>
    <row r="9" spans="1:17" x14ac:dyDescent="0.25">
      <c r="A9" s="288" t="s">
        <v>253</v>
      </c>
      <c r="B9" s="287">
        <f>B6-B5</f>
        <v>167.94847371800984</v>
      </c>
      <c r="C9" s="287">
        <f t="shared" ref="C9:Q9" si="1">C6-C5</f>
        <v>130.34897643064085</v>
      </c>
      <c r="D9" s="287">
        <f t="shared" si="1"/>
        <v>184.72213490000365</v>
      </c>
      <c r="E9" s="287">
        <f t="shared" si="1"/>
        <v>46.708963994073997</v>
      </c>
      <c r="F9" s="287">
        <f t="shared" si="1"/>
        <v>160.05389584743546</v>
      </c>
      <c r="G9" s="287">
        <f t="shared" si="1"/>
        <v>65.494207354384912</v>
      </c>
      <c r="H9" s="287">
        <f t="shared" si="1"/>
        <v>59.0985655041369</v>
      </c>
      <c r="I9" s="287">
        <f t="shared" si="1"/>
        <v>218.06605802383046</v>
      </c>
      <c r="J9" s="287">
        <f t="shared" si="1"/>
        <v>170.87528113906501</v>
      </c>
      <c r="K9" s="287">
        <f t="shared" si="1"/>
        <v>113.22126243633465</v>
      </c>
      <c r="L9" s="287">
        <f t="shared" si="1"/>
        <v>149.44561314632972</v>
      </c>
      <c r="M9" s="287">
        <f t="shared" si="1"/>
        <v>87.067377963323452</v>
      </c>
      <c r="N9" s="287">
        <f t="shared" si="1"/>
        <v>64.707023228500589</v>
      </c>
      <c r="O9" s="287">
        <f t="shared" si="1"/>
        <v>52.918092462314917</v>
      </c>
      <c r="P9" s="287">
        <f t="shared" si="1"/>
        <v>44.986034145156964</v>
      </c>
      <c r="Q9" s="287">
        <f t="shared" si="1"/>
        <v>72.588534848641302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92.914490975397669</v>
      </c>
      <c r="C12" s="38">
        <v>91.288480000000007</v>
      </c>
      <c r="D12" s="38">
        <v>85.948250000000002</v>
      </c>
      <c r="E12" s="38">
        <v>112.0949</v>
      </c>
      <c r="F12" s="38">
        <v>88.405439999999999</v>
      </c>
      <c r="G12" s="38">
        <v>88.609647878849401</v>
      </c>
      <c r="H12" s="38">
        <v>108.97273999999999</v>
      </c>
      <c r="I12" s="38">
        <v>81.791499999999999</v>
      </c>
      <c r="J12" s="38">
        <v>79.902460000000005</v>
      </c>
      <c r="K12" s="38">
        <v>73.712369999999993</v>
      </c>
      <c r="L12" s="38">
        <v>72.491753975349141</v>
      </c>
      <c r="M12" s="38">
        <v>67.877550985656171</v>
      </c>
      <c r="N12" s="38">
        <v>61.595791108290925</v>
      </c>
      <c r="O12" s="38">
        <v>62.573981880565441</v>
      </c>
      <c r="P12" s="38">
        <v>72.770937543405026</v>
      </c>
      <c r="Q12" s="38">
        <v>67.014039911641419</v>
      </c>
    </row>
    <row r="13" spans="1:17" x14ac:dyDescent="0.25">
      <c r="A13" s="55" t="s">
        <v>33</v>
      </c>
      <c r="B13" s="54">
        <v>1.3613631952951211</v>
      </c>
      <c r="C13" s="54">
        <v>0.69979999999999998</v>
      </c>
      <c r="D13" s="54">
        <v>0.70147000000000004</v>
      </c>
      <c r="E13" s="54">
        <v>0.69706000000000001</v>
      </c>
      <c r="F13" s="54">
        <v>0</v>
      </c>
      <c r="G13" s="54">
        <v>0.6694567854392327</v>
      </c>
      <c r="H13" s="54">
        <v>0.69572999999999996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34.155062995335513</v>
      </c>
      <c r="C14" s="51">
        <v>34.747160000000001</v>
      </c>
      <c r="D14" s="51">
        <v>31.60698</v>
      </c>
      <c r="E14" s="51">
        <v>31.960529999999999</v>
      </c>
      <c r="F14" s="51">
        <v>32.810980000000001</v>
      </c>
      <c r="G14" s="51">
        <v>27.201655831698933</v>
      </c>
      <c r="H14" s="51">
        <v>35.798320000000004</v>
      </c>
      <c r="I14" s="51">
        <v>17.29522</v>
      </c>
      <c r="J14" s="51">
        <v>15.201690000000001</v>
      </c>
      <c r="K14" s="51">
        <v>13.205499999999999</v>
      </c>
      <c r="L14" s="51">
        <v>14.259227434853958</v>
      </c>
      <c r="M14" s="51">
        <v>13.324288688036095</v>
      </c>
      <c r="N14" s="51">
        <v>10.196364140295797</v>
      </c>
      <c r="O14" s="51">
        <v>11.199010626739629</v>
      </c>
      <c r="P14" s="51">
        <v>11.287001689737599</v>
      </c>
      <c r="Q14" s="51">
        <v>11.290902013772548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1.098773005763338</v>
      </c>
      <c r="C16" s="51">
        <v>1.09965</v>
      </c>
      <c r="D16" s="51">
        <v>1.10025</v>
      </c>
      <c r="E16" s="51">
        <v>2.1991000000000001</v>
      </c>
      <c r="F16" s="51">
        <v>2.20221</v>
      </c>
      <c r="G16" s="51">
        <v>3.2960712621093724</v>
      </c>
      <c r="H16" s="51">
        <v>3.2966199999999999</v>
      </c>
      <c r="I16" s="51">
        <v>1.1085799999999999</v>
      </c>
      <c r="J16" s="51">
        <v>1.1009800000000001</v>
      </c>
      <c r="K16" s="51">
        <v>1.09216</v>
      </c>
      <c r="L16" s="51">
        <v>1.0997574656319802</v>
      </c>
      <c r="M16" s="51">
        <v>2.199893018346426</v>
      </c>
      <c r="N16" s="51">
        <v>1.0996446289106228</v>
      </c>
      <c r="O16" s="51">
        <v>1.0991155409742108</v>
      </c>
      <c r="P16" s="51">
        <v>2.1983837971496119</v>
      </c>
      <c r="Q16" s="51">
        <v>2.1998016719141145</v>
      </c>
    </row>
    <row r="17" spans="1:17" x14ac:dyDescent="0.25">
      <c r="A17" s="53" t="s">
        <v>76</v>
      </c>
      <c r="B17" s="51">
        <v>22.547339507461817</v>
      </c>
      <c r="C17" s="51">
        <v>17.438089999999999</v>
      </c>
      <c r="D17" s="51">
        <v>13.338620000000001</v>
      </c>
      <c r="E17" s="51">
        <v>16.415659999999999</v>
      </c>
      <c r="F17" s="51">
        <v>15.41028</v>
      </c>
      <c r="G17" s="51">
        <v>14.351649968532527</v>
      </c>
      <c r="H17" s="51">
        <v>17.266300000000001</v>
      </c>
      <c r="I17" s="51">
        <v>14.29487</v>
      </c>
      <c r="J17" s="51">
        <v>12.20757</v>
      </c>
      <c r="K17" s="51">
        <v>11.124919999999999</v>
      </c>
      <c r="L17" s="51">
        <v>12.203857033625306</v>
      </c>
      <c r="M17" s="51">
        <v>10.169102292754092</v>
      </c>
      <c r="N17" s="51">
        <v>8.1410817930571611</v>
      </c>
      <c r="O17" s="51">
        <v>9.1444389000472057</v>
      </c>
      <c r="P17" s="51">
        <v>8.1334254672516266</v>
      </c>
      <c r="Q17" s="51">
        <v>8.1357216622250093</v>
      </c>
    </row>
    <row r="18" spans="1:17" x14ac:dyDescent="0.25">
      <c r="A18" s="53" t="s">
        <v>29</v>
      </c>
      <c r="B18" s="51">
        <v>10.508950482110354</v>
      </c>
      <c r="C18" s="51">
        <v>16.209420000000001</v>
      </c>
      <c r="D18" s="51">
        <v>17.168109999999999</v>
      </c>
      <c r="E18" s="51">
        <v>13.34577</v>
      </c>
      <c r="F18" s="51">
        <v>15.19849</v>
      </c>
      <c r="G18" s="51">
        <v>9.5539346010570334</v>
      </c>
      <c r="H18" s="51">
        <v>15.2354</v>
      </c>
      <c r="I18" s="51">
        <v>1.89177</v>
      </c>
      <c r="J18" s="51">
        <v>1.89314</v>
      </c>
      <c r="K18" s="51">
        <v>0.98841999999999997</v>
      </c>
      <c r="L18" s="51">
        <v>0.95561293559667249</v>
      </c>
      <c r="M18" s="51">
        <v>0.95529337693557759</v>
      </c>
      <c r="N18" s="51">
        <v>0.95563771832801336</v>
      </c>
      <c r="O18" s="51">
        <v>0.95545618571821145</v>
      </c>
      <c r="P18" s="51">
        <v>0.95519242533636062</v>
      </c>
      <c r="Q18" s="51">
        <v>0.95537867963342382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34.994730487278225</v>
      </c>
      <c r="C20" s="51">
        <v>33.073549999999997</v>
      </c>
      <c r="D20" s="51">
        <v>31.814499999999999</v>
      </c>
      <c r="E20" s="51">
        <v>52.55095</v>
      </c>
      <c r="F20" s="51">
        <v>30.18816</v>
      </c>
      <c r="G20" s="51">
        <v>31.384776301297755</v>
      </c>
      <c r="H20" s="51">
        <v>36.93815</v>
      </c>
      <c r="I20" s="51">
        <v>32.701009999999997</v>
      </c>
      <c r="J20" s="51">
        <v>35.11083</v>
      </c>
      <c r="K20" s="51">
        <v>32.402940000000001</v>
      </c>
      <c r="L20" s="51">
        <v>30.335557045545926</v>
      </c>
      <c r="M20" s="51">
        <v>26.369340888862752</v>
      </c>
      <c r="N20" s="51">
        <v>23.693349162270227</v>
      </c>
      <c r="O20" s="51">
        <v>24.122640877431039</v>
      </c>
      <c r="P20" s="51">
        <v>33.145260579668403</v>
      </c>
      <c r="Q20" s="51">
        <v>26.203047586940652</v>
      </c>
    </row>
    <row r="21" spans="1:17" x14ac:dyDescent="0.25">
      <c r="A21" s="53" t="s">
        <v>66</v>
      </c>
      <c r="B21" s="51">
        <v>34.994730487278225</v>
      </c>
      <c r="C21" s="51">
        <v>33.073549999999997</v>
      </c>
      <c r="D21" s="51">
        <v>31.814499999999999</v>
      </c>
      <c r="E21" s="51">
        <v>52.55095</v>
      </c>
      <c r="F21" s="51">
        <v>30.18816</v>
      </c>
      <c r="G21" s="51">
        <v>31.384776301297755</v>
      </c>
      <c r="H21" s="51">
        <v>36.93815</v>
      </c>
      <c r="I21" s="51">
        <v>32.701009999999997</v>
      </c>
      <c r="J21" s="51">
        <v>35.11083</v>
      </c>
      <c r="K21" s="51">
        <v>32.402940000000001</v>
      </c>
      <c r="L21" s="51">
        <v>30.335557045545926</v>
      </c>
      <c r="M21" s="51">
        <v>26.369340888862752</v>
      </c>
      <c r="N21" s="51">
        <v>23.693349162270227</v>
      </c>
      <c r="O21" s="51">
        <v>24.122640877431039</v>
      </c>
      <c r="P21" s="51">
        <v>33.145260579668403</v>
      </c>
      <c r="Q21" s="51">
        <v>26.203047586940652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0.21497693812948393</v>
      </c>
      <c r="C23" s="51">
        <v>0.10017</v>
      </c>
      <c r="D23" s="51">
        <v>0</v>
      </c>
      <c r="E23" s="51">
        <v>0</v>
      </c>
      <c r="F23" s="51">
        <v>0</v>
      </c>
      <c r="G23" s="51">
        <v>0</v>
      </c>
      <c r="H23" s="51">
        <v>9.9690000000000001E-2</v>
      </c>
      <c r="I23" s="51">
        <v>0</v>
      </c>
      <c r="J23" s="51">
        <v>0</v>
      </c>
      <c r="K23" s="51">
        <v>0.19998000000000005</v>
      </c>
      <c r="L23" s="51">
        <v>0</v>
      </c>
      <c r="M23" s="51">
        <v>0.35836585096389217</v>
      </c>
      <c r="N23" s="51">
        <v>0.54948747966579459</v>
      </c>
      <c r="O23" s="51">
        <v>1.1703779217191794</v>
      </c>
      <c r="P23" s="51">
        <v>1.3612544174100161</v>
      </c>
      <c r="Q23" s="51">
        <v>1.5286078889209624</v>
      </c>
    </row>
    <row r="24" spans="1:17" x14ac:dyDescent="0.25">
      <c r="A24" s="53" t="s">
        <v>23</v>
      </c>
      <c r="B24" s="51">
        <v>0.21497693812948393</v>
      </c>
      <c r="C24" s="51">
        <v>0.10017</v>
      </c>
      <c r="D24" s="51">
        <v>0</v>
      </c>
      <c r="E24" s="51">
        <v>0</v>
      </c>
      <c r="F24" s="51">
        <v>0</v>
      </c>
      <c r="G24" s="51">
        <v>0</v>
      </c>
      <c r="H24" s="51">
        <v>9.9690000000000001E-2</v>
      </c>
      <c r="I24" s="51">
        <v>0</v>
      </c>
      <c r="J24" s="51">
        <v>0</v>
      </c>
      <c r="K24" s="51">
        <v>0</v>
      </c>
      <c r="L24" s="51">
        <v>0</v>
      </c>
      <c r="M24" s="51">
        <v>0.35836585096389217</v>
      </c>
      <c r="N24" s="51">
        <v>0.54948747966579459</v>
      </c>
      <c r="O24" s="51">
        <v>1.1703779217191794</v>
      </c>
      <c r="P24" s="51">
        <v>1.3612544174100161</v>
      </c>
      <c r="Q24" s="51">
        <v>1.5286078889209624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0.19998000000000005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1.1028199999999999</v>
      </c>
      <c r="F29" s="51">
        <v>1.0014700000000001</v>
      </c>
      <c r="G29" s="51">
        <v>3.8931374332712689</v>
      </c>
      <c r="H29" s="51">
        <v>5.1871</v>
      </c>
      <c r="I29" s="51">
        <v>4.4013600000000004</v>
      </c>
      <c r="J29" s="51">
        <v>4.1001599999999998</v>
      </c>
      <c r="K29" s="51">
        <v>4.0063599999999999</v>
      </c>
      <c r="L29" s="51">
        <v>4.1560484933171278</v>
      </c>
      <c r="M29" s="51">
        <v>4.1799083237014933</v>
      </c>
      <c r="N29" s="51">
        <v>3.6065177757439808</v>
      </c>
      <c r="O29" s="51">
        <v>3.2006112770704345</v>
      </c>
      <c r="P29" s="51">
        <v>2.8171460170971181</v>
      </c>
      <c r="Q29" s="51">
        <v>3.0571298847760562</v>
      </c>
    </row>
    <row r="30" spans="1:17" x14ac:dyDescent="0.25">
      <c r="A30" s="63" t="s">
        <v>21</v>
      </c>
      <c r="B30" s="62">
        <v>22.188357359359326</v>
      </c>
      <c r="C30" s="62">
        <v>22.6678</v>
      </c>
      <c r="D30" s="62">
        <v>21.825299999999999</v>
      </c>
      <c r="E30" s="62">
        <v>25.783539999999999</v>
      </c>
      <c r="F30" s="62">
        <v>24.40483</v>
      </c>
      <c r="G30" s="62">
        <v>25.460621527142209</v>
      </c>
      <c r="H30" s="62">
        <v>30.25375</v>
      </c>
      <c r="I30" s="62">
        <v>27.393910000000002</v>
      </c>
      <c r="J30" s="62">
        <v>25.48978</v>
      </c>
      <c r="K30" s="62">
        <v>23.897590000000001</v>
      </c>
      <c r="L30" s="62">
        <v>23.740921001632131</v>
      </c>
      <c r="M30" s="62">
        <v>23.645647234091935</v>
      </c>
      <c r="N30" s="62">
        <v>23.550072550315129</v>
      </c>
      <c r="O30" s="62">
        <v>22.881341177605155</v>
      </c>
      <c r="P30" s="62">
        <v>24.160274839491887</v>
      </c>
      <c r="Q30" s="62">
        <v>24.934352537231199</v>
      </c>
    </row>
    <row r="32" spans="1:17" x14ac:dyDescent="0.25">
      <c r="A32" s="31" t="s">
        <v>63</v>
      </c>
      <c r="B32" s="70">
        <v>195.20341398145192</v>
      </c>
      <c r="C32" s="70">
        <v>190.351365093396</v>
      </c>
      <c r="D32" s="70">
        <v>177.79162342582799</v>
      </c>
      <c r="E32" s="70">
        <v>226.54020878737202</v>
      </c>
      <c r="F32" s="70">
        <v>173.78486126866801</v>
      </c>
      <c r="G32" s="70">
        <v>160.90842581934254</v>
      </c>
      <c r="H32" s="70">
        <v>201.52503789951601</v>
      </c>
      <c r="I32" s="70">
        <v>130.21579888603202</v>
      </c>
      <c r="J32" s="70">
        <v>129.38465419063201</v>
      </c>
      <c r="K32" s="70">
        <v>116.71042079268001</v>
      </c>
      <c r="L32" s="70">
        <v>115.11563449764542</v>
      </c>
      <c r="M32" s="70">
        <v>102.39252568801361</v>
      </c>
      <c r="N32" s="70">
        <v>86.909803084838813</v>
      </c>
      <c r="O32" s="70">
        <v>91.02896913143573</v>
      </c>
      <c r="P32" s="70">
        <v>111.98793425936532</v>
      </c>
      <c r="Q32" s="70">
        <v>95.693573654492212</v>
      </c>
    </row>
    <row r="34" spans="1:17" x14ac:dyDescent="0.25">
      <c r="A34" s="184" t="s">
        <v>252</v>
      </c>
      <c r="B34" s="190">
        <f t="shared" ref="B34:Q34" si="2">IF(B$12=0,"",B$12/B$3*1000)</f>
        <v>146.02699000871308</v>
      </c>
      <c r="C34" s="190">
        <f t="shared" si="2"/>
        <v>141.36148203762227</v>
      </c>
      <c r="D34" s="190">
        <f t="shared" si="2"/>
        <v>133.40478327532514</v>
      </c>
      <c r="E34" s="190">
        <f t="shared" si="2"/>
        <v>177.08335014416056</v>
      </c>
      <c r="F34" s="190">
        <f t="shared" si="2"/>
        <v>153.93535798570292</v>
      </c>
      <c r="G34" s="190">
        <f t="shared" si="2"/>
        <v>165.40529473656608</v>
      </c>
      <c r="H34" s="190">
        <f t="shared" si="2"/>
        <v>205.80519676958235</v>
      </c>
      <c r="I34" s="190">
        <f t="shared" si="2"/>
        <v>151.65299447176864</v>
      </c>
      <c r="J34" s="190">
        <f t="shared" si="2"/>
        <v>166.67298783949315</v>
      </c>
      <c r="K34" s="190">
        <f t="shared" si="2"/>
        <v>148.26908700475624</v>
      </c>
      <c r="L34" s="190">
        <f t="shared" si="2"/>
        <v>156.19856491133191</v>
      </c>
      <c r="M34" s="190">
        <f t="shared" si="2"/>
        <v>150.29181525058311</v>
      </c>
      <c r="N34" s="190">
        <f t="shared" si="2"/>
        <v>136.65941140011032</v>
      </c>
      <c r="O34" s="190">
        <f t="shared" si="2"/>
        <v>136.91600903345355</v>
      </c>
      <c r="P34" s="190">
        <f t="shared" si="2"/>
        <v>150.55934057997899</v>
      </c>
      <c r="Q34" s="190">
        <f t="shared" si="2"/>
        <v>134.68973743253702</v>
      </c>
    </row>
    <row r="35" spans="1:17" x14ac:dyDescent="0.25">
      <c r="A35" s="286" t="s">
        <v>251</v>
      </c>
      <c r="B35" s="285">
        <f t="shared" ref="B35:Q35" si="3">IF(B$12=0,"",B$12/B$5*1000)</f>
        <v>138.30803120515952</v>
      </c>
      <c r="C35" s="285">
        <f t="shared" si="3"/>
        <v>138.80606947082532</v>
      </c>
      <c r="D35" s="285">
        <f t="shared" si="3"/>
        <v>138.84426018295724</v>
      </c>
      <c r="E35" s="285">
        <f t="shared" si="3"/>
        <v>135.75984363220778</v>
      </c>
      <c r="F35" s="285">
        <f t="shared" si="3"/>
        <v>135.99446825725872</v>
      </c>
      <c r="G35" s="285">
        <f t="shared" si="3"/>
        <v>134.36445539821341</v>
      </c>
      <c r="H35" s="285">
        <f t="shared" si="3"/>
        <v>130.33724708524701</v>
      </c>
      <c r="I35" s="285">
        <f t="shared" si="3"/>
        <v>126.94795687090077</v>
      </c>
      <c r="J35" s="285">
        <f t="shared" si="3"/>
        <v>127.11085762931098</v>
      </c>
      <c r="K35" s="285">
        <f t="shared" si="3"/>
        <v>126.80260083897197</v>
      </c>
      <c r="L35" s="285">
        <f t="shared" si="3"/>
        <v>126.83621813293769</v>
      </c>
      <c r="M35" s="285">
        <f t="shared" si="3"/>
        <v>126.54895619282783</v>
      </c>
      <c r="N35" s="285">
        <f t="shared" si="3"/>
        <v>125.83925412682149</v>
      </c>
      <c r="O35" s="285">
        <f t="shared" si="3"/>
        <v>121.67729311543275</v>
      </c>
      <c r="P35" s="285">
        <f t="shared" si="3"/>
        <v>118.03094817590322</v>
      </c>
      <c r="Q35" s="285">
        <f t="shared" si="3"/>
        <v>113.51792666860041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54.152162027418179</v>
      </c>
      <c r="D36" s="285">
        <f>IF(FBT_ued!D$5=0,"",FBT_ued!D$5/D$5*1000)</f>
        <v>54.152162027418179</v>
      </c>
      <c r="E36" s="285">
        <f>IF(FBT_ued!E$5=0,"",FBT_ued!E$5/E$5*1000)</f>
        <v>54.152162027418186</v>
      </c>
      <c r="F36" s="285">
        <f>IF(FBT_ued!F$5=0,"",FBT_ued!F$5/F$5*1000)</f>
        <v>54.152162027418179</v>
      </c>
      <c r="G36" s="285">
        <f>IF(FBT_ued!G$5=0,"",FBT_ued!G$5/G$5*1000)</f>
        <v>54.152162027418179</v>
      </c>
      <c r="H36" s="285">
        <f>IF(FBT_ued!H$5=0,"",FBT_ued!H$5/H$5*1000)</f>
        <v>54.152162027418186</v>
      </c>
      <c r="I36" s="285">
        <f>IF(FBT_ued!I$5=0,"",FBT_ued!I$5/I$5*1000)</f>
        <v>54.152162027418186</v>
      </c>
      <c r="J36" s="285">
        <f>IF(FBT_ued!J$5=0,"",FBT_ued!J$5/J$5*1000)</f>
        <v>54.152162027418179</v>
      </c>
      <c r="K36" s="285">
        <f>IF(FBT_ued!K$5=0,"",FBT_ued!K$5/K$5*1000)</f>
        <v>54.152162027418193</v>
      </c>
      <c r="L36" s="285">
        <f>IF(FBT_ued!L$5=0,"",FBT_ued!L$5/L$5*1000)</f>
        <v>54.152162027418179</v>
      </c>
      <c r="M36" s="285">
        <f>IF(FBT_ued!M$5=0,"",FBT_ued!M$5/M$5*1000)</f>
        <v>54.152162027418179</v>
      </c>
      <c r="N36" s="285">
        <f>IF(FBT_ued!N$5=0,"",FBT_ued!N$5/N$5*1000)</f>
        <v>54.152162027418179</v>
      </c>
      <c r="O36" s="285">
        <f>IF(FBT_ued!O$5=0,"",FBT_ued!O$5/O$5*1000)</f>
        <v>54.152162027418186</v>
      </c>
      <c r="P36" s="285">
        <f>IF(FBT_ued!P$5=0,"",FBT_ued!P$5/P$5*1000)</f>
        <v>54.152162027418186</v>
      </c>
      <c r="Q36" s="285">
        <f>IF(FBT_ued!Q$5=0,"",FBT_ued!Q$5/Q$5*1000)</f>
        <v>54.152162027418186</v>
      </c>
    </row>
    <row r="37" spans="1:17" x14ac:dyDescent="0.25">
      <c r="A37" s="284" t="s">
        <v>60</v>
      </c>
      <c r="B37" s="283">
        <f t="shared" ref="B37:Q37" si="4">IF(B$12=0,"",B$32/B$12)</f>
        <v>2.100893110775786</v>
      </c>
      <c r="C37" s="283">
        <f t="shared" si="4"/>
        <v>2.0851630467874585</v>
      </c>
      <c r="D37" s="283">
        <f t="shared" si="4"/>
        <v>2.0685892199762996</v>
      </c>
      <c r="E37" s="283">
        <f t="shared" si="4"/>
        <v>2.020968026086575</v>
      </c>
      <c r="F37" s="283">
        <f t="shared" si="4"/>
        <v>1.9657711252686261</v>
      </c>
      <c r="G37" s="283">
        <f t="shared" si="4"/>
        <v>1.815924446955741</v>
      </c>
      <c r="H37" s="283">
        <f t="shared" si="4"/>
        <v>1.8493160573875267</v>
      </c>
      <c r="I37" s="283">
        <f t="shared" si="4"/>
        <v>1.5920456145935948</v>
      </c>
      <c r="J37" s="283">
        <f t="shared" si="4"/>
        <v>1.6192824875558525</v>
      </c>
      <c r="K37" s="283">
        <f t="shared" si="4"/>
        <v>1.5833220501888627</v>
      </c>
      <c r="L37" s="283">
        <f t="shared" si="4"/>
        <v>1.5879824695204718</v>
      </c>
      <c r="M37" s="283">
        <f t="shared" si="4"/>
        <v>1.5084888037526738</v>
      </c>
      <c r="N37" s="283">
        <f t="shared" si="4"/>
        <v>1.4109698328582807</v>
      </c>
      <c r="O37" s="283">
        <f t="shared" si="4"/>
        <v>1.4547415138960174</v>
      </c>
      <c r="P37" s="283">
        <f t="shared" si="4"/>
        <v>1.5389101479222922</v>
      </c>
      <c r="Q37" s="283">
        <f t="shared" si="4"/>
        <v>1.4279630623771526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92.914490975397669</v>
      </c>
      <c r="C5" s="96">
        <v>91.288480000000021</v>
      </c>
      <c r="D5" s="96">
        <v>85.948250000000002</v>
      </c>
      <c r="E5" s="96">
        <v>112.09490000000002</v>
      </c>
      <c r="F5" s="96">
        <v>88.405439999999984</v>
      </c>
      <c r="G5" s="96">
        <v>88.609647878849401</v>
      </c>
      <c r="H5" s="96">
        <v>108.97273999999997</v>
      </c>
      <c r="I5" s="96">
        <v>81.791499999999999</v>
      </c>
      <c r="J5" s="96">
        <v>79.902459999999991</v>
      </c>
      <c r="K5" s="96">
        <v>73.712369999999993</v>
      </c>
      <c r="L5" s="96">
        <v>72.491753975349141</v>
      </c>
      <c r="M5" s="96">
        <v>67.877550985656171</v>
      </c>
      <c r="N5" s="96">
        <v>61.595791108290925</v>
      </c>
      <c r="O5" s="96">
        <v>62.573981880565434</v>
      </c>
      <c r="P5" s="96">
        <v>72.77093754340504</v>
      </c>
      <c r="Q5" s="96">
        <v>67.014039911641419</v>
      </c>
    </row>
    <row r="6" spans="1:17" x14ac:dyDescent="0.25">
      <c r="A6" s="132" t="s">
        <v>83</v>
      </c>
      <c r="B6" s="160">
        <v>1.307346028937066</v>
      </c>
      <c r="C6" s="160">
        <v>1.2844673695441293</v>
      </c>
      <c r="D6" s="160">
        <v>1.209328083832935</v>
      </c>
      <c r="E6" s="160">
        <v>1.5772224638016998</v>
      </c>
      <c r="F6" s="160">
        <v>1.2439017822423086</v>
      </c>
      <c r="G6" s="160">
        <v>1.2467750731217917</v>
      </c>
      <c r="H6" s="160">
        <v>1.5332923573688191</v>
      </c>
      <c r="I6" s="160">
        <v>1.1508408602714018</v>
      </c>
      <c r="J6" s="160">
        <v>1.1242612716993974</v>
      </c>
      <c r="K6" s="160">
        <v>1.0371640977784227</v>
      </c>
      <c r="L6" s="160">
        <v>1.0199895161181003</v>
      </c>
      <c r="M6" s="160">
        <v>0.95506573628614799</v>
      </c>
      <c r="N6" s="160">
        <v>0.86667872857403372</v>
      </c>
      <c r="O6" s="160">
        <v>0.88044228480999898</v>
      </c>
      <c r="P6" s="160">
        <v>1.0239177465287796</v>
      </c>
      <c r="Q6" s="160">
        <v>0.94291577171436469</v>
      </c>
    </row>
    <row r="7" spans="1:17" x14ac:dyDescent="0.25">
      <c r="A7" s="76" t="s">
        <v>82</v>
      </c>
      <c r="B7" s="159">
        <v>1.5252370337599106</v>
      </c>
      <c r="C7" s="159">
        <v>1.498545264468151</v>
      </c>
      <c r="D7" s="159">
        <v>1.4108827644717576</v>
      </c>
      <c r="E7" s="159">
        <v>1.8400928744353167</v>
      </c>
      <c r="F7" s="159">
        <v>1.4512187459493602</v>
      </c>
      <c r="G7" s="159">
        <v>1.4545709186420905</v>
      </c>
      <c r="H7" s="159">
        <v>1.7888410835969559</v>
      </c>
      <c r="I7" s="159">
        <v>1.3426476703166355</v>
      </c>
      <c r="J7" s="159">
        <v>1.3116381503159638</v>
      </c>
      <c r="K7" s="159">
        <v>1.2100247807414932</v>
      </c>
      <c r="L7" s="159">
        <v>1.1899877688044507</v>
      </c>
      <c r="M7" s="159">
        <v>1.1142433590005061</v>
      </c>
      <c r="N7" s="159">
        <v>1.0111251833363728</v>
      </c>
      <c r="O7" s="159">
        <v>1.0271826656116656</v>
      </c>
      <c r="P7" s="159">
        <v>1.1945707042835765</v>
      </c>
      <c r="Q7" s="159">
        <v>1.1000684003334256</v>
      </c>
    </row>
    <row r="8" spans="1:17" x14ac:dyDescent="0.25">
      <c r="A8" s="76" t="s">
        <v>81</v>
      </c>
      <c r="B8" s="159">
        <v>3.48625607716551</v>
      </c>
      <c r="C8" s="159">
        <v>3.4252463187843456</v>
      </c>
      <c r="D8" s="159">
        <v>3.2248748902211606</v>
      </c>
      <c r="E8" s="159">
        <v>4.2059265701378674</v>
      </c>
      <c r="F8" s="159">
        <v>3.3170714193128235</v>
      </c>
      <c r="G8" s="159">
        <v>3.3247335283247783</v>
      </c>
      <c r="H8" s="159">
        <v>4.0887796196501851</v>
      </c>
      <c r="I8" s="159">
        <v>3.0689089607237383</v>
      </c>
      <c r="J8" s="159">
        <v>2.9980300578650603</v>
      </c>
      <c r="K8" s="159">
        <v>2.7657709274091276</v>
      </c>
      <c r="L8" s="159">
        <v>2.7199720429816017</v>
      </c>
      <c r="M8" s="159">
        <v>2.5468419634297286</v>
      </c>
      <c r="N8" s="159">
        <v>2.3111432761974235</v>
      </c>
      <c r="O8" s="159">
        <v>2.3478460928266642</v>
      </c>
      <c r="P8" s="159">
        <v>2.7304473240767462</v>
      </c>
      <c r="Q8" s="159">
        <v>2.5144420579049727</v>
      </c>
    </row>
    <row r="9" spans="1:17" x14ac:dyDescent="0.25">
      <c r="A9" s="76" t="s">
        <v>80</v>
      </c>
      <c r="B9" s="159">
        <v>2.6146920578741319</v>
      </c>
      <c r="C9" s="159">
        <v>2.5689347390882586</v>
      </c>
      <c r="D9" s="159">
        <v>2.41865616766587</v>
      </c>
      <c r="E9" s="159">
        <v>3.1544449276033997</v>
      </c>
      <c r="F9" s="159">
        <v>2.4878035644846173</v>
      </c>
      <c r="G9" s="159">
        <v>2.4935501462435834</v>
      </c>
      <c r="H9" s="159">
        <v>3.0665847147376382</v>
      </c>
      <c r="I9" s="159">
        <v>2.3016817205428035</v>
      </c>
      <c r="J9" s="159">
        <v>2.2485225433987948</v>
      </c>
      <c r="K9" s="159">
        <v>2.0743281955568453</v>
      </c>
      <c r="L9" s="159">
        <v>2.0399790322362006</v>
      </c>
      <c r="M9" s="159">
        <v>1.910131472572296</v>
      </c>
      <c r="N9" s="159">
        <v>1.7333574571480674</v>
      </c>
      <c r="O9" s="159">
        <v>1.760884569619998</v>
      </c>
      <c r="P9" s="159">
        <v>2.0478354930575593</v>
      </c>
      <c r="Q9" s="159">
        <v>1.8858315434287294</v>
      </c>
    </row>
    <row r="10" spans="1:17" x14ac:dyDescent="0.25">
      <c r="A10" s="129" t="s">
        <v>79</v>
      </c>
      <c r="B10" s="158">
        <v>1.743128038582755</v>
      </c>
      <c r="C10" s="158">
        <v>1.7126231593921728</v>
      </c>
      <c r="D10" s="158">
        <v>1.6124374451105803</v>
      </c>
      <c r="E10" s="158">
        <v>2.1029632850689337</v>
      </c>
      <c r="F10" s="158">
        <v>1.6585357096564119</v>
      </c>
      <c r="G10" s="158">
        <v>1.6623667641623889</v>
      </c>
      <c r="H10" s="158">
        <v>2.044389809825093</v>
      </c>
      <c r="I10" s="158">
        <v>1.5344544803618692</v>
      </c>
      <c r="J10" s="158">
        <v>1.4990150289325301</v>
      </c>
      <c r="K10" s="158">
        <v>1.3828854637045636</v>
      </c>
      <c r="L10" s="158">
        <v>1.3599860214908008</v>
      </c>
      <c r="M10" s="158">
        <v>1.2734209817148643</v>
      </c>
      <c r="N10" s="158">
        <v>1.1555716380987118</v>
      </c>
      <c r="O10" s="158">
        <v>1.1739230464133321</v>
      </c>
      <c r="P10" s="158">
        <v>1.3652236620383733</v>
      </c>
      <c r="Q10" s="158">
        <v>1.2572210289524861</v>
      </c>
    </row>
    <row r="11" spans="1:17" x14ac:dyDescent="0.25">
      <c r="A11" s="92" t="s">
        <v>125</v>
      </c>
      <c r="B11" s="91">
        <v>0.34862560771655104</v>
      </c>
      <c r="C11" s="91">
        <v>0.34252463187843457</v>
      </c>
      <c r="D11" s="91">
        <v>0.3224874890221161</v>
      </c>
      <c r="E11" s="91">
        <v>0.42059265701378679</v>
      </c>
      <c r="F11" s="91">
        <v>0.33170714193128237</v>
      </c>
      <c r="G11" s="91">
        <v>0.33247335283247786</v>
      </c>
      <c r="H11" s="91">
        <v>0.40887796196501852</v>
      </c>
      <c r="I11" s="91">
        <v>0.30689089607237385</v>
      </c>
      <c r="J11" s="91">
        <v>0.29980300578650604</v>
      </c>
      <c r="K11" s="91">
        <v>0.27657709274091274</v>
      </c>
      <c r="L11" s="91">
        <v>0.27199720429816016</v>
      </c>
      <c r="M11" s="91">
        <v>0.25468419634297285</v>
      </c>
      <c r="N11" s="91">
        <v>0.23111432761974238</v>
      </c>
      <c r="O11" s="91">
        <v>0.23478460928266642</v>
      </c>
      <c r="P11" s="91">
        <v>0.27304473240767463</v>
      </c>
      <c r="Q11" s="91">
        <v>0.25144420579049725</v>
      </c>
    </row>
    <row r="12" spans="1:17" x14ac:dyDescent="0.25">
      <c r="A12" s="92" t="s">
        <v>26</v>
      </c>
      <c r="B12" s="91">
        <v>0.52293841157482646</v>
      </c>
      <c r="C12" s="91">
        <v>0.51378694781765177</v>
      </c>
      <c r="D12" s="91">
        <v>0.48373123353317404</v>
      </c>
      <c r="E12" s="91">
        <v>0.63088898552068007</v>
      </c>
      <c r="F12" s="91">
        <v>0.4975607128969235</v>
      </c>
      <c r="G12" s="91">
        <v>0.49871002924871671</v>
      </c>
      <c r="H12" s="91">
        <v>0.6133169429475277</v>
      </c>
      <c r="I12" s="91">
        <v>0.46033634410856072</v>
      </c>
      <c r="J12" s="91">
        <v>0.44970450867975903</v>
      </c>
      <c r="K12" s="91">
        <v>0.41486563911136914</v>
      </c>
      <c r="L12" s="91">
        <v>0.40799580644724026</v>
      </c>
      <c r="M12" s="91">
        <v>0.3820262945144593</v>
      </c>
      <c r="N12" s="91">
        <v>0.34667149142961351</v>
      </c>
      <c r="O12" s="91">
        <v>0.35217691392399963</v>
      </c>
      <c r="P12" s="91">
        <v>0.40956709861151191</v>
      </c>
      <c r="Q12" s="91">
        <v>0.37716630868574591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0.8715640192913775</v>
      </c>
      <c r="C14" s="157">
        <v>0.85631157969608651</v>
      </c>
      <c r="D14" s="157">
        <v>0.80621872255529015</v>
      </c>
      <c r="E14" s="157">
        <v>1.0514816425344669</v>
      </c>
      <c r="F14" s="157">
        <v>0.82926785482820597</v>
      </c>
      <c r="G14" s="157">
        <v>0.83118338208119447</v>
      </c>
      <c r="H14" s="157">
        <v>1.0221949049125465</v>
      </c>
      <c r="I14" s="157">
        <v>0.76722724018093469</v>
      </c>
      <c r="J14" s="157">
        <v>0.74950751446626507</v>
      </c>
      <c r="K14" s="157">
        <v>0.69144273185228178</v>
      </c>
      <c r="L14" s="157">
        <v>0.67999301074540042</v>
      </c>
      <c r="M14" s="157">
        <v>0.63671049085743214</v>
      </c>
      <c r="N14" s="157">
        <v>0.57778581904935589</v>
      </c>
      <c r="O14" s="157">
        <v>0.58696152320666606</v>
      </c>
      <c r="P14" s="157">
        <v>0.68261183101918665</v>
      </c>
      <c r="Q14" s="157">
        <v>0.62861051447624305</v>
      </c>
    </row>
    <row r="15" spans="1:17" x14ac:dyDescent="0.25">
      <c r="A15" s="156" t="s">
        <v>263</v>
      </c>
      <c r="B15" s="204">
        <v>5.6230996060908227</v>
      </c>
      <c r="C15" s="204">
        <v>5.5246949161519954</v>
      </c>
      <c r="D15" s="204">
        <v>5.2015091041844581</v>
      </c>
      <c r="E15" s="204">
        <v>6.7838803336036086</v>
      </c>
      <c r="F15" s="204">
        <v>5.3502159848447501</v>
      </c>
      <c r="G15" s="204">
        <v>5.3625744580071633</v>
      </c>
      <c r="H15" s="204">
        <v>6.5949300796459003</v>
      </c>
      <c r="I15" s="204">
        <v>4.9499464142074228</v>
      </c>
      <c r="J15" s="204">
        <v>4.8356234494214192</v>
      </c>
      <c r="K15" s="204">
        <v>4.4610048912690283</v>
      </c>
      <c r="L15" s="204">
        <v>4.3871343311943924</v>
      </c>
      <c r="M15" s="204">
        <v>4.1078870066771014</v>
      </c>
      <c r="N15" s="204">
        <v>3.7277206717905171</v>
      </c>
      <c r="O15" s="204">
        <v>3.7869198783783786</v>
      </c>
      <c r="P15" s="204">
        <v>4.4040302641654696</v>
      </c>
      <c r="Q15" s="204">
        <v>4.0556281100381142</v>
      </c>
    </row>
    <row r="16" spans="1:17" x14ac:dyDescent="0.25">
      <c r="A16" s="152" t="s">
        <v>277</v>
      </c>
      <c r="B16" s="264">
        <v>2.8115498030454118</v>
      </c>
      <c r="C16" s="264">
        <v>2.7623474580759977</v>
      </c>
      <c r="D16" s="264">
        <v>2.6007545520922291</v>
      </c>
      <c r="E16" s="264">
        <v>3.3919401668018048</v>
      </c>
      <c r="F16" s="264">
        <v>2.6751079924223751</v>
      </c>
      <c r="G16" s="264">
        <v>2.6812872290035816</v>
      </c>
      <c r="H16" s="264">
        <v>3.2974650398229497</v>
      </c>
      <c r="I16" s="264">
        <v>2.4749732071037109</v>
      </c>
      <c r="J16" s="264">
        <v>2.4178117247107096</v>
      </c>
      <c r="K16" s="264">
        <v>2.2305024456345146</v>
      </c>
      <c r="L16" s="264">
        <v>2.1935671655971962</v>
      </c>
      <c r="M16" s="264">
        <v>2.0539435033385507</v>
      </c>
      <c r="N16" s="264">
        <v>1.8638603358952588</v>
      </c>
      <c r="O16" s="264">
        <v>1.8934599391891891</v>
      </c>
      <c r="P16" s="264">
        <v>2.2020151320827348</v>
      </c>
      <c r="Q16" s="264">
        <v>2.0278140550190575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0.30394778165600705</v>
      </c>
      <c r="C18" s="83">
        <v>0.30419037994642784</v>
      </c>
      <c r="D18" s="83">
        <v>0.30435635478203021</v>
      </c>
      <c r="E18" s="83">
        <v>0.60832543494765912</v>
      </c>
      <c r="F18" s="83">
        <v>0.60918573784552033</v>
      </c>
      <c r="G18" s="83">
        <v>0.91177480975906489</v>
      </c>
      <c r="H18" s="83">
        <v>0.91192660422770522</v>
      </c>
      <c r="I18" s="83">
        <v>0.30666063874961164</v>
      </c>
      <c r="J18" s="83">
        <v>0.3045582908320098</v>
      </c>
      <c r="K18" s="83">
        <v>0.30211846074868559</v>
      </c>
      <c r="L18" s="83">
        <v>0.30422010759743034</v>
      </c>
      <c r="M18" s="83">
        <v>0.60854480343045181</v>
      </c>
      <c r="N18" s="83">
        <v>0.30418889417030071</v>
      </c>
      <c r="O18" s="83">
        <v>0.30404253536486203</v>
      </c>
      <c r="P18" s="83">
        <v>0.608127315530408</v>
      </c>
      <c r="Q18" s="83">
        <v>0.60851953474864229</v>
      </c>
    </row>
    <row r="19" spans="1:17" x14ac:dyDescent="0.25">
      <c r="A19" s="154" t="s">
        <v>125</v>
      </c>
      <c r="B19" s="83">
        <v>1.0889688227308092</v>
      </c>
      <c r="C19" s="83">
        <v>0.92848846739457358</v>
      </c>
      <c r="D19" s="83">
        <v>0.73155785964875863</v>
      </c>
      <c r="E19" s="83">
        <v>0.70863023387972879</v>
      </c>
      <c r="F19" s="83">
        <v>0.7677065139653988</v>
      </c>
      <c r="G19" s="83">
        <v>0.61377740594940866</v>
      </c>
      <c r="H19" s="83">
        <v>0.83336171739728748</v>
      </c>
      <c r="I19" s="83">
        <v>0.71722315818723836</v>
      </c>
      <c r="J19" s="83">
        <v>0.5848213827459644</v>
      </c>
      <c r="K19" s="83">
        <v>0.52583626122989235</v>
      </c>
      <c r="L19" s="83">
        <v>0.58789649749451534</v>
      </c>
      <c r="M19" s="83">
        <v>0.43796718764264625</v>
      </c>
      <c r="N19" s="83">
        <v>0.42433061661705535</v>
      </c>
      <c r="O19" s="83">
        <v>0.46944797802343802</v>
      </c>
      <c r="P19" s="83">
        <v>0.32460164277594683</v>
      </c>
      <c r="Q19" s="83">
        <v>0.35644806199787904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1.4186331986585954</v>
      </c>
      <c r="C21" s="83">
        <v>1.5296686107349966</v>
      </c>
      <c r="D21" s="83">
        <v>1.5648403376614404</v>
      </c>
      <c r="E21" s="83">
        <v>2.074984497974417</v>
      </c>
      <c r="F21" s="83">
        <v>1.2982157406114561</v>
      </c>
      <c r="G21" s="83">
        <v>1.1557350132951081</v>
      </c>
      <c r="H21" s="83">
        <v>1.5521767181979569</v>
      </c>
      <c r="I21" s="83">
        <v>1.451089410166861</v>
      </c>
      <c r="J21" s="83">
        <v>1.5284320511327356</v>
      </c>
      <c r="K21" s="83">
        <v>1.4025477236559365</v>
      </c>
      <c r="L21" s="83">
        <v>1.3014505605052507</v>
      </c>
      <c r="M21" s="83">
        <v>1.0074315122654529</v>
      </c>
      <c r="N21" s="83">
        <v>1.1353408251079027</v>
      </c>
      <c r="O21" s="83">
        <v>1.119969425800889</v>
      </c>
      <c r="P21" s="83">
        <v>1.2692861737763801</v>
      </c>
      <c r="Q21" s="83">
        <v>1.0628464582725363</v>
      </c>
    </row>
    <row r="22" spans="1:17" x14ac:dyDescent="0.25">
      <c r="A22" s="152" t="s">
        <v>276</v>
      </c>
      <c r="B22" s="264">
        <v>2.8097230526446935</v>
      </c>
      <c r="C22" s="264">
        <v>2.7605526759524528</v>
      </c>
      <c r="D22" s="264">
        <v>2.5990647618508973</v>
      </c>
      <c r="E22" s="264">
        <v>3.3897363189267975</v>
      </c>
      <c r="F22" s="264">
        <v>2.6733698924634739</v>
      </c>
      <c r="G22" s="264">
        <v>2.6795451142045774</v>
      </c>
      <c r="H22" s="264">
        <v>3.295322575344346</v>
      </c>
      <c r="I22" s="264">
        <v>2.4733651408717181</v>
      </c>
      <c r="J22" s="264">
        <v>2.4162407980523262</v>
      </c>
      <c r="K22" s="264">
        <v>2.2290532195770734</v>
      </c>
      <c r="L22" s="264">
        <v>2.1921419375274618</v>
      </c>
      <c r="M22" s="264">
        <v>2.0526089930575266</v>
      </c>
      <c r="N22" s="264">
        <v>1.8626493284957839</v>
      </c>
      <c r="O22" s="264">
        <v>1.8922297000168611</v>
      </c>
      <c r="P22" s="264">
        <v>2.2005844151092839</v>
      </c>
      <c r="Q22" s="264">
        <v>2.0264965218444448</v>
      </c>
    </row>
    <row r="23" spans="1:17" x14ac:dyDescent="0.25">
      <c r="A23" s="152" t="s">
        <v>275</v>
      </c>
      <c r="B23" s="264">
        <v>1.826750400718188E-3</v>
      </c>
      <c r="C23" s="264">
        <v>1.7947821235452955E-3</v>
      </c>
      <c r="D23" s="264">
        <v>1.6897902413316804E-3</v>
      </c>
      <c r="E23" s="264">
        <v>2.2038478750067599E-3</v>
      </c>
      <c r="F23" s="264">
        <v>1.7380999589012317E-3</v>
      </c>
      <c r="G23" s="264">
        <v>1.7421147990042346E-3</v>
      </c>
      <c r="H23" s="264">
        <v>2.1424644786039587E-3</v>
      </c>
      <c r="I23" s="264">
        <v>1.6080662319928494E-3</v>
      </c>
      <c r="J23" s="264">
        <v>1.5709266583833169E-3</v>
      </c>
      <c r="K23" s="264">
        <v>1.4492260574407185E-3</v>
      </c>
      <c r="L23" s="264">
        <v>1.4252280697345356E-3</v>
      </c>
      <c r="M23" s="264">
        <v>1.334510281024397E-3</v>
      </c>
      <c r="N23" s="264">
        <v>1.2110073994746114E-3</v>
      </c>
      <c r="O23" s="264">
        <v>1.2302391723280504E-3</v>
      </c>
      <c r="P23" s="264">
        <v>1.4307169734509165E-3</v>
      </c>
      <c r="Q23" s="264">
        <v>1.3175331746126603E-3</v>
      </c>
    </row>
    <row r="24" spans="1:17" x14ac:dyDescent="0.25">
      <c r="A24" s="156" t="s">
        <v>262</v>
      </c>
      <c r="B24" s="204">
        <v>4.6859163384090206</v>
      </c>
      <c r="C24" s="204">
        <v>4.6039124301266634</v>
      </c>
      <c r="D24" s="204">
        <v>4.3345909201537172</v>
      </c>
      <c r="E24" s="204">
        <v>5.6532336113363391</v>
      </c>
      <c r="F24" s="204">
        <v>4.4585133207039593</v>
      </c>
      <c r="G24" s="204">
        <v>4.4688120483393039</v>
      </c>
      <c r="H24" s="204">
        <v>5.4957750663715865</v>
      </c>
      <c r="I24" s="204">
        <v>4.124955345172852</v>
      </c>
      <c r="J24" s="204">
        <v>4.0296862078511806</v>
      </c>
      <c r="K24" s="204">
        <v>3.7175040760575233</v>
      </c>
      <c r="L24" s="204">
        <v>3.655945275995327</v>
      </c>
      <c r="M24" s="204">
        <v>3.4232391722309199</v>
      </c>
      <c r="N24" s="204">
        <v>3.1064338931587647</v>
      </c>
      <c r="O24" s="204">
        <v>3.1557665653153153</v>
      </c>
      <c r="P24" s="204">
        <v>3.6700252201378918</v>
      </c>
      <c r="Q24" s="204">
        <v>3.3796900916984289</v>
      </c>
    </row>
    <row r="25" spans="1:17" x14ac:dyDescent="0.25">
      <c r="A25" s="152" t="s">
        <v>274</v>
      </c>
      <c r="B25" s="264">
        <v>3.3457606852767312</v>
      </c>
      <c r="C25" s="264">
        <v>3.287209607417898</v>
      </c>
      <c r="D25" s="264">
        <v>3.0949131055830361</v>
      </c>
      <c r="E25" s="264">
        <v>4.036428607668233</v>
      </c>
      <c r="F25" s="264">
        <v>3.1833941338053533</v>
      </c>
      <c r="G25" s="264">
        <v>3.1907474614241695</v>
      </c>
      <c r="H25" s="264">
        <v>3.9240026548219022</v>
      </c>
      <c r="I25" s="264">
        <v>2.9452325704746327</v>
      </c>
      <c r="J25" s="264">
        <v>2.877210072599806</v>
      </c>
      <c r="K25" s="264">
        <v>2.6543109365994955</v>
      </c>
      <c r="L25" s="264">
        <v>2.6103577376503955</v>
      </c>
      <c r="M25" s="264">
        <v>2.4442047641503861</v>
      </c>
      <c r="N25" s="264">
        <v>2.2180046847935415</v>
      </c>
      <c r="O25" s="264">
        <v>2.253228385577116</v>
      </c>
      <c r="P25" s="264">
        <v>2.6204108671049076</v>
      </c>
      <c r="Q25" s="264">
        <v>2.4131105680523497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0.36169963524751381</v>
      </c>
      <c r="C27" s="83">
        <v>0.36198832862990538</v>
      </c>
      <c r="D27" s="83">
        <v>0.36218583965357654</v>
      </c>
      <c r="E27" s="83">
        <v>0.72391082025192677</v>
      </c>
      <c r="F27" s="83">
        <v>0.72493458572461289</v>
      </c>
      <c r="G27" s="83">
        <v>1.0850173484436325</v>
      </c>
      <c r="H27" s="83">
        <v>1.0851979847478144</v>
      </c>
      <c r="I27" s="83">
        <v>0.36492795103218456</v>
      </c>
      <c r="J27" s="83">
        <v>0.36242614473237622</v>
      </c>
      <c r="K27" s="83">
        <v>0.35952273268443746</v>
      </c>
      <c r="L27" s="83">
        <v>0.3620237047082116</v>
      </c>
      <c r="M27" s="83">
        <v>0.72417187002757666</v>
      </c>
      <c r="N27" s="83">
        <v>0.36198656054764006</v>
      </c>
      <c r="O27" s="83">
        <v>0.36181239271442028</v>
      </c>
      <c r="P27" s="83">
        <v>0.72367505698836521</v>
      </c>
      <c r="Q27" s="83">
        <v>0.7241418001486567</v>
      </c>
    </row>
    <row r="28" spans="1:17" x14ac:dyDescent="0.25">
      <c r="A28" s="154" t="s">
        <v>125</v>
      </c>
      <c r="B28" s="83">
        <v>1.2958792587057648</v>
      </c>
      <c r="C28" s="83">
        <v>1.1049066986388472</v>
      </c>
      <c r="D28" s="83">
        <v>0.87055812533243904</v>
      </c>
      <c r="E28" s="83">
        <v>0.84327411676831621</v>
      </c>
      <c r="F28" s="83">
        <v>0.91357523507998128</v>
      </c>
      <c r="G28" s="83">
        <v>0.73039869758391029</v>
      </c>
      <c r="H28" s="83">
        <v>0.99170531059503753</v>
      </c>
      <c r="I28" s="83">
        <v>0.85349974687754937</v>
      </c>
      <c r="J28" s="83">
        <v>0.69594086086656071</v>
      </c>
      <c r="K28" s="83">
        <v>0.62574822178509026</v>
      </c>
      <c r="L28" s="83">
        <v>0.6996002653762261</v>
      </c>
      <c r="M28" s="83">
        <v>0.52118351105456606</v>
      </c>
      <c r="N28" s="83">
        <v>0.5049559118955631</v>
      </c>
      <c r="O28" s="83">
        <v>0.55864583545778568</v>
      </c>
      <c r="P28" s="83">
        <v>0.38627785060027348</v>
      </c>
      <c r="Q28" s="83">
        <v>0.42417527545974976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1.6881817913234527</v>
      </c>
      <c r="C30" s="83">
        <v>1.8203145801491454</v>
      </c>
      <c r="D30" s="83">
        <v>1.8621691405970204</v>
      </c>
      <c r="E30" s="83">
        <v>2.4692436706479897</v>
      </c>
      <c r="F30" s="83">
        <v>1.5448843130007595</v>
      </c>
      <c r="G30" s="83">
        <v>1.3753314153966267</v>
      </c>
      <c r="H30" s="83">
        <v>1.8470993594790501</v>
      </c>
      <c r="I30" s="83">
        <v>1.726804872564899</v>
      </c>
      <c r="J30" s="83">
        <v>1.8188430670008691</v>
      </c>
      <c r="K30" s="83">
        <v>1.6690399821299675</v>
      </c>
      <c r="L30" s="83">
        <v>1.548733767565958</v>
      </c>
      <c r="M30" s="83">
        <v>1.1988493830682434</v>
      </c>
      <c r="N30" s="83">
        <v>1.3510622123503384</v>
      </c>
      <c r="O30" s="83">
        <v>1.3327701574049098</v>
      </c>
      <c r="P30" s="83">
        <v>1.5104579595162686</v>
      </c>
      <c r="Q30" s="83">
        <v>1.264793492443943</v>
      </c>
    </row>
    <row r="31" spans="1:17" x14ac:dyDescent="0.25">
      <c r="A31" s="152" t="s">
        <v>273</v>
      </c>
      <c r="B31" s="264">
        <v>1.3328486515294171</v>
      </c>
      <c r="C31" s="264">
        <v>1.3095236942145838</v>
      </c>
      <c r="D31" s="264">
        <v>1.2329186536053538</v>
      </c>
      <c r="E31" s="264">
        <v>1.607989612168079</v>
      </c>
      <c r="F31" s="264">
        <v>1.2681667870630011</v>
      </c>
      <c r="G31" s="264">
        <v>1.2710961277191171</v>
      </c>
      <c r="H31" s="264">
        <v>1.5632025536352685</v>
      </c>
      <c r="I31" s="264">
        <v>1.1732905097702484</v>
      </c>
      <c r="J31" s="264">
        <v>1.1461924286178422</v>
      </c>
      <c r="K31" s="264">
        <v>1.0573962352282649</v>
      </c>
      <c r="L31" s="264">
        <v>1.0398866260659934</v>
      </c>
      <c r="M31" s="264">
        <v>0.97369636695643613</v>
      </c>
      <c r="N31" s="264">
        <v>0.88358517876732434</v>
      </c>
      <c r="O31" s="264">
        <v>0.89761722304888747</v>
      </c>
      <c r="P31" s="264">
        <v>1.043891485139181</v>
      </c>
      <c r="Q31" s="264">
        <v>0.96130939094762857</v>
      </c>
    </row>
    <row r="32" spans="1:17" x14ac:dyDescent="0.25">
      <c r="A32" s="152" t="s">
        <v>272</v>
      </c>
      <c r="B32" s="264">
        <v>7.3070016028727557E-3</v>
      </c>
      <c r="C32" s="264">
        <v>7.1791284941811837E-3</v>
      </c>
      <c r="D32" s="264">
        <v>6.7591609653267215E-3</v>
      </c>
      <c r="E32" s="264">
        <v>8.8153915000270429E-3</v>
      </c>
      <c r="F32" s="264">
        <v>6.9523998356049279E-3</v>
      </c>
      <c r="G32" s="264">
        <v>6.9684591960169394E-3</v>
      </c>
      <c r="H32" s="264">
        <v>8.5698579144158384E-3</v>
      </c>
      <c r="I32" s="264">
        <v>6.4322649279713985E-3</v>
      </c>
      <c r="J32" s="264">
        <v>6.283706633533271E-3</v>
      </c>
      <c r="K32" s="264">
        <v>5.796904229762874E-3</v>
      </c>
      <c r="L32" s="264">
        <v>5.7009122789381458E-3</v>
      </c>
      <c r="M32" s="264">
        <v>5.3380411240975898E-3</v>
      </c>
      <c r="N32" s="264">
        <v>4.8440295978984475E-3</v>
      </c>
      <c r="O32" s="264">
        <v>4.9209566893122052E-3</v>
      </c>
      <c r="P32" s="264">
        <v>5.7228678938036669E-3</v>
      </c>
      <c r="Q32" s="264">
        <v>5.2701326984506414E-3</v>
      </c>
    </row>
    <row r="33" spans="1:17" x14ac:dyDescent="0.25">
      <c r="A33" s="156" t="s">
        <v>261</v>
      </c>
      <c r="B33" s="204">
        <v>53.89057339540242</v>
      </c>
      <c r="C33" s="204">
        <v>52.079743421040938</v>
      </c>
      <c r="D33" s="204">
        <v>48.549631742071732</v>
      </c>
      <c r="E33" s="204">
        <v>66.000422281190808</v>
      </c>
      <c r="F33" s="204">
        <v>47.982063341374811</v>
      </c>
      <c r="G33" s="204">
        <v>47.093478424433734</v>
      </c>
      <c r="H33" s="204">
        <v>58.973769341540148</v>
      </c>
      <c r="I33" s="204">
        <v>39.577450435862971</v>
      </c>
      <c r="J33" s="204">
        <v>39.934823392432264</v>
      </c>
      <c r="K33" s="204">
        <v>36.458531355540515</v>
      </c>
      <c r="L33" s="204">
        <v>35.615752786121</v>
      </c>
      <c r="M33" s="204">
        <v>31.932890053572994</v>
      </c>
      <c r="N33" s="204">
        <v>26.88492286663498</v>
      </c>
      <c r="O33" s="204">
        <v>28.354602587095414</v>
      </c>
      <c r="P33" s="204">
        <v>35.424996093001724</v>
      </c>
      <c r="Q33" s="204">
        <v>29.937136812956098</v>
      </c>
    </row>
    <row r="34" spans="1:17" x14ac:dyDescent="0.25">
      <c r="A34" s="150" t="s">
        <v>33</v>
      </c>
      <c r="B34" s="87">
        <v>1.2631904554057214</v>
      </c>
      <c r="C34" s="87">
        <v>0.6485556689017089</v>
      </c>
      <c r="D34" s="87">
        <v>0.6496296012858217</v>
      </c>
      <c r="E34" s="87">
        <v>0.64748950009919803</v>
      </c>
      <c r="F34" s="87">
        <v>0</v>
      </c>
      <c r="G34" s="87">
        <v>0.61711619540826024</v>
      </c>
      <c r="H34" s="87">
        <v>0.6422360016541212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6.5930297298470294E-15</v>
      </c>
      <c r="C36" s="87">
        <v>6.5851174517596738E-15</v>
      </c>
      <c r="D36" s="87">
        <v>0</v>
      </c>
      <c r="E36" s="87">
        <v>0</v>
      </c>
      <c r="F36" s="87">
        <v>0</v>
      </c>
      <c r="G36" s="87">
        <v>6.5498989524702008E-15</v>
      </c>
      <c r="H36" s="87">
        <v>0</v>
      </c>
      <c r="I36" s="87">
        <v>6.4999195219147723E-15</v>
      </c>
      <c r="J36" s="87">
        <v>0</v>
      </c>
      <c r="K36" s="87">
        <v>0</v>
      </c>
      <c r="L36" s="87">
        <v>0</v>
      </c>
      <c r="M36" s="87">
        <v>3.2420704996062966E-15</v>
      </c>
      <c r="N36" s="87">
        <v>3.2201534993926637E-15</v>
      </c>
      <c r="O36" s="87">
        <v>0</v>
      </c>
      <c r="P36" s="87">
        <v>6.5032428729621449E-15</v>
      </c>
      <c r="Q36" s="87">
        <v>0</v>
      </c>
    </row>
    <row r="37" spans="1:17" x14ac:dyDescent="0.25">
      <c r="A37" s="150" t="s">
        <v>125</v>
      </c>
      <c r="B37" s="87">
        <v>16.945141354028962</v>
      </c>
      <c r="C37" s="87">
        <v>12.733001452410182</v>
      </c>
      <c r="D37" s="87">
        <v>9.6050631771599537</v>
      </c>
      <c r="E37" s="87">
        <v>12.478068931823772</v>
      </c>
      <c r="F37" s="87">
        <v>11.359848166959363</v>
      </c>
      <c r="G37" s="87">
        <v>10.87777162498497</v>
      </c>
      <c r="H37" s="87">
        <v>12.780300329760523</v>
      </c>
      <c r="I37" s="87">
        <v>10.424139885931881</v>
      </c>
      <c r="J37" s="87">
        <v>8.9834172238986802</v>
      </c>
      <c r="K37" s="87">
        <v>8.2001117707174558</v>
      </c>
      <c r="L37" s="87">
        <v>8.9824832155828052</v>
      </c>
      <c r="M37" s="87">
        <v>7.6027014776124542</v>
      </c>
      <c r="N37" s="87">
        <v>5.7791683069477715</v>
      </c>
      <c r="O37" s="87">
        <v>6.5600268546550744</v>
      </c>
      <c r="P37" s="87">
        <v>6.1202258603604678</v>
      </c>
      <c r="Q37" s="87">
        <v>5.9911832472844564</v>
      </c>
    </row>
    <row r="38" spans="1:17" x14ac:dyDescent="0.25">
      <c r="A38" s="150" t="s">
        <v>29</v>
      </c>
      <c r="B38" s="87">
        <v>9.7511127017470116</v>
      </c>
      <c r="C38" s="87">
        <v>15.022451029735267</v>
      </c>
      <c r="D38" s="87">
        <v>15.899343456072428</v>
      </c>
      <c r="E38" s="87">
        <v>12.396703218860461</v>
      </c>
      <c r="F38" s="87">
        <v>14.033016173417197</v>
      </c>
      <c r="G38" s="87">
        <v>8.8069729076169434</v>
      </c>
      <c r="H38" s="87">
        <v>14.063965014590716</v>
      </c>
      <c r="I38" s="87">
        <v>1.7305578025252395</v>
      </c>
      <c r="J38" s="87">
        <v>1.7365225203125652</v>
      </c>
      <c r="K38" s="87">
        <v>0.9058627819072993</v>
      </c>
      <c r="L38" s="87">
        <v>0.87530519380141436</v>
      </c>
      <c r="M38" s="87">
        <v>0.87176416560475389</v>
      </c>
      <c r="N38" s="87">
        <v>0.8661829860335265</v>
      </c>
      <c r="O38" s="87">
        <v>0.86900989232912518</v>
      </c>
      <c r="P38" s="87">
        <v>0.8742399323428468</v>
      </c>
      <c r="Q38" s="87">
        <v>0.86781314731815873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25.73165469737917</v>
      </c>
      <c r="C40" s="87">
        <v>23.582900429533808</v>
      </c>
      <c r="D40" s="87">
        <v>22.39559550755353</v>
      </c>
      <c r="E40" s="87">
        <v>39.453766216010621</v>
      </c>
      <c r="F40" s="87">
        <v>21.664525253330417</v>
      </c>
      <c r="G40" s="87">
        <v>23.2028600450308</v>
      </c>
      <c r="H40" s="87">
        <v>26.606974101085807</v>
      </c>
      <c r="I40" s="87">
        <v>23.39646631209791</v>
      </c>
      <c r="J40" s="87">
        <v>25.453925569640056</v>
      </c>
      <c r="K40" s="87">
        <v>23.680825742311839</v>
      </c>
      <c r="L40" s="87">
        <v>21.95118163407788</v>
      </c>
      <c r="M40" s="87">
        <v>19.316969131084463</v>
      </c>
      <c r="N40" s="87">
        <v>16.472599034729413</v>
      </c>
      <c r="O40" s="87">
        <v>16.950048270818733</v>
      </c>
      <c r="P40" s="87">
        <v>24.606249018044203</v>
      </c>
      <c r="Q40" s="87">
        <v>18.912709877560253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0.19947418684155138</v>
      </c>
      <c r="C42" s="87">
        <v>9.2834840459965956E-2</v>
      </c>
      <c r="D42" s="87">
        <v>0</v>
      </c>
      <c r="E42" s="87">
        <v>0</v>
      </c>
      <c r="F42" s="87">
        <v>0</v>
      </c>
      <c r="G42" s="87">
        <v>0</v>
      </c>
      <c r="H42" s="87">
        <v>9.202493353010413E-2</v>
      </c>
      <c r="I42" s="87">
        <v>0</v>
      </c>
      <c r="J42" s="87">
        <v>0</v>
      </c>
      <c r="K42" s="87">
        <v>0</v>
      </c>
      <c r="L42" s="87">
        <v>0</v>
      </c>
      <c r="M42" s="87">
        <v>0.32703095676109056</v>
      </c>
      <c r="N42" s="87">
        <v>0.49805140253117042</v>
      </c>
      <c r="O42" s="87">
        <v>1.0644862704751272</v>
      </c>
      <c r="P42" s="87">
        <v>1.2458881982432661</v>
      </c>
      <c r="Q42" s="87">
        <v>1.3885028537677426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1.0243944143967485</v>
      </c>
      <c r="F43" s="87">
        <v>0.9246737476678355</v>
      </c>
      <c r="G43" s="87">
        <v>3.5887576513927564</v>
      </c>
      <c r="H43" s="87">
        <v>4.78826896091888</v>
      </c>
      <c r="I43" s="87">
        <v>4.0262864353079335</v>
      </c>
      <c r="J43" s="87">
        <v>3.760958078580964</v>
      </c>
      <c r="K43" s="87">
        <v>3.6717310606039213</v>
      </c>
      <c r="L43" s="87">
        <v>3.8067827426589012</v>
      </c>
      <c r="M43" s="87">
        <v>3.8144243225102272</v>
      </c>
      <c r="N43" s="87">
        <v>3.2689211363930948</v>
      </c>
      <c r="O43" s="87">
        <v>2.9110312988173561</v>
      </c>
      <c r="P43" s="87">
        <v>2.5783930840109366</v>
      </c>
      <c r="Q43" s="87">
        <v>2.7769276870254891</v>
      </c>
    </row>
    <row r="44" spans="1:17" x14ac:dyDescent="0.25">
      <c r="A44" s="156" t="s">
        <v>260</v>
      </c>
      <c r="B44" s="204">
        <v>8.9032410429771378</v>
      </c>
      <c r="C44" s="204">
        <v>8.7474336172406613</v>
      </c>
      <c r="D44" s="204">
        <v>8.2357227482920603</v>
      </c>
      <c r="E44" s="204">
        <v>10.741143861539051</v>
      </c>
      <c r="F44" s="204">
        <v>8.4711753093375251</v>
      </c>
      <c r="G44" s="204">
        <v>8.490742891844679</v>
      </c>
      <c r="H44" s="204">
        <v>10.44197262610601</v>
      </c>
      <c r="I44" s="204">
        <v>7.8374151558284186</v>
      </c>
      <c r="J44" s="204">
        <v>7.6564037949172485</v>
      </c>
      <c r="K44" s="204">
        <v>7.063257744509297</v>
      </c>
      <c r="L44" s="204">
        <v>6.9462960243911223</v>
      </c>
      <c r="M44" s="204">
        <v>6.5041544272387473</v>
      </c>
      <c r="N44" s="204">
        <v>5.9022243970016515</v>
      </c>
      <c r="O44" s="204">
        <v>5.9959564740990983</v>
      </c>
      <c r="P44" s="204">
        <v>6.9730479182619947</v>
      </c>
      <c r="Q44" s="204">
        <v>6.4214111742270168</v>
      </c>
    </row>
    <row r="45" spans="1:17" x14ac:dyDescent="0.25">
      <c r="A45" s="299" t="s">
        <v>271</v>
      </c>
      <c r="B45" s="298">
        <v>4.0064584693397123</v>
      </c>
      <c r="C45" s="298">
        <v>3.9363451277582975</v>
      </c>
      <c r="D45" s="298">
        <v>3.7060752367314271</v>
      </c>
      <c r="E45" s="298">
        <v>4.8335147376925729</v>
      </c>
      <c r="F45" s="298">
        <v>3.8120288892018861</v>
      </c>
      <c r="G45" s="298">
        <v>3.8208343013301045</v>
      </c>
      <c r="H45" s="298">
        <v>4.6988876817477037</v>
      </c>
      <c r="I45" s="298">
        <v>3.5268368201227887</v>
      </c>
      <c r="J45" s="298">
        <v>3.445381707712762</v>
      </c>
      <c r="K45" s="298">
        <v>3.1784659850291836</v>
      </c>
      <c r="L45" s="298">
        <v>3.1258332109760048</v>
      </c>
      <c r="M45" s="298">
        <v>2.9268694922574361</v>
      </c>
      <c r="N45" s="298">
        <v>2.6560009786507432</v>
      </c>
      <c r="O45" s="298">
        <v>2.6981804133445948</v>
      </c>
      <c r="P45" s="298">
        <v>3.1378715632178973</v>
      </c>
      <c r="Q45" s="298">
        <v>2.8896350284021577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0.43312558885981012</v>
      </c>
      <c r="C47" s="83">
        <v>0.4334712914236597</v>
      </c>
      <c r="D47" s="83">
        <v>0.43370780556439315</v>
      </c>
      <c r="E47" s="83">
        <v>0.86686374480041428</v>
      </c>
      <c r="F47" s="83">
        <v>0.86808967642986679</v>
      </c>
      <c r="G47" s="83">
        <v>1.2992791039066678</v>
      </c>
      <c r="H47" s="83">
        <v>1.2994954110244801</v>
      </c>
      <c r="I47" s="83">
        <v>0.43699141021819665</v>
      </c>
      <c r="J47" s="83">
        <v>0.43399556443561405</v>
      </c>
      <c r="K47" s="83">
        <v>0.43051880656687702</v>
      </c>
      <c r="L47" s="83">
        <v>0.43351365332633823</v>
      </c>
      <c r="M47" s="83">
        <v>0.86717634488839412</v>
      </c>
      <c r="N47" s="83">
        <v>0.43346917419267844</v>
      </c>
      <c r="O47" s="83">
        <v>0.43326061289492851</v>
      </c>
      <c r="P47" s="83">
        <v>0.86658142463083143</v>
      </c>
      <c r="Q47" s="83">
        <v>0.86714033701681548</v>
      </c>
    </row>
    <row r="48" spans="1:17" x14ac:dyDescent="0.25">
      <c r="A48" s="154" t="s">
        <v>125</v>
      </c>
      <c r="B48" s="83">
        <v>1.5517805723914033</v>
      </c>
      <c r="C48" s="83">
        <v>1.3230960660372675</v>
      </c>
      <c r="D48" s="83">
        <v>1.0424699499994812</v>
      </c>
      <c r="E48" s="83">
        <v>1.0097980832786135</v>
      </c>
      <c r="F48" s="83">
        <v>1.0939817824006937</v>
      </c>
      <c r="G48" s="83">
        <v>0.87463280347790739</v>
      </c>
      <c r="H48" s="83">
        <v>1.1875404472911348</v>
      </c>
      <c r="I48" s="83">
        <v>1.0220430004168148</v>
      </c>
      <c r="J48" s="83">
        <v>0.83337047041299939</v>
      </c>
      <c r="K48" s="83">
        <v>0.74931667225259679</v>
      </c>
      <c r="L48" s="83">
        <v>0.83775250892968445</v>
      </c>
      <c r="M48" s="83">
        <v>0.6241032423907712</v>
      </c>
      <c r="N48" s="83">
        <v>0.60467112867930384</v>
      </c>
      <c r="O48" s="83">
        <v>0.66896336868339934</v>
      </c>
      <c r="P48" s="83">
        <v>0.46255734095572426</v>
      </c>
      <c r="Q48" s="83">
        <v>0.50793848834697775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2.021552308088499</v>
      </c>
      <c r="C50" s="83">
        <v>2.1797777702973704</v>
      </c>
      <c r="D50" s="83">
        <v>2.2298974811675527</v>
      </c>
      <c r="E50" s="83">
        <v>2.9568529096135445</v>
      </c>
      <c r="F50" s="83">
        <v>1.8499574303713253</v>
      </c>
      <c r="G50" s="83">
        <v>1.6469223939455293</v>
      </c>
      <c r="H50" s="83">
        <v>2.211851823432089</v>
      </c>
      <c r="I50" s="83">
        <v>2.0678024094877774</v>
      </c>
      <c r="J50" s="83">
        <v>2.1780156728641487</v>
      </c>
      <c r="K50" s="83">
        <v>1.9986305062097098</v>
      </c>
      <c r="L50" s="83">
        <v>1.8545670487199823</v>
      </c>
      <c r="M50" s="83">
        <v>1.4355899049782708</v>
      </c>
      <c r="N50" s="83">
        <v>1.6178606757787612</v>
      </c>
      <c r="O50" s="83">
        <v>1.5959564317662671</v>
      </c>
      <c r="P50" s="83">
        <v>1.8087327976313416</v>
      </c>
      <c r="Q50" s="83">
        <v>1.5145562030383646</v>
      </c>
    </row>
    <row r="51" spans="1:17" x14ac:dyDescent="0.25">
      <c r="A51" s="299" t="s">
        <v>270</v>
      </c>
      <c r="B51" s="298">
        <v>3.5434899351049012</v>
      </c>
      <c r="C51" s="298">
        <v>3.481478579661784</v>
      </c>
      <c r="D51" s="298">
        <v>3.2778176538202395</v>
      </c>
      <c r="E51" s="298">
        <v>4.2749752568925423</v>
      </c>
      <c r="F51" s="298">
        <v>3.371527773116334</v>
      </c>
      <c r="G51" s="298">
        <v>3.3793156709541816</v>
      </c>
      <c r="H51" s="298">
        <v>4.1559051051901932</v>
      </c>
      <c r="I51" s="298">
        <v>3.119291232019711</v>
      </c>
      <c r="J51" s="298">
        <v>3.0472487103770649</v>
      </c>
      <c r="K51" s="298">
        <v>2.8111765823146997</v>
      </c>
      <c r="L51" s="298">
        <v>2.7646258177076666</v>
      </c>
      <c r="M51" s="298">
        <v>2.5886534620410213</v>
      </c>
      <c r="N51" s="298">
        <v>2.3490853100066578</v>
      </c>
      <c r="O51" s="298">
        <v>2.3863906766914411</v>
      </c>
      <c r="P51" s="298">
        <v>2.7752730714682738</v>
      </c>
      <c r="Q51" s="298">
        <v>2.5557216473423527</v>
      </c>
    </row>
    <row r="52" spans="1:17" x14ac:dyDescent="0.25">
      <c r="A52" s="150" t="s">
        <v>33</v>
      </c>
      <c r="B52" s="87">
        <v>8.3059102600541654E-2</v>
      </c>
      <c r="C52" s="87">
        <v>4.335529556559381E-2</v>
      </c>
      <c r="D52" s="87">
        <v>4.3859598912129753E-2</v>
      </c>
      <c r="E52" s="87">
        <v>4.1939149725874321E-2</v>
      </c>
      <c r="F52" s="87">
        <v>0</v>
      </c>
      <c r="G52" s="87">
        <v>4.4282786061111232E-2</v>
      </c>
      <c r="H52" s="87">
        <v>4.5258627824069725E-2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4.3351430533402805E-16</v>
      </c>
      <c r="C54" s="87">
        <v>4.4020849272456083E-16</v>
      </c>
      <c r="D54" s="87">
        <v>0</v>
      </c>
      <c r="E54" s="87">
        <v>0</v>
      </c>
      <c r="F54" s="87">
        <v>0</v>
      </c>
      <c r="G54" s="87">
        <v>4.7000512414400349E-16</v>
      </c>
      <c r="H54" s="87">
        <v>0</v>
      </c>
      <c r="I54" s="87">
        <v>5.1229024988356121E-16</v>
      </c>
      <c r="J54" s="87">
        <v>0</v>
      </c>
      <c r="K54" s="87">
        <v>0</v>
      </c>
      <c r="L54" s="87">
        <v>0</v>
      </c>
      <c r="M54" s="87">
        <v>2.62819839009462E-16</v>
      </c>
      <c r="N54" s="87">
        <v>2.8136272954599073E-16</v>
      </c>
      <c r="O54" s="87">
        <v>0</v>
      </c>
      <c r="P54" s="87">
        <v>5.094785268336356E-16</v>
      </c>
      <c r="Q54" s="87">
        <v>0</v>
      </c>
    </row>
    <row r="55" spans="1:17" x14ac:dyDescent="0.25">
      <c r="A55" s="150" t="s">
        <v>125</v>
      </c>
      <c r="B55" s="87">
        <v>1.1142011311769433</v>
      </c>
      <c r="C55" s="87">
        <v>0.85118836805671794</v>
      </c>
      <c r="D55" s="87">
        <v>0.64848371693972673</v>
      </c>
      <c r="E55" s="87">
        <v>0.80822870662978041</v>
      </c>
      <c r="F55" s="87">
        <v>0.79821585246964855</v>
      </c>
      <c r="G55" s="87">
        <v>0.78056294304861473</v>
      </c>
      <c r="H55" s="87">
        <v>0.90063287423114113</v>
      </c>
      <c r="I55" s="87">
        <v>0.82157713014454481</v>
      </c>
      <c r="J55" s="87">
        <v>0.68548460278133916</v>
      </c>
      <c r="K55" s="87">
        <v>0.63227895708149207</v>
      </c>
      <c r="L55" s="87">
        <v>0.69725340789660872</v>
      </c>
      <c r="M55" s="87">
        <v>0.61631626413606677</v>
      </c>
      <c r="N55" s="87">
        <v>0.5049580927291778</v>
      </c>
      <c r="O55" s="87">
        <v>0.55210743570495557</v>
      </c>
      <c r="P55" s="87">
        <v>0.47947212123807786</v>
      </c>
      <c r="Q55" s="87">
        <v>0.5114649678740536</v>
      </c>
    </row>
    <row r="56" spans="1:17" x14ac:dyDescent="0.25">
      <c r="A56" s="150" t="s">
        <v>29</v>
      </c>
      <c r="B56" s="87">
        <v>0.64116908649671045</v>
      </c>
      <c r="C56" s="87">
        <v>1.0042357745739463</v>
      </c>
      <c r="D56" s="87">
        <v>1.0734406584448712</v>
      </c>
      <c r="E56" s="87">
        <v>0.80295849171819023</v>
      </c>
      <c r="F56" s="87">
        <v>0.98604979599677112</v>
      </c>
      <c r="G56" s="87">
        <v>0.63196736694942302</v>
      </c>
      <c r="H56" s="87">
        <v>0.99109323782333947</v>
      </c>
      <c r="I56" s="87">
        <v>0.13639367166078983</v>
      </c>
      <c r="J56" s="87">
        <v>0.13250630805508876</v>
      </c>
      <c r="K56" s="87">
        <v>6.9847581474267367E-2</v>
      </c>
      <c r="L56" s="87">
        <v>6.7944410769270713E-2</v>
      </c>
      <c r="M56" s="87">
        <v>7.0669936907998263E-2</v>
      </c>
      <c r="N56" s="87">
        <v>7.5683227300392661E-2</v>
      </c>
      <c r="O56" s="87">
        <v>7.3137935847870858E-2</v>
      </c>
      <c r="P56" s="87">
        <v>6.8489902888448306E-2</v>
      </c>
      <c r="Q56" s="87">
        <v>7.4084868579999463E-2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1.6919445032577196</v>
      </c>
      <c r="C58" s="87">
        <v>1.576493225551256</v>
      </c>
      <c r="D58" s="87">
        <v>1.5120336795235119</v>
      </c>
      <c r="E58" s="87">
        <v>2.5554968973696268</v>
      </c>
      <c r="F58" s="87">
        <v>1.5222886115445411</v>
      </c>
      <c r="G58" s="87">
        <v>1.6649818867583903</v>
      </c>
      <c r="H58" s="87">
        <v>1.8750041032645643</v>
      </c>
      <c r="I58" s="87">
        <v>1.8439892267906328</v>
      </c>
      <c r="J58" s="87">
        <v>1.9422758203763104</v>
      </c>
      <c r="K58" s="87">
        <v>1.8259370386444689</v>
      </c>
      <c r="L58" s="87">
        <v>1.7039315114072484</v>
      </c>
      <c r="M58" s="87">
        <v>1.5659384081249561</v>
      </c>
      <c r="N58" s="87">
        <v>1.4393026382134455</v>
      </c>
      <c r="O58" s="87">
        <v>1.426556307347465</v>
      </c>
      <c r="P58" s="87">
        <v>1.92770833651867</v>
      </c>
      <c r="Q58" s="87">
        <v>1.6145706366638153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1.3116111572985679E-2</v>
      </c>
      <c r="C60" s="87">
        <v>6.2059159142691224E-3</v>
      </c>
      <c r="D60" s="87">
        <v>0</v>
      </c>
      <c r="E60" s="87">
        <v>0</v>
      </c>
      <c r="F60" s="87">
        <v>0</v>
      </c>
      <c r="G60" s="87">
        <v>0</v>
      </c>
      <c r="H60" s="87">
        <v>6.4850338605227766E-3</v>
      </c>
      <c r="I60" s="87">
        <v>0</v>
      </c>
      <c r="J60" s="87">
        <v>0</v>
      </c>
      <c r="K60" s="87">
        <v>0</v>
      </c>
      <c r="L60" s="87">
        <v>0</v>
      </c>
      <c r="M60" s="87">
        <v>2.6510905119891001E-2</v>
      </c>
      <c r="N60" s="87">
        <v>4.3517522409043184E-2</v>
      </c>
      <c r="O60" s="87">
        <v>8.9589691956536363E-2</v>
      </c>
      <c r="P60" s="87">
        <v>9.7605655553699114E-2</v>
      </c>
      <c r="Q60" s="87">
        <v>0.11853594493495749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6.6352011449069964E-2</v>
      </c>
      <c r="F61" s="87">
        <v>6.4973513105373387E-2</v>
      </c>
      <c r="G61" s="87">
        <v>0.2575206881366417</v>
      </c>
      <c r="H61" s="87">
        <v>0.33743122818655524</v>
      </c>
      <c r="I61" s="87">
        <v>0.31733120342374288</v>
      </c>
      <c r="J61" s="87">
        <v>0.28698197916432627</v>
      </c>
      <c r="K61" s="87">
        <v>0.28311300511447141</v>
      </c>
      <c r="L61" s="87">
        <v>0.2954964876345389</v>
      </c>
      <c r="M61" s="87">
        <v>0.30921794775210909</v>
      </c>
      <c r="N61" s="87">
        <v>0.2856238293545984</v>
      </c>
      <c r="O61" s="87">
        <v>0.2449993058346136</v>
      </c>
      <c r="P61" s="87">
        <v>0.20199705526937853</v>
      </c>
      <c r="Q61" s="87">
        <v>0.23706522928952684</v>
      </c>
    </row>
    <row r="62" spans="1:17" x14ac:dyDescent="0.25">
      <c r="A62" s="303" t="s">
        <v>269</v>
      </c>
      <c r="B62" s="302">
        <v>0.4451620521488569</v>
      </c>
      <c r="C62" s="302">
        <v>0.4373716808620331</v>
      </c>
      <c r="D62" s="302">
        <v>0.41178613741460296</v>
      </c>
      <c r="E62" s="302">
        <v>0.53705719307695243</v>
      </c>
      <c r="F62" s="302">
        <v>0.42355876546687615</v>
      </c>
      <c r="G62" s="302">
        <v>0.42453714459223385</v>
      </c>
      <c r="H62" s="302">
        <v>0.52209863130530054</v>
      </c>
      <c r="I62" s="302">
        <v>0.391870757791421</v>
      </c>
      <c r="J62" s="302">
        <v>0.3828201897458624</v>
      </c>
      <c r="K62" s="302">
        <v>0.35316288722546479</v>
      </c>
      <c r="L62" s="302">
        <v>0.3473148012195561</v>
      </c>
      <c r="M62" s="302">
        <v>0.32520772136193737</v>
      </c>
      <c r="N62" s="302">
        <v>0.29511121985008265</v>
      </c>
      <c r="O62" s="302">
        <v>0.299797823704955</v>
      </c>
      <c r="P62" s="302">
        <v>0.34865239591309971</v>
      </c>
      <c r="Q62" s="302">
        <v>0.32107055871135087</v>
      </c>
    </row>
    <row r="63" spans="1:17" x14ac:dyDescent="0.25">
      <c r="A63" s="152" t="s">
        <v>268</v>
      </c>
      <c r="B63" s="151">
        <v>0.8903241042977138</v>
      </c>
      <c r="C63" s="151">
        <v>0.87474336172406619</v>
      </c>
      <c r="D63" s="151">
        <v>0.82357227482920592</v>
      </c>
      <c r="E63" s="151">
        <v>1.0741143861539049</v>
      </c>
      <c r="F63" s="151">
        <v>0.84711753093375231</v>
      </c>
      <c r="G63" s="151">
        <v>0.8490742891844677</v>
      </c>
      <c r="H63" s="151">
        <v>1.0441972626106011</v>
      </c>
      <c r="I63" s="151">
        <v>0.783741515582842</v>
      </c>
      <c r="J63" s="151">
        <v>0.76564037949172481</v>
      </c>
      <c r="K63" s="151">
        <v>0.70632577445092959</v>
      </c>
      <c r="L63" s="151">
        <v>0.6946296024391122</v>
      </c>
      <c r="M63" s="151">
        <v>0.65041544272387475</v>
      </c>
      <c r="N63" s="151">
        <v>0.5902224397001653</v>
      </c>
      <c r="O63" s="151">
        <v>0.59959564740991</v>
      </c>
      <c r="P63" s="151">
        <v>0.69730479182619942</v>
      </c>
      <c r="Q63" s="151">
        <v>0.64214111742270175</v>
      </c>
    </row>
    <row r="64" spans="1:17" x14ac:dyDescent="0.25">
      <c r="A64" s="301" t="s">
        <v>267</v>
      </c>
      <c r="B64" s="300">
        <v>1.7806482085954277E-2</v>
      </c>
      <c r="C64" s="300">
        <v>1.7494867234481324E-2</v>
      </c>
      <c r="D64" s="300">
        <v>1.6471445496584119E-2</v>
      </c>
      <c r="E64" s="300">
        <v>2.1482287723078097E-2</v>
      </c>
      <c r="F64" s="300">
        <v>1.6942350618675044E-2</v>
      </c>
      <c r="G64" s="300">
        <v>1.6981485783689354E-2</v>
      </c>
      <c r="H64" s="300">
        <v>2.088394525221202E-2</v>
      </c>
      <c r="I64" s="300">
        <v>1.567483031165684E-2</v>
      </c>
      <c r="J64" s="300">
        <v>1.5312807589834495E-2</v>
      </c>
      <c r="K64" s="300">
        <v>1.412651548901859E-2</v>
      </c>
      <c r="L64" s="300">
        <v>1.3892592048782243E-2</v>
      </c>
      <c r="M64" s="300">
        <v>1.3008308854477494E-2</v>
      </c>
      <c r="N64" s="300">
        <v>1.1804448794003306E-2</v>
      </c>
      <c r="O64" s="300">
        <v>1.1991912948198199E-2</v>
      </c>
      <c r="P64" s="300">
        <v>1.3946095836523988E-2</v>
      </c>
      <c r="Q64" s="300">
        <v>1.2842822348454033E-2</v>
      </c>
    </row>
    <row r="65" spans="1:17" x14ac:dyDescent="0.25">
      <c r="A65" s="156" t="s">
        <v>259</v>
      </c>
      <c r="B65" s="204">
        <v>8.0597761020635126</v>
      </c>
      <c r="C65" s="204">
        <v>7.9187293798178615</v>
      </c>
      <c r="D65" s="204">
        <v>7.4554963826643892</v>
      </c>
      <c r="E65" s="204">
        <v>9.7235618114985058</v>
      </c>
      <c r="F65" s="204">
        <v>7.6686429116108084</v>
      </c>
      <c r="G65" s="204">
        <v>7.6863567231436001</v>
      </c>
      <c r="H65" s="204">
        <v>9.4527331141591233</v>
      </c>
      <c r="I65" s="204">
        <v>7.094923193697305</v>
      </c>
      <c r="J65" s="204">
        <v>6.9310602775040344</v>
      </c>
      <c r="K65" s="204">
        <v>6.3941070108189404</v>
      </c>
      <c r="L65" s="204">
        <v>6.2882258747119621</v>
      </c>
      <c r="M65" s="204">
        <v>5.8879713762371804</v>
      </c>
      <c r="N65" s="204">
        <v>5.3430662962330739</v>
      </c>
      <c r="O65" s="204">
        <v>5.427918492342342</v>
      </c>
      <c r="P65" s="204">
        <v>6.3124433786371723</v>
      </c>
      <c r="Q65" s="204">
        <v>5.8130669577212988</v>
      </c>
    </row>
    <row r="66" spans="1:17" x14ac:dyDescent="0.25">
      <c r="A66" s="299" t="s">
        <v>266</v>
      </c>
      <c r="B66" s="298">
        <v>1.6119552204127028</v>
      </c>
      <c r="C66" s="298">
        <v>1.5837458759635725</v>
      </c>
      <c r="D66" s="298">
        <v>1.4910992765328781</v>
      </c>
      <c r="E66" s="298">
        <v>1.9447123622997013</v>
      </c>
      <c r="F66" s="298">
        <v>1.533728582322162</v>
      </c>
      <c r="G66" s="298">
        <v>1.5372713446287203</v>
      </c>
      <c r="H66" s="298">
        <v>1.8905466228318251</v>
      </c>
      <c r="I66" s="298">
        <v>1.4189846387394611</v>
      </c>
      <c r="J66" s="298">
        <v>1.3862120555008071</v>
      </c>
      <c r="K66" s="298">
        <v>1.2788214021637883</v>
      </c>
      <c r="L66" s="298">
        <v>1.2576451749423925</v>
      </c>
      <c r="M66" s="298">
        <v>1.1775942752474362</v>
      </c>
      <c r="N66" s="298">
        <v>1.0686132592466151</v>
      </c>
      <c r="O66" s="298">
        <v>1.0855836984684686</v>
      </c>
      <c r="P66" s="298">
        <v>1.2624886757274347</v>
      </c>
      <c r="Q66" s="298">
        <v>1.1626133915442598</v>
      </c>
    </row>
    <row r="67" spans="1:17" x14ac:dyDescent="0.25">
      <c r="A67" s="299" t="s">
        <v>265</v>
      </c>
      <c r="B67" s="298">
        <v>0.64478208816508109</v>
      </c>
      <c r="C67" s="298">
        <v>0.63349835038542901</v>
      </c>
      <c r="D67" s="298">
        <v>0.59643971061315115</v>
      </c>
      <c r="E67" s="298">
        <v>0.77788494491988047</v>
      </c>
      <c r="F67" s="298">
        <v>0.61349143292886466</v>
      </c>
      <c r="G67" s="298">
        <v>0.61490853785148802</v>
      </c>
      <c r="H67" s="298">
        <v>0.75621864913272985</v>
      </c>
      <c r="I67" s="298">
        <v>0.56759385549578456</v>
      </c>
      <c r="J67" s="298">
        <v>0.5544848222003228</v>
      </c>
      <c r="K67" s="298">
        <v>0.51152856086551535</v>
      </c>
      <c r="L67" s="298">
        <v>0.50305806997695701</v>
      </c>
      <c r="M67" s="298">
        <v>0.47103771009897444</v>
      </c>
      <c r="N67" s="298">
        <v>0.42744530369864597</v>
      </c>
      <c r="O67" s="298">
        <v>0.43423347938738743</v>
      </c>
      <c r="P67" s="298">
        <v>0.5049954702909738</v>
      </c>
      <c r="Q67" s="298">
        <v>0.46504535661770391</v>
      </c>
    </row>
    <row r="68" spans="1:17" x14ac:dyDescent="0.25">
      <c r="A68" s="150" t="s">
        <v>33</v>
      </c>
      <c r="B68" s="87">
        <v>1.5113637288858145E-2</v>
      </c>
      <c r="C68" s="87">
        <v>7.8890355326973124E-3</v>
      </c>
      <c r="D68" s="87">
        <v>7.9807998020484695E-3</v>
      </c>
      <c r="E68" s="87">
        <v>7.6313501749276716E-3</v>
      </c>
      <c r="F68" s="87">
        <v>0</v>
      </c>
      <c r="G68" s="87">
        <v>8.0578039698610219E-3</v>
      </c>
      <c r="H68" s="87">
        <v>8.2353705218090358E-3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7.8883322419944786E-17</v>
      </c>
      <c r="C70" s="87">
        <v>8.0101413116767474E-17</v>
      </c>
      <c r="D70" s="87">
        <v>0</v>
      </c>
      <c r="E70" s="87">
        <v>0</v>
      </c>
      <c r="F70" s="87">
        <v>0</v>
      </c>
      <c r="G70" s="87">
        <v>8.5523280986795643E-17</v>
      </c>
      <c r="H70" s="87">
        <v>0</v>
      </c>
      <c r="I70" s="87">
        <v>9.3217585802668638E-17</v>
      </c>
      <c r="J70" s="87">
        <v>0</v>
      </c>
      <c r="K70" s="87">
        <v>0</v>
      </c>
      <c r="L70" s="87">
        <v>0</v>
      </c>
      <c r="M70" s="87">
        <v>4.7823340184742081E-17</v>
      </c>
      <c r="N70" s="87">
        <v>5.1197449861846496E-17</v>
      </c>
      <c r="O70" s="87">
        <v>0</v>
      </c>
      <c r="P70" s="87">
        <v>9.2705957805221151E-17</v>
      </c>
      <c r="Q70" s="87">
        <v>0</v>
      </c>
    </row>
    <row r="71" spans="1:17" x14ac:dyDescent="0.25">
      <c r="A71" s="150" t="s">
        <v>125</v>
      </c>
      <c r="B71" s="87">
        <v>0.20274276071138239</v>
      </c>
      <c r="C71" s="87">
        <v>0.15488431558397828</v>
      </c>
      <c r="D71" s="87">
        <v>0.11799968189752232</v>
      </c>
      <c r="E71" s="87">
        <v>0.14706727060600072</v>
      </c>
      <c r="F71" s="87">
        <v>0.14524530719363082</v>
      </c>
      <c r="G71" s="87">
        <v>0.14203314065523587</v>
      </c>
      <c r="H71" s="87">
        <v>0.16388135875985849</v>
      </c>
      <c r="I71" s="87">
        <v>0.14949618236959716</v>
      </c>
      <c r="J71" s="87">
        <v>0.12473245350795063</v>
      </c>
      <c r="K71" s="87">
        <v>0.11505102419255925</v>
      </c>
      <c r="L71" s="87">
        <v>0.12687393404730674</v>
      </c>
      <c r="M71" s="87">
        <v>0.11214641357461354</v>
      </c>
      <c r="N71" s="87">
        <v>9.1883408568546487E-2</v>
      </c>
      <c r="O71" s="87">
        <v>0.10046281823988612</v>
      </c>
      <c r="P71" s="87">
        <v>8.7245918913461368E-2</v>
      </c>
      <c r="Q71" s="87">
        <v>9.3067415471396145E-2</v>
      </c>
    </row>
    <row r="72" spans="1:17" x14ac:dyDescent="0.25">
      <c r="A72" s="150" t="s">
        <v>29</v>
      </c>
      <c r="B72" s="87">
        <v>0.11666869386663228</v>
      </c>
      <c r="C72" s="87">
        <v>0.1827331956907895</v>
      </c>
      <c r="D72" s="87">
        <v>0.19532588548269539</v>
      </c>
      <c r="E72" s="87">
        <v>0.14610828942134746</v>
      </c>
      <c r="F72" s="87">
        <v>0.17942403058602974</v>
      </c>
      <c r="G72" s="87">
        <v>0.11499432649066461</v>
      </c>
      <c r="H72" s="87">
        <v>0.18034174758594482</v>
      </c>
      <c r="I72" s="87">
        <v>2.4818525813970749E-2</v>
      </c>
      <c r="J72" s="87">
        <v>2.4111171632346221E-2</v>
      </c>
      <c r="K72" s="87">
        <v>1.2709636618433206E-2</v>
      </c>
      <c r="L72" s="87">
        <v>1.2363331025987368E-2</v>
      </c>
      <c r="M72" s="87">
        <v>1.2859274422825388E-2</v>
      </c>
      <c r="N72" s="87">
        <v>1.3771504994094193E-2</v>
      </c>
      <c r="O72" s="87">
        <v>1.3308357541215326E-2</v>
      </c>
      <c r="P72" s="87">
        <v>1.2462590105065438E-2</v>
      </c>
      <c r="Q72" s="87">
        <v>1.3480663735265703E-2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0.30787035658326128</v>
      </c>
      <c r="C74" s="87">
        <v>0.28686255995219889</v>
      </c>
      <c r="D74" s="87">
        <v>0.27513334343088491</v>
      </c>
      <c r="E74" s="87">
        <v>0.46500446056342315</v>
      </c>
      <c r="F74" s="87">
        <v>0.27699935592241315</v>
      </c>
      <c r="G74" s="87">
        <v>0.30296417299385675</v>
      </c>
      <c r="H74" s="87">
        <v>0.34118032876117954</v>
      </c>
      <c r="I74" s="87">
        <v>0.33553678604389198</v>
      </c>
      <c r="J74" s="87">
        <v>0.35342125480531644</v>
      </c>
      <c r="K74" s="87">
        <v>0.33225196577291577</v>
      </c>
      <c r="L74" s="87">
        <v>0.31005154187997536</v>
      </c>
      <c r="M74" s="87">
        <v>0.28494197957946826</v>
      </c>
      <c r="N74" s="87">
        <v>0.26189902541413657</v>
      </c>
      <c r="O74" s="87">
        <v>0.25957967190030573</v>
      </c>
      <c r="P74" s="87">
        <v>0.35077051984259311</v>
      </c>
      <c r="Q74" s="87">
        <v>0.29379121873173891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2.386639714946878E-3</v>
      </c>
      <c r="C76" s="87">
        <v>1.1292436257649182E-3</v>
      </c>
      <c r="D76" s="87">
        <v>0</v>
      </c>
      <c r="E76" s="87">
        <v>0</v>
      </c>
      <c r="F76" s="87">
        <v>0</v>
      </c>
      <c r="G76" s="87">
        <v>0</v>
      </c>
      <c r="H76" s="87">
        <v>1.1800326093730942E-3</v>
      </c>
      <c r="I76" s="87">
        <v>0</v>
      </c>
      <c r="J76" s="87">
        <v>0</v>
      </c>
      <c r="K76" s="87">
        <v>0</v>
      </c>
      <c r="L76" s="87">
        <v>0</v>
      </c>
      <c r="M76" s="87">
        <v>4.8239890829106071E-3</v>
      </c>
      <c r="N76" s="87">
        <v>7.9185547255809854E-3</v>
      </c>
      <c r="O76" s="87">
        <v>1.6301959287515742E-2</v>
      </c>
      <c r="P76" s="87">
        <v>1.7760563613050773E-2</v>
      </c>
      <c r="Q76" s="87">
        <v>2.156909021826256E-2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1.2073574154181468E-2</v>
      </c>
      <c r="F77" s="87">
        <v>1.1822739226791031E-2</v>
      </c>
      <c r="G77" s="87">
        <v>4.6859093741869737E-2</v>
      </c>
      <c r="H77" s="87">
        <v>6.1399810894564921E-2</v>
      </c>
      <c r="I77" s="87">
        <v>5.7742361268324542E-2</v>
      </c>
      <c r="J77" s="87">
        <v>5.221994225470946E-2</v>
      </c>
      <c r="K77" s="87">
        <v>5.151593428160707E-2</v>
      </c>
      <c r="L77" s="87">
        <v>5.3769263023687584E-2</v>
      </c>
      <c r="M77" s="87">
        <v>5.6266053439156576E-2</v>
      </c>
      <c r="N77" s="87">
        <v>5.1972809996287665E-2</v>
      </c>
      <c r="O77" s="87">
        <v>4.4580672418464466E-2</v>
      </c>
      <c r="P77" s="87">
        <v>3.6755877816803062E-2</v>
      </c>
      <c r="Q77" s="87">
        <v>4.3136968461040585E-2</v>
      </c>
    </row>
    <row r="78" spans="1:17" x14ac:dyDescent="0.25">
      <c r="A78" s="299" t="s">
        <v>264</v>
      </c>
      <c r="B78" s="298">
        <v>5.8030387934857295</v>
      </c>
      <c r="C78" s="298">
        <v>5.7014851534688598</v>
      </c>
      <c r="D78" s="298">
        <v>5.3679573955183599</v>
      </c>
      <c r="E78" s="298">
        <v>7.0009645042789233</v>
      </c>
      <c r="F78" s="298">
        <v>5.5214228963597822</v>
      </c>
      <c r="G78" s="298">
        <v>5.5341768406633918</v>
      </c>
      <c r="H78" s="298">
        <v>6.8059678421945682</v>
      </c>
      <c r="I78" s="298">
        <v>5.1083446994620596</v>
      </c>
      <c r="J78" s="298">
        <v>4.990363399802904</v>
      </c>
      <c r="K78" s="298">
        <v>4.603757047789637</v>
      </c>
      <c r="L78" s="298">
        <v>4.5275226297926121</v>
      </c>
      <c r="M78" s="298">
        <v>4.2393393908907697</v>
      </c>
      <c r="N78" s="298">
        <v>3.8470077332878132</v>
      </c>
      <c r="O78" s="298">
        <v>3.908101314486486</v>
      </c>
      <c r="P78" s="298">
        <v>4.5449592326187638</v>
      </c>
      <c r="Q78" s="298">
        <v>4.185408209559335</v>
      </c>
    </row>
    <row r="79" spans="1:17" x14ac:dyDescent="0.25">
      <c r="A79" s="243" t="s">
        <v>258</v>
      </c>
      <c r="B79" s="278">
        <v>1.0752252541353831</v>
      </c>
      <c r="C79" s="278">
        <v>1.9241493843448381</v>
      </c>
      <c r="D79" s="278">
        <v>2.2951197513313435</v>
      </c>
      <c r="E79" s="278">
        <v>0.31200797978448258</v>
      </c>
      <c r="F79" s="278">
        <v>4.3162979104826231</v>
      </c>
      <c r="G79" s="278">
        <v>5.3256869025862805</v>
      </c>
      <c r="H79" s="278">
        <v>5.4916721869985183</v>
      </c>
      <c r="I79" s="278">
        <v>8.8082757630145778</v>
      </c>
      <c r="J79" s="278">
        <v>7.333395825662099</v>
      </c>
      <c r="K79" s="278">
        <v>7.1477914566142342</v>
      </c>
      <c r="L79" s="278">
        <v>7.2684853013041861</v>
      </c>
      <c r="M79" s="278">
        <v>8.2217054366956894</v>
      </c>
      <c r="N79" s="278">
        <v>9.5535467001173195</v>
      </c>
      <c r="O79" s="278">
        <v>8.6625392240532246</v>
      </c>
      <c r="P79" s="278">
        <v>7.6243997392157405</v>
      </c>
      <c r="Q79" s="278">
        <v>9.7066279626664809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0.99999999999999989</v>
      </c>
      <c r="D83" s="77">
        <f t="shared" si="0"/>
        <v>0.99999999999999989</v>
      </c>
      <c r="E83" s="77">
        <f t="shared" si="0"/>
        <v>0.99999999999999989</v>
      </c>
      <c r="F83" s="77">
        <f t="shared" si="0"/>
        <v>1</v>
      </c>
      <c r="G83" s="77">
        <f t="shared" si="0"/>
        <v>0.99999999999999978</v>
      </c>
      <c r="H83" s="77">
        <f t="shared" si="0"/>
        <v>0.99999999999999989</v>
      </c>
      <c r="I83" s="77">
        <f t="shared" si="0"/>
        <v>0.99999999999999989</v>
      </c>
      <c r="J83" s="77">
        <f t="shared" si="0"/>
        <v>0.99999999999999989</v>
      </c>
      <c r="K83" s="77">
        <f t="shared" si="0"/>
        <v>0.99999999999999989</v>
      </c>
      <c r="L83" s="77">
        <f t="shared" si="0"/>
        <v>1</v>
      </c>
      <c r="M83" s="77">
        <f t="shared" si="0"/>
        <v>0.99999999999999989</v>
      </c>
      <c r="N83" s="77">
        <f t="shared" si="0"/>
        <v>0.99999999999999978</v>
      </c>
      <c r="O83" s="77">
        <f t="shared" si="0"/>
        <v>0.99999999999999989</v>
      </c>
      <c r="P83" s="77">
        <f t="shared" si="0"/>
        <v>0.99999999999999978</v>
      </c>
      <c r="Q83" s="77">
        <f t="shared" si="0"/>
        <v>0.99999999999999978</v>
      </c>
    </row>
    <row r="84" spans="1:17" x14ac:dyDescent="0.25">
      <c r="A84" s="132" t="s">
        <v>83</v>
      </c>
      <c r="B84" s="203">
        <f t="shared" ref="B84:Q84" si="1">IF(B$6=0,0,B$6/B$5)</f>
        <v>1.4070421257360502E-2</v>
      </c>
      <c r="C84" s="203">
        <f t="shared" si="1"/>
        <v>1.4070421257360502E-2</v>
      </c>
      <c r="D84" s="203">
        <f t="shared" si="1"/>
        <v>1.4070421257360504E-2</v>
      </c>
      <c r="E84" s="203">
        <f t="shared" si="1"/>
        <v>1.4070421257360501E-2</v>
      </c>
      <c r="F84" s="203">
        <f t="shared" si="1"/>
        <v>1.4070421257360508E-2</v>
      </c>
      <c r="G84" s="203">
        <f t="shared" si="1"/>
        <v>1.4070421257360504E-2</v>
      </c>
      <c r="H84" s="203">
        <f t="shared" si="1"/>
        <v>1.4070421257360506E-2</v>
      </c>
      <c r="I84" s="203">
        <f t="shared" si="1"/>
        <v>1.4070421257360506E-2</v>
      </c>
      <c r="J84" s="203">
        <f t="shared" si="1"/>
        <v>1.4070421257360506E-2</v>
      </c>
      <c r="K84" s="203">
        <f t="shared" si="1"/>
        <v>1.4070421257360506E-2</v>
      </c>
      <c r="L84" s="203">
        <f t="shared" si="1"/>
        <v>1.4070421257360502E-2</v>
      </c>
      <c r="M84" s="203">
        <f t="shared" si="1"/>
        <v>1.4070421257360504E-2</v>
      </c>
      <c r="N84" s="203">
        <f t="shared" si="1"/>
        <v>1.4070421257360504E-2</v>
      </c>
      <c r="O84" s="203">
        <f t="shared" si="1"/>
        <v>1.4070421257360506E-2</v>
      </c>
      <c r="P84" s="203">
        <f t="shared" si="1"/>
        <v>1.4070421257360501E-2</v>
      </c>
      <c r="Q84" s="203">
        <f t="shared" si="1"/>
        <v>1.4070421257360504E-2</v>
      </c>
    </row>
    <row r="85" spans="1:17" x14ac:dyDescent="0.25">
      <c r="A85" s="76" t="s">
        <v>82</v>
      </c>
      <c r="B85" s="202">
        <f t="shared" ref="B85:Q85" si="2">IF(B$7=0,0,B$7/B$5)</f>
        <v>1.641549146692059E-2</v>
      </c>
      <c r="C85" s="202">
        <f t="shared" si="2"/>
        <v>1.6415491466920586E-2</v>
      </c>
      <c r="D85" s="202">
        <f t="shared" si="2"/>
        <v>1.641549146692059E-2</v>
      </c>
      <c r="E85" s="202">
        <f t="shared" si="2"/>
        <v>1.6415491466920586E-2</v>
      </c>
      <c r="F85" s="202">
        <f t="shared" si="2"/>
        <v>1.6415491466920593E-2</v>
      </c>
      <c r="G85" s="202">
        <f t="shared" si="2"/>
        <v>1.641549146692059E-2</v>
      </c>
      <c r="H85" s="202">
        <f t="shared" si="2"/>
        <v>1.6415491466920593E-2</v>
      </c>
      <c r="I85" s="202">
        <f t="shared" si="2"/>
        <v>1.641549146692059E-2</v>
      </c>
      <c r="J85" s="202">
        <f t="shared" si="2"/>
        <v>1.6415491466920593E-2</v>
      </c>
      <c r="K85" s="202">
        <f t="shared" si="2"/>
        <v>1.641549146692059E-2</v>
      </c>
      <c r="L85" s="202">
        <f t="shared" si="2"/>
        <v>1.641549146692059E-2</v>
      </c>
      <c r="M85" s="202">
        <f t="shared" si="2"/>
        <v>1.641549146692059E-2</v>
      </c>
      <c r="N85" s="202">
        <f t="shared" si="2"/>
        <v>1.641549146692059E-2</v>
      </c>
      <c r="O85" s="202">
        <f t="shared" si="2"/>
        <v>1.6415491466920593E-2</v>
      </c>
      <c r="P85" s="202">
        <f t="shared" si="2"/>
        <v>1.6415491466920586E-2</v>
      </c>
      <c r="Q85" s="202">
        <f t="shared" si="2"/>
        <v>1.641549146692059E-2</v>
      </c>
    </row>
    <row r="86" spans="1:17" x14ac:dyDescent="0.25">
      <c r="A86" s="76" t="s">
        <v>81</v>
      </c>
      <c r="B86" s="202">
        <f t="shared" ref="B86:Q86" si="3">IF(B$8=0,0,B$8/B$5)</f>
        <v>3.7521123352961351E-2</v>
      </c>
      <c r="C86" s="202">
        <f t="shared" si="3"/>
        <v>3.7521123352961344E-2</v>
      </c>
      <c r="D86" s="202">
        <f t="shared" si="3"/>
        <v>3.7521123352961351E-2</v>
      </c>
      <c r="E86" s="202">
        <f t="shared" si="3"/>
        <v>3.7521123352961344E-2</v>
      </c>
      <c r="F86" s="202">
        <f t="shared" si="3"/>
        <v>3.7521123352961358E-2</v>
      </c>
      <c r="G86" s="202">
        <f t="shared" si="3"/>
        <v>3.7521123352961351E-2</v>
      </c>
      <c r="H86" s="202">
        <f t="shared" si="3"/>
        <v>3.7521123352961358E-2</v>
      </c>
      <c r="I86" s="202">
        <f t="shared" si="3"/>
        <v>3.7521123352961351E-2</v>
      </c>
      <c r="J86" s="202">
        <f t="shared" si="3"/>
        <v>3.7521123352961358E-2</v>
      </c>
      <c r="K86" s="202">
        <f t="shared" si="3"/>
        <v>3.7521123352961351E-2</v>
      </c>
      <c r="L86" s="202">
        <f t="shared" si="3"/>
        <v>3.7521123352961351E-2</v>
      </c>
      <c r="M86" s="202">
        <f t="shared" si="3"/>
        <v>3.7521123352961351E-2</v>
      </c>
      <c r="N86" s="202">
        <f t="shared" si="3"/>
        <v>3.7521123352961344E-2</v>
      </c>
      <c r="O86" s="202">
        <f t="shared" si="3"/>
        <v>3.7521123352961351E-2</v>
      </c>
      <c r="P86" s="202">
        <f t="shared" si="3"/>
        <v>3.7521123352961344E-2</v>
      </c>
      <c r="Q86" s="202">
        <f t="shared" si="3"/>
        <v>3.7521123352961351E-2</v>
      </c>
    </row>
    <row r="87" spans="1:17" x14ac:dyDescent="0.25">
      <c r="A87" s="76" t="s">
        <v>80</v>
      </c>
      <c r="B87" s="202">
        <f t="shared" ref="B87:Q87" si="4">IF(B$9=0,0,B$9/B$5)</f>
        <v>2.8140842514721005E-2</v>
      </c>
      <c r="C87" s="202">
        <f t="shared" si="4"/>
        <v>2.8140842514721005E-2</v>
      </c>
      <c r="D87" s="202">
        <f t="shared" si="4"/>
        <v>2.8140842514721008E-2</v>
      </c>
      <c r="E87" s="202">
        <f t="shared" si="4"/>
        <v>2.8140842514721001E-2</v>
      </c>
      <c r="F87" s="202">
        <f t="shared" si="4"/>
        <v>2.8140842514721015E-2</v>
      </c>
      <c r="G87" s="202">
        <f t="shared" si="4"/>
        <v>2.8140842514721008E-2</v>
      </c>
      <c r="H87" s="202">
        <f t="shared" si="4"/>
        <v>2.8140842514721012E-2</v>
      </c>
      <c r="I87" s="202">
        <f t="shared" si="4"/>
        <v>2.8140842514721012E-2</v>
      </c>
      <c r="J87" s="202">
        <f t="shared" si="4"/>
        <v>2.8140842514721012E-2</v>
      </c>
      <c r="K87" s="202">
        <f t="shared" si="4"/>
        <v>2.8140842514721012E-2</v>
      </c>
      <c r="L87" s="202">
        <f t="shared" si="4"/>
        <v>2.8140842514721005E-2</v>
      </c>
      <c r="M87" s="202">
        <f t="shared" si="4"/>
        <v>2.8140842514721008E-2</v>
      </c>
      <c r="N87" s="202">
        <f t="shared" si="4"/>
        <v>2.8140842514721008E-2</v>
      </c>
      <c r="O87" s="202">
        <f t="shared" si="4"/>
        <v>2.8140842514721012E-2</v>
      </c>
      <c r="P87" s="202">
        <f t="shared" si="4"/>
        <v>2.8140842514721001E-2</v>
      </c>
      <c r="Q87" s="202">
        <f t="shared" si="4"/>
        <v>2.8140842514721008E-2</v>
      </c>
    </row>
    <row r="88" spans="1:17" x14ac:dyDescent="0.25">
      <c r="A88" s="129" t="s">
        <v>79</v>
      </c>
      <c r="B88" s="201">
        <f t="shared" ref="B88:Q88" si="5">IF(B$10=0,0,B$10/B$5)</f>
        <v>1.8760561676480676E-2</v>
      </c>
      <c r="C88" s="201">
        <f t="shared" si="5"/>
        <v>1.8760561676480672E-2</v>
      </c>
      <c r="D88" s="201">
        <f t="shared" si="5"/>
        <v>1.8760561676480676E-2</v>
      </c>
      <c r="E88" s="201">
        <f t="shared" si="5"/>
        <v>1.8760561676480672E-2</v>
      </c>
      <c r="F88" s="201">
        <f t="shared" si="5"/>
        <v>1.8760561676480682E-2</v>
      </c>
      <c r="G88" s="201">
        <f t="shared" si="5"/>
        <v>1.8760561676480672E-2</v>
      </c>
      <c r="H88" s="201">
        <f t="shared" si="5"/>
        <v>1.8760561676480682E-2</v>
      </c>
      <c r="I88" s="201">
        <f t="shared" si="5"/>
        <v>1.8760561676480676E-2</v>
      </c>
      <c r="J88" s="201">
        <f t="shared" si="5"/>
        <v>1.8760561676480679E-2</v>
      </c>
      <c r="K88" s="201">
        <f t="shared" si="5"/>
        <v>1.8760561676480672E-2</v>
      </c>
      <c r="L88" s="201">
        <f t="shared" si="5"/>
        <v>1.8760561676480676E-2</v>
      </c>
      <c r="M88" s="201">
        <f t="shared" si="5"/>
        <v>1.8760561676480676E-2</v>
      </c>
      <c r="N88" s="201">
        <f t="shared" si="5"/>
        <v>1.8760561676480672E-2</v>
      </c>
      <c r="O88" s="201">
        <f t="shared" si="5"/>
        <v>1.8760561676480676E-2</v>
      </c>
      <c r="P88" s="201">
        <f t="shared" si="5"/>
        <v>1.8760561676480676E-2</v>
      </c>
      <c r="Q88" s="201">
        <f t="shared" si="5"/>
        <v>1.8760561676480672E-2</v>
      </c>
    </row>
    <row r="89" spans="1:17" x14ac:dyDescent="0.25">
      <c r="A89" s="127" t="s">
        <v>263</v>
      </c>
      <c r="B89" s="200">
        <f t="shared" ref="B89:Q89" si="6">IF(B$15=0,0,B$15/B$5)</f>
        <v>6.0519081007285862E-2</v>
      </c>
      <c r="C89" s="200">
        <f t="shared" si="6"/>
        <v>6.0519081007285848E-2</v>
      </c>
      <c r="D89" s="200">
        <f t="shared" si="6"/>
        <v>6.0519081007285876E-2</v>
      </c>
      <c r="E89" s="200">
        <f t="shared" si="6"/>
        <v>6.0519081007285855E-2</v>
      </c>
      <c r="F89" s="200">
        <f t="shared" si="6"/>
        <v>6.0519081007285876E-2</v>
      </c>
      <c r="G89" s="200">
        <f t="shared" si="6"/>
        <v>6.0519081007285869E-2</v>
      </c>
      <c r="H89" s="200">
        <f t="shared" si="6"/>
        <v>6.0519081007285876E-2</v>
      </c>
      <c r="I89" s="200">
        <f t="shared" si="6"/>
        <v>6.0519081007285876E-2</v>
      </c>
      <c r="J89" s="200">
        <f t="shared" si="6"/>
        <v>6.0519081007285883E-2</v>
      </c>
      <c r="K89" s="200">
        <f t="shared" si="6"/>
        <v>6.0519081007285869E-2</v>
      </c>
      <c r="L89" s="200">
        <f t="shared" si="6"/>
        <v>6.0519081007285876E-2</v>
      </c>
      <c r="M89" s="200">
        <f t="shared" si="6"/>
        <v>6.0519081007285848E-2</v>
      </c>
      <c r="N89" s="200">
        <f t="shared" si="6"/>
        <v>6.0519081007285869E-2</v>
      </c>
      <c r="O89" s="200">
        <f t="shared" si="6"/>
        <v>6.0519081007285883E-2</v>
      </c>
      <c r="P89" s="200">
        <f t="shared" si="6"/>
        <v>6.0519081007285862E-2</v>
      </c>
      <c r="Q89" s="200">
        <f t="shared" si="6"/>
        <v>6.0519081007285848E-2</v>
      </c>
    </row>
    <row r="90" spans="1:17" x14ac:dyDescent="0.25">
      <c r="A90" s="142" t="s">
        <v>277</v>
      </c>
      <c r="B90" s="199">
        <f t="shared" ref="B90:Q90" si="7">IF(B$16=0,0,B$16/B$5)</f>
        <v>3.0259540503642934E-2</v>
      </c>
      <c r="C90" s="199">
        <f t="shared" si="7"/>
        <v>3.0259540503642924E-2</v>
      </c>
      <c r="D90" s="199">
        <f t="shared" si="7"/>
        <v>3.0259540503642938E-2</v>
      </c>
      <c r="E90" s="199">
        <f t="shared" si="7"/>
        <v>3.0259540503642931E-2</v>
      </c>
      <c r="F90" s="199">
        <f t="shared" si="7"/>
        <v>3.0259540503642938E-2</v>
      </c>
      <c r="G90" s="199">
        <f t="shared" si="7"/>
        <v>3.0259540503642934E-2</v>
      </c>
      <c r="H90" s="199">
        <f t="shared" si="7"/>
        <v>3.0259540503642934E-2</v>
      </c>
      <c r="I90" s="199">
        <f t="shared" si="7"/>
        <v>3.0259540503642934E-2</v>
      </c>
      <c r="J90" s="199">
        <f t="shared" si="7"/>
        <v>3.0259540503642941E-2</v>
      </c>
      <c r="K90" s="199">
        <f t="shared" si="7"/>
        <v>3.0259540503642941E-2</v>
      </c>
      <c r="L90" s="199">
        <f t="shared" si="7"/>
        <v>3.0259540503642938E-2</v>
      </c>
      <c r="M90" s="199">
        <f t="shared" si="7"/>
        <v>3.0259540503642924E-2</v>
      </c>
      <c r="N90" s="199">
        <f t="shared" si="7"/>
        <v>3.0259540503642938E-2</v>
      </c>
      <c r="O90" s="199">
        <f t="shared" si="7"/>
        <v>3.0259540503642938E-2</v>
      </c>
      <c r="P90" s="199">
        <f t="shared" si="7"/>
        <v>3.0259540503642931E-2</v>
      </c>
      <c r="Q90" s="199">
        <f t="shared" si="7"/>
        <v>3.0259540503642931E-2</v>
      </c>
    </row>
    <row r="91" spans="1:17" x14ac:dyDescent="0.25">
      <c r="A91" s="142" t="s">
        <v>276</v>
      </c>
      <c r="B91" s="199">
        <f t="shared" ref="B91:Q91" si="8">IF(B$22=0,0,B$22/B$5)</f>
        <v>3.0239879949282237E-2</v>
      </c>
      <c r="C91" s="199">
        <f t="shared" si="8"/>
        <v>3.0239879949282233E-2</v>
      </c>
      <c r="D91" s="199">
        <f t="shared" si="8"/>
        <v>3.023987994928224E-2</v>
      </c>
      <c r="E91" s="199">
        <f t="shared" si="8"/>
        <v>3.023987994928223E-2</v>
      </c>
      <c r="F91" s="199">
        <f t="shared" si="8"/>
        <v>3.0239879949282244E-2</v>
      </c>
      <c r="G91" s="199">
        <f t="shared" si="8"/>
        <v>3.0239879949282237E-2</v>
      </c>
      <c r="H91" s="199">
        <f t="shared" si="8"/>
        <v>3.023987994928224E-2</v>
      </c>
      <c r="I91" s="199">
        <f t="shared" si="8"/>
        <v>3.0239879949282237E-2</v>
      </c>
      <c r="J91" s="199">
        <f t="shared" si="8"/>
        <v>3.0239879949282244E-2</v>
      </c>
      <c r="K91" s="199">
        <f t="shared" si="8"/>
        <v>3.0239879949282237E-2</v>
      </c>
      <c r="L91" s="199">
        <f t="shared" si="8"/>
        <v>3.0239879949282244E-2</v>
      </c>
      <c r="M91" s="199">
        <f t="shared" si="8"/>
        <v>3.0239879949282233E-2</v>
      </c>
      <c r="N91" s="199">
        <f t="shared" si="8"/>
        <v>3.0239879949282237E-2</v>
      </c>
      <c r="O91" s="199">
        <f t="shared" si="8"/>
        <v>3.0239879949282244E-2</v>
      </c>
      <c r="P91" s="199">
        <f t="shared" si="8"/>
        <v>3.0239879949282237E-2</v>
      </c>
      <c r="Q91" s="199">
        <f t="shared" si="8"/>
        <v>3.0239879949282237E-2</v>
      </c>
    </row>
    <row r="92" spans="1:17" x14ac:dyDescent="0.25">
      <c r="A92" s="142" t="s">
        <v>275</v>
      </c>
      <c r="B92" s="199">
        <f t="shared" ref="B92:Q92" si="9">IF(B$23=0,0,B$23/B$5)</f>
        <v>1.9660554360695832E-5</v>
      </c>
      <c r="C92" s="199">
        <f t="shared" si="9"/>
        <v>1.9660554360695842E-5</v>
      </c>
      <c r="D92" s="199">
        <f t="shared" si="9"/>
        <v>1.9660554360695889E-5</v>
      </c>
      <c r="E92" s="199">
        <f t="shared" si="9"/>
        <v>1.9660554360695798E-5</v>
      </c>
      <c r="F92" s="199">
        <f t="shared" si="9"/>
        <v>1.9660554360695815E-5</v>
      </c>
      <c r="G92" s="199">
        <f t="shared" si="9"/>
        <v>1.9660554360695832E-5</v>
      </c>
      <c r="H92" s="199">
        <f t="shared" si="9"/>
        <v>1.9660554360695706E-5</v>
      </c>
      <c r="I92" s="199">
        <f t="shared" si="9"/>
        <v>1.9660554360695787E-5</v>
      </c>
      <c r="J92" s="199">
        <f t="shared" si="9"/>
        <v>1.966055436069574E-5</v>
      </c>
      <c r="K92" s="199">
        <f t="shared" si="9"/>
        <v>1.966055436069575E-5</v>
      </c>
      <c r="L92" s="199">
        <f t="shared" si="9"/>
        <v>1.9660554360695771E-5</v>
      </c>
      <c r="M92" s="199">
        <f t="shared" si="9"/>
        <v>1.9660554360695845E-5</v>
      </c>
      <c r="N92" s="199">
        <f t="shared" si="9"/>
        <v>1.9660554360695713E-5</v>
      </c>
      <c r="O92" s="199">
        <f t="shared" si="9"/>
        <v>1.9660554360695794E-5</v>
      </c>
      <c r="P92" s="199">
        <f t="shared" si="9"/>
        <v>1.9660554360695838E-5</v>
      </c>
      <c r="Q92" s="199">
        <f t="shared" si="9"/>
        <v>1.9660554360695743E-5</v>
      </c>
    </row>
    <row r="93" spans="1:17" x14ac:dyDescent="0.25">
      <c r="A93" s="127" t="s">
        <v>262</v>
      </c>
      <c r="B93" s="200">
        <f t="shared" ref="B93:Q93" si="10">IF(B$24=0,0,B$24/B$5)</f>
        <v>5.0432567506071571E-2</v>
      </c>
      <c r="C93" s="200">
        <f t="shared" si="10"/>
        <v>5.043256750607155E-2</v>
      </c>
      <c r="D93" s="200">
        <f t="shared" si="10"/>
        <v>5.0432567506071585E-2</v>
      </c>
      <c r="E93" s="200">
        <f t="shared" si="10"/>
        <v>5.0432567506071529E-2</v>
      </c>
      <c r="F93" s="200">
        <f t="shared" si="10"/>
        <v>5.0432567506071571E-2</v>
      </c>
      <c r="G93" s="200">
        <f t="shared" si="10"/>
        <v>5.0432567506071571E-2</v>
      </c>
      <c r="H93" s="200">
        <f t="shared" si="10"/>
        <v>5.0432567506071592E-2</v>
      </c>
      <c r="I93" s="200">
        <f t="shared" si="10"/>
        <v>5.0432567506071557E-2</v>
      </c>
      <c r="J93" s="200">
        <f t="shared" si="10"/>
        <v>5.0432567506071543E-2</v>
      </c>
      <c r="K93" s="200">
        <f t="shared" si="10"/>
        <v>5.0432567506071557E-2</v>
      </c>
      <c r="L93" s="200">
        <f t="shared" si="10"/>
        <v>5.0432567506071564E-2</v>
      </c>
      <c r="M93" s="200">
        <f t="shared" si="10"/>
        <v>5.0432567506071571E-2</v>
      </c>
      <c r="N93" s="200">
        <f t="shared" si="10"/>
        <v>5.0432567506071564E-2</v>
      </c>
      <c r="O93" s="200">
        <f t="shared" si="10"/>
        <v>5.0432567506071564E-2</v>
      </c>
      <c r="P93" s="200">
        <f t="shared" si="10"/>
        <v>5.0432567506071557E-2</v>
      </c>
      <c r="Q93" s="200">
        <f t="shared" si="10"/>
        <v>5.043256750607155E-2</v>
      </c>
    </row>
    <row r="94" spans="1:17" x14ac:dyDescent="0.25">
      <c r="A94" s="142" t="s">
        <v>274</v>
      </c>
      <c r="B94" s="199">
        <f t="shared" ref="B94:Q94" si="11">IF(B$25=0,0,B$25/B$5)</f>
        <v>3.6009029917223968E-2</v>
      </c>
      <c r="C94" s="199">
        <f t="shared" si="11"/>
        <v>3.600902991722392E-2</v>
      </c>
      <c r="D94" s="199">
        <f t="shared" si="11"/>
        <v>3.6009029917223864E-2</v>
      </c>
      <c r="E94" s="199">
        <f t="shared" si="11"/>
        <v>3.6009029917223996E-2</v>
      </c>
      <c r="F94" s="199">
        <f t="shared" si="11"/>
        <v>3.6009029917224031E-2</v>
      </c>
      <c r="G94" s="199">
        <f t="shared" si="11"/>
        <v>3.6009029917223968E-2</v>
      </c>
      <c r="H94" s="199">
        <f t="shared" si="11"/>
        <v>3.6009029917224281E-2</v>
      </c>
      <c r="I94" s="199">
        <f t="shared" si="11"/>
        <v>3.6009029917224072E-2</v>
      </c>
      <c r="J94" s="199">
        <f t="shared" si="11"/>
        <v>3.6009029917224156E-2</v>
      </c>
      <c r="K94" s="199">
        <f t="shared" si="11"/>
        <v>3.6009029917224149E-2</v>
      </c>
      <c r="L94" s="199">
        <f t="shared" si="11"/>
        <v>3.6009029917224086E-2</v>
      </c>
      <c r="M94" s="199">
        <f t="shared" si="11"/>
        <v>3.6009029917223934E-2</v>
      </c>
      <c r="N94" s="199">
        <f t="shared" si="11"/>
        <v>3.6009029917224218E-2</v>
      </c>
      <c r="O94" s="199">
        <f t="shared" si="11"/>
        <v>3.6009029917224045E-2</v>
      </c>
      <c r="P94" s="199">
        <f t="shared" si="11"/>
        <v>3.6009029917223948E-2</v>
      </c>
      <c r="Q94" s="199">
        <f t="shared" si="11"/>
        <v>3.6009029917224156E-2</v>
      </c>
    </row>
    <row r="95" spans="1:17" x14ac:dyDescent="0.25">
      <c r="A95" s="142" t="s">
        <v>273</v>
      </c>
      <c r="B95" s="199">
        <f t="shared" ref="B95:Q95" si="12">IF(B$31=0,0,B$31/B$5)</f>
        <v>1.4344895371404822E-2</v>
      </c>
      <c r="C95" s="199">
        <f t="shared" si="12"/>
        <v>1.4344895371404843E-2</v>
      </c>
      <c r="D95" s="199">
        <f t="shared" si="12"/>
        <v>1.4344895371404929E-2</v>
      </c>
      <c r="E95" s="199">
        <f t="shared" si="12"/>
        <v>1.4344895371404752E-2</v>
      </c>
      <c r="F95" s="199">
        <f t="shared" si="12"/>
        <v>1.4344895371404761E-2</v>
      </c>
      <c r="G95" s="199">
        <f t="shared" si="12"/>
        <v>1.4344895371404813E-2</v>
      </c>
      <c r="H95" s="199">
        <f t="shared" si="12"/>
        <v>1.4344895371404527E-2</v>
      </c>
      <c r="I95" s="199">
        <f t="shared" si="12"/>
        <v>1.4344895371404711E-2</v>
      </c>
      <c r="J95" s="199">
        <f t="shared" si="12"/>
        <v>1.4344895371404614E-2</v>
      </c>
      <c r="K95" s="199">
        <f t="shared" si="12"/>
        <v>1.4344895371404622E-2</v>
      </c>
      <c r="L95" s="199">
        <f t="shared" si="12"/>
        <v>1.434489537140469E-2</v>
      </c>
      <c r="M95" s="199">
        <f t="shared" si="12"/>
        <v>1.4344895371404853E-2</v>
      </c>
      <c r="N95" s="199">
        <f t="shared" si="12"/>
        <v>1.4344895371404555E-2</v>
      </c>
      <c r="O95" s="199">
        <f t="shared" si="12"/>
        <v>1.4344895371404745E-2</v>
      </c>
      <c r="P95" s="199">
        <f t="shared" si="12"/>
        <v>1.434489537140483E-2</v>
      </c>
      <c r="Q95" s="199">
        <f t="shared" si="12"/>
        <v>1.4344895371404607E-2</v>
      </c>
    </row>
    <row r="96" spans="1:17" x14ac:dyDescent="0.25">
      <c r="A96" s="142" t="s">
        <v>272</v>
      </c>
      <c r="B96" s="199">
        <f t="shared" ref="B96:Q96" si="13">IF(B$32=0,0,B$32/B$5)</f>
        <v>7.8642217442783353E-5</v>
      </c>
      <c r="C96" s="199">
        <f t="shared" si="13"/>
        <v>7.864221744278338E-5</v>
      </c>
      <c r="D96" s="199">
        <f t="shared" si="13"/>
        <v>7.8642217442783557E-5</v>
      </c>
      <c r="E96" s="199">
        <f t="shared" si="13"/>
        <v>7.8642217442783218E-5</v>
      </c>
      <c r="F96" s="199">
        <f t="shared" si="13"/>
        <v>7.8642217442783258E-5</v>
      </c>
      <c r="G96" s="199">
        <f t="shared" si="13"/>
        <v>7.8642217442783326E-5</v>
      </c>
      <c r="H96" s="199">
        <f t="shared" si="13"/>
        <v>7.8642217442782852E-5</v>
      </c>
      <c r="I96" s="199">
        <f t="shared" si="13"/>
        <v>7.8642217442783163E-5</v>
      </c>
      <c r="J96" s="199">
        <f t="shared" si="13"/>
        <v>7.8642217442783014E-5</v>
      </c>
      <c r="K96" s="199">
        <f t="shared" si="13"/>
        <v>7.8642217442783001E-5</v>
      </c>
      <c r="L96" s="199">
        <f t="shared" si="13"/>
        <v>7.8642217442783136E-5</v>
      </c>
      <c r="M96" s="199">
        <f t="shared" si="13"/>
        <v>7.8642217442783407E-5</v>
      </c>
      <c r="N96" s="199">
        <f t="shared" si="13"/>
        <v>7.8642217442782879E-5</v>
      </c>
      <c r="O96" s="199">
        <f t="shared" si="13"/>
        <v>7.8642217442783231E-5</v>
      </c>
      <c r="P96" s="199">
        <f t="shared" si="13"/>
        <v>7.8642217442783367E-5</v>
      </c>
      <c r="Q96" s="199">
        <f t="shared" si="13"/>
        <v>7.8642217442782974E-5</v>
      </c>
    </row>
    <row r="97" spans="1:17" x14ac:dyDescent="0.25">
      <c r="A97" s="127" t="s">
        <v>261</v>
      </c>
      <c r="B97" s="200">
        <f t="shared" ref="B97:Q97" si="14">IF(B$33=0,0,B$33/B$5)</f>
        <v>0.58000181489098201</v>
      </c>
      <c r="C97" s="200">
        <f t="shared" si="14"/>
        <v>0.57049633667951227</v>
      </c>
      <c r="D97" s="200">
        <f t="shared" si="14"/>
        <v>0.56487050919677517</v>
      </c>
      <c r="E97" s="200">
        <f t="shared" si="14"/>
        <v>0.588790589769836</v>
      </c>
      <c r="F97" s="200">
        <f t="shared" si="14"/>
        <v>0.54275012195374872</v>
      </c>
      <c r="G97" s="200">
        <f t="shared" si="14"/>
        <v>0.5314712286050588</v>
      </c>
      <c r="H97" s="200">
        <f t="shared" si="14"/>
        <v>0.54117909985139556</v>
      </c>
      <c r="I97" s="200">
        <f t="shared" si="14"/>
        <v>0.4838821935758969</v>
      </c>
      <c r="J97" s="200">
        <f t="shared" si="14"/>
        <v>0.49979466705320796</v>
      </c>
      <c r="K97" s="200">
        <f t="shared" si="14"/>
        <v>0.49460533361687486</v>
      </c>
      <c r="L97" s="200">
        <f t="shared" si="14"/>
        <v>0.49130764304905844</v>
      </c>
      <c r="M97" s="200">
        <f t="shared" si="14"/>
        <v>0.47044847066331291</v>
      </c>
      <c r="N97" s="200">
        <f t="shared" si="14"/>
        <v>0.43647337558127752</v>
      </c>
      <c r="O97" s="200">
        <f t="shared" si="14"/>
        <v>0.45313725824921397</v>
      </c>
      <c r="P97" s="200">
        <f t="shared" si="14"/>
        <v>0.48680142497644874</v>
      </c>
      <c r="Q97" s="200">
        <f t="shared" si="14"/>
        <v>0.4467293249657604</v>
      </c>
    </row>
    <row r="98" spans="1:17" x14ac:dyDescent="0.25">
      <c r="A98" s="127" t="s">
        <v>260</v>
      </c>
      <c r="B98" s="200">
        <f t="shared" ref="B98:Q98" si="15">IF(B$44=0,0,B$44/B$5)</f>
        <v>9.5821878261535973E-2</v>
      </c>
      <c r="C98" s="200">
        <f t="shared" si="15"/>
        <v>9.5821878261535945E-2</v>
      </c>
      <c r="D98" s="200">
        <f t="shared" si="15"/>
        <v>9.5821878261535987E-2</v>
      </c>
      <c r="E98" s="200">
        <f t="shared" si="15"/>
        <v>9.5821878261535973E-2</v>
      </c>
      <c r="F98" s="200">
        <f t="shared" si="15"/>
        <v>9.5821878261536014E-2</v>
      </c>
      <c r="G98" s="200">
        <f t="shared" si="15"/>
        <v>9.5821878261536E-2</v>
      </c>
      <c r="H98" s="200">
        <f t="shared" si="15"/>
        <v>9.5821878261535973E-2</v>
      </c>
      <c r="I98" s="200">
        <f t="shared" si="15"/>
        <v>9.5821878261535959E-2</v>
      </c>
      <c r="J98" s="200">
        <f t="shared" si="15"/>
        <v>9.5821878261536E-2</v>
      </c>
      <c r="K98" s="200">
        <f t="shared" si="15"/>
        <v>9.5821878261535987E-2</v>
      </c>
      <c r="L98" s="200">
        <f t="shared" si="15"/>
        <v>9.5821878261535973E-2</v>
      </c>
      <c r="M98" s="200">
        <f t="shared" si="15"/>
        <v>9.5821878261535987E-2</v>
      </c>
      <c r="N98" s="200">
        <f t="shared" si="15"/>
        <v>9.5821878261535945E-2</v>
      </c>
      <c r="O98" s="200">
        <f t="shared" si="15"/>
        <v>9.5821878261535959E-2</v>
      </c>
      <c r="P98" s="200">
        <f t="shared" si="15"/>
        <v>9.5821878261535959E-2</v>
      </c>
      <c r="Q98" s="200">
        <f t="shared" si="15"/>
        <v>9.5821878261535973E-2</v>
      </c>
    </row>
    <row r="99" spans="1:17" x14ac:dyDescent="0.25">
      <c r="A99" s="142" t="s">
        <v>271</v>
      </c>
      <c r="B99" s="199">
        <f t="shared" ref="B99:Q99" si="16">IF(B$45=0,0,B$45/B$5)</f>
        <v>4.3119845217691188E-2</v>
      </c>
      <c r="C99" s="199">
        <f t="shared" si="16"/>
        <v>4.3119845217691175E-2</v>
      </c>
      <c r="D99" s="199">
        <f t="shared" si="16"/>
        <v>4.3119845217691195E-2</v>
      </c>
      <c r="E99" s="199">
        <f t="shared" si="16"/>
        <v>4.3119845217691188E-2</v>
      </c>
      <c r="F99" s="199">
        <f t="shared" si="16"/>
        <v>4.3119845217691202E-2</v>
      </c>
      <c r="G99" s="199">
        <f t="shared" si="16"/>
        <v>4.3119845217691188E-2</v>
      </c>
      <c r="H99" s="199">
        <f t="shared" si="16"/>
        <v>4.3119845217691181E-2</v>
      </c>
      <c r="I99" s="199">
        <f t="shared" si="16"/>
        <v>4.3119845217691188E-2</v>
      </c>
      <c r="J99" s="199">
        <f t="shared" si="16"/>
        <v>4.3119845217691202E-2</v>
      </c>
      <c r="K99" s="199">
        <f t="shared" si="16"/>
        <v>4.3119845217691195E-2</v>
      </c>
      <c r="L99" s="199">
        <f t="shared" si="16"/>
        <v>4.3119845217691188E-2</v>
      </c>
      <c r="M99" s="199">
        <f t="shared" si="16"/>
        <v>4.3119845217691188E-2</v>
      </c>
      <c r="N99" s="199">
        <f t="shared" si="16"/>
        <v>4.3119845217691181E-2</v>
      </c>
      <c r="O99" s="199">
        <f t="shared" si="16"/>
        <v>4.3119845217691195E-2</v>
      </c>
      <c r="P99" s="199">
        <f t="shared" si="16"/>
        <v>4.3119845217691181E-2</v>
      </c>
      <c r="Q99" s="199">
        <f t="shared" si="16"/>
        <v>4.3119845217691188E-2</v>
      </c>
    </row>
    <row r="100" spans="1:17" x14ac:dyDescent="0.25">
      <c r="A100" s="142" t="s">
        <v>270</v>
      </c>
      <c r="B100" s="199">
        <f t="shared" ref="B100:Q100" si="17">IF(B$51=0,0,B$51/B$5)</f>
        <v>3.8137107548091319E-2</v>
      </c>
      <c r="C100" s="199">
        <f t="shared" si="17"/>
        <v>3.8137107548091319E-2</v>
      </c>
      <c r="D100" s="199">
        <f t="shared" si="17"/>
        <v>3.8137107548091319E-2</v>
      </c>
      <c r="E100" s="199">
        <f t="shared" si="17"/>
        <v>3.8137107548091319E-2</v>
      </c>
      <c r="F100" s="199">
        <f t="shared" si="17"/>
        <v>3.8137107548091326E-2</v>
      </c>
      <c r="G100" s="199">
        <f t="shared" si="17"/>
        <v>3.8137107548091319E-2</v>
      </c>
      <c r="H100" s="199">
        <f t="shared" si="17"/>
        <v>3.8137107548091333E-2</v>
      </c>
      <c r="I100" s="199">
        <f t="shared" si="17"/>
        <v>3.8137107548091319E-2</v>
      </c>
      <c r="J100" s="199">
        <f t="shared" si="17"/>
        <v>3.8137107548091326E-2</v>
      </c>
      <c r="K100" s="199">
        <f t="shared" si="17"/>
        <v>3.8137107548091319E-2</v>
      </c>
      <c r="L100" s="199">
        <f t="shared" si="17"/>
        <v>3.8137107548091319E-2</v>
      </c>
      <c r="M100" s="199">
        <f t="shared" si="17"/>
        <v>3.8137107548091319E-2</v>
      </c>
      <c r="N100" s="199">
        <f t="shared" si="17"/>
        <v>3.8137107548091319E-2</v>
      </c>
      <c r="O100" s="199">
        <f t="shared" si="17"/>
        <v>3.8137107548091312E-2</v>
      </c>
      <c r="P100" s="199">
        <f t="shared" si="17"/>
        <v>3.8137107548091312E-2</v>
      </c>
      <c r="Q100" s="199">
        <f t="shared" si="17"/>
        <v>3.8137107548091319E-2</v>
      </c>
    </row>
    <row r="101" spans="1:17" x14ac:dyDescent="0.25">
      <c r="A101" s="142" t="s">
        <v>269</v>
      </c>
      <c r="B101" s="199">
        <f t="shared" ref="B101:Q101" si="18">IF(B$62=0,0,B$62/B$5)</f>
        <v>4.7910939130767988E-3</v>
      </c>
      <c r="C101" s="199">
        <f t="shared" si="18"/>
        <v>4.7910939130767979E-3</v>
      </c>
      <c r="D101" s="199">
        <f t="shared" si="18"/>
        <v>4.7910939130767988E-3</v>
      </c>
      <c r="E101" s="199">
        <f t="shared" si="18"/>
        <v>4.7910939130767979E-3</v>
      </c>
      <c r="F101" s="199">
        <f t="shared" si="18"/>
        <v>4.7910939130767997E-3</v>
      </c>
      <c r="G101" s="199">
        <f t="shared" si="18"/>
        <v>4.7910939130767988E-3</v>
      </c>
      <c r="H101" s="199">
        <f t="shared" si="18"/>
        <v>4.7910939130767997E-3</v>
      </c>
      <c r="I101" s="199">
        <f t="shared" si="18"/>
        <v>4.7910939130767988E-3</v>
      </c>
      <c r="J101" s="199">
        <f t="shared" si="18"/>
        <v>4.7910939130767997E-3</v>
      </c>
      <c r="K101" s="199">
        <f t="shared" si="18"/>
        <v>4.7910939130767988E-3</v>
      </c>
      <c r="L101" s="199">
        <f t="shared" si="18"/>
        <v>4.7910939130767988E-3</v>
      </c>
      <c r="M101" s="199">
        <f t="shared" si="18"/>
        <v>4.7910939130767988E-3</v>
      </c>
      <c r="N101" s="199">
        <f t="shared" si="18"/>
        <v>4.7910939130767988E-3</v>
      </c>
      <c r="O101" s="199">
        <f t="shared" si="18"/>
        <v>4.7910939130767997E-3</v>
      </c>
      <c r="P101" s="199">
        <f t="shared" si="18"/>
        <v>4.7910939130767979E-3</v>
      </c>
      <c r="Q101" s="199">
        <f t="shared" si="18"/>
        <v>4.7910939130767988E-3</v>
      </c>
    </row>
    <row r="102" spans="1:17" x14ac:dyDescent="0.25">
      <c r="A102" s="142" t="s">
        <v>268</v>
      </c>
      <c r="B102" s="199">
        <f t="shared" ref="B102:Q102" si="19">IF(B$63=0,0,B$63/B$5)</f>
        <v>9.5821878261535976E-3</v>
      </c>
      <c r="C102" s="199">
        <f t="shared" si="19"/>
        <v>9.5821878261535959E-3</v>
      </c>
      <c r="D102" s="199">
        <f t="shared" si="19"/>
        <v>9.5821878261535976E-3</v>
      </c>
      <c r="E102" s="199">
        <f t="shared" si="19"/>
        <v>9.5821878261535959E-3</v>
      </c>
      <c r="F102" s="199">
        <f t="shared" si="19"/>
        <v>9.5821878261535993E-3</v>
      </c>
      <c r="G102" s="199">
        <f t="shared" si="19"/>
        <v>9.5821878261535976E-3</v>
      </c>
      <c r="H102" s="199">
        <f t="shared" si="19"/>
        <v>9.5821878261535993E-3</v>
      </c>
      <c r="I102" s="199">
        <f t="shared" si="19"/>
        <v>9.5821878261535976E-3</v>
      </c>
      <c r="J102" s="199">
        <f t="shared" si="19"/>
        <v>9.5821878261535993E-3</v>
      </c>
      <c r="K102" s="199">
        <f t="shared" si="19"/>
        <v>9.5821878261535976E-3</v>
      </c>
      <c r="L102" s="199">
        <f t="shared" si="19"/>
        <v>9.5821878261535976E-3</v>
      </c>
      <c r="M102" s="199">
        <f t="shared" si="19"/>
        <v>9.5821878261535976E-3</v>
      </c>
      <c r="N102" s="199">
        <f t="shared" si="19"/>
        <v>9.5821878261535976E-3</v>
      </c>
      <c r="O102" s="199">
        <f t="shared" si="19"/>
        <v>9.5821878261535993E-3</v>
      </c>
      <c r="P102" s="199">
        <f t="shared" si="19"/>
        <v>9.5821878261535959E-3</v>
      </c>
      <c r="Q102" s="199">
        <f t="shared" si="19"/>
        <v>9.5821878261535976E-3</v>
      </c>
    </row>
    <row r="103" spans="1:17" x14ac:dyDescent="0.25">
      <c r="A103" s="142" t="s">
        <v>267</v>
      </c>
      <c r="B103" s="199">
        <f t="shared" ref="B103:Q103" si="20">IF(B$64=0,0,B$64/B$5)</f>
        <v>1.9164375652307194E-4</v>
      </c>
      <c r="C103" s="199">
        <f t="shared" si="20"/>
        <v>1.9164375652307191E-4</v>
      </c>
      <c r="D103" s="199">
        <f t="shared" si="20"/>
        <v>1.9164375652307194E-4</v>
      </c>
      <c r="E103" s="199">
        <f t="shared" si="20"/>
        <v>1.9164375652307188E-4</v>
      </c>
      <c r="F103" s="199">
        <f t="shared" si="20"/>
        <v>1.9164375652307197E-4</v>
      </c>
      <c r="G103" s="199">
        <f t="shared" si="20"/>
        <v>1.9164375652307197E-4</v>
      </c>
      <c r="H103" s="199">
        <f t="shared" si="20"/>
        <v>1.9164375652307197E-4</v>
      </c>
      <c r="I103" s="199">
        <f t="shared" si="20"/>
        <v>1.9164375652307197E-4</v>
      </c>
      <c r="J103" s="199">
        <f t="shared" si="20"/>
        <v>1.9164375652307197E-4</v>
      </c>
      <c r="K103" s="199">
        <f t="shared" si="20"/>
        <v>1.9164375652307194E-4</v>
      </c>
      <c r="L103" s="199">
        <f t="shared" si="20"/>
        <v>1.9164375652307194E-4</v>
      </c>
      <c r="M103" s="199">
        <f t="shared" si="20"/>
        <v>1.9164375652307194E-4</v>
      </c>
      <c r="N103" s="199">
        <f t="shared" si="20"/>
        <v>1.9164375652307194E-4</v>
      </c>
      <c r="O103" s="199">
        <f t="shared" si="20"/>
        <v>1.9164375652307197E-4</v>
      </c>
      <c r="P103" s="199">
        <f t="shared" si="20"/>
        <v>1.9164375652307191E-4</v>
      </c>
      <c r="Q103" s="199">
        <f t="shared" si="20"/>
        <v>1.9164375652307194E-4</v>
      </c>
    </row>
    <row r="104" spans="1:17" x14ac:dyDescent="0.25">
      <c r="A104" s="127" t="s">
        <v>259</v>
      </c>
      <c r="B104" s="200">
        <f t="shared" ref="B104:Q104" si="21">IF(B$65=0,0,B$65/B$5)</f>
        <v>8.6744016110443065E-2</v>
      </c>
      <c r="C104" s="200">
        <f t="shared" si="21"/>
        <v>8.6744016110443065E-2</v>
      </c>
      <c r="D104" s="200">
        <f t="shared" si="21"/>
        <v>8.6744016110443078E-2</v>
      </c>
      <c r="E104" s="200">
        <f t="shared" si="21"/>
        <v>8.6744016110443065E-2</v>
      </c>
      <c r="F104" s="200">
        <f t="shared" si="21"/>
        <v>8.6744016110443092E-2</v>
      </c>
      <c r="G104" s="200">
        <f t="shared" si="21"/>
        <v>8.6744016110443065E-2</v>
      </c>
      <c r="H104" s="200">
        <f t="shared" si="21"/>
        <v>8.6744016110443092E-2</v>
      </c>
      <c r="I104" s="200">
        <f t="shared" si="21"/>
        <v>8.6744016110443078E-2</v>
      </c>
      <c r="J104" s="200">
        <f t="shared" si="21"/>
        <v>8.6744016110443092E-2</v>
      </c>
      <c r="K104" s="200">
        <f t="shared" si="21"/>
        <v>8.6744016110443078E-2</v>
      </c>
      <c r="L104" s="200">
        <f t="shared" si="21"/>
        <v>8.6744016110443078E-2</v>
      </c>
      <c r="M104" s="200">
        <f t="shared" si="21"/>
        <v>8.6744016110443078E-2</v>
      </c>
      <c r="N104" s="200">
        <f t="shared" si="21"/>
        <v>8.6744016110443065E-2</v>
      </c>
      <c r="O104" s="200">
        <f t="shared" si="21"/>
        <v>8.6744016110443092E-2</v>
      </c>
      <c r="P104" s="200">
        <f t="shared" si="21"/>
        <v>8.6744016110443051E-2</v>
      </c>
      <c r="Q104" s="200">
        <f t="shared" si="21"/>
        <v>8.6744016110443078E-2</v>
      </c>
    </row>
    <row r="105" spans="1:17" x14ac:dyDescent="0.25">
      <c r="A105" s="142" t="s">
        <v>266</v>
      </c>
      <c r="B105" s="199">
        <f t="shared" ref="B105:Q105" si="22">IF(B$66=0,0,B$66/B$5)</f>
        <v>1.7348803222088618E-2</v>
      </c>
      <c r="C105" s="199">
        <f t="shared" si="22"/>
        <v>1.7348803222088614E-2</v>
      </c>
      <c r="D105" s="199">
        <f t="shared" si="22"/>
        <v>1.7348803222088618E-2</v>
      </c>
      <c r="E105" s="199">
        <f t="shared" si="22"/>
        <v>1.7348803222088614E-2</v>
      </c>
      <c r="F105" s="199">
        <f t="shared" si="22"/>
        <v>1.7348803222088621E-2</v>
      </c>
      <c r="G105" s="199">
        <f t="shared" si="22"/>
        <v>1.7348803222088618E-2</v>
      </c>
      <c r="H105" s="199">
        <f t="shared" si="22"/>
        <v>1.7348803222088621E-2</v>
      </c>
      <c r="I105" s="199">
        <f t="shared" si="22"/>
        <v>1.7348803222088618E-2</v>
      </c>
      <c r="J105" s="199">
        <f t="shared" si="22"/>
        <v>1.7348803222088621E-2</v>
      </c>
      <c r="K105" s="199">
        <f t="shared" si="22"/>
        <v>1.7348803222088618E-2</v>
      </c>
      <c r="L105" s="199">
        <f t="shared" si="22"/>
        <v>1.7348803222088618E-2</v>
      </c>
      <c r="M105" s="199">
        <f t="shared" si="22"/>
        <v>1.7348803222088618E-2</v>
      </c>
      <c r="N105" s="199">
        <f t="shared" si="22"/>
        <v>1.7348803222088618E-2</v>
      </c>
      <c r="O105" s="199">
        <f t="shared" si="22"/>
        <v>1.7348803222088621E-2</v>
      </c>
      <c r="P105" s="199">
        <f t="shared" si="22"/>
        <v>1.7348803222088614E-2</v>
      </c>
      <c r="Q105" s="199">
        <f t="shared" si="22"/>
        <v>1.7348803222088618E-2</v>
      </c>
    </row>
    <row r="106" spans="1:17" x14ac:dyDescent="0.25">
      <c r="A106" s="142" t="s">
        <v>265</v>
      </c>
      <c r="B106" s="199">
        <f t="shared" ref="B106:Q106" si="23">IF(B$67=0,0,B$67/B$5)</f>
        <v>6.9395212888354466E-3</v>
      </c>
      <c r="C106" s="199">
        <f t="shared" si="23"/>
        <v>6.9395212888354466E-3</v>
      </c>
      <c r="D106" s="199">
        <f t="shared" si="23"/>
        <v>6.9395212888354466E-3</v>
      </c>
      <c r="E106" s="199">
        <f t="shared" si="23"/>
        <v>6.9395212888354449E-3</v>
      </c>
      <c r="F106" s="199">
        <f t="shared" si="23"/>
        <v>6.9395212888354466E-3</v>
      </c>
      <c r="G106" s="199">
        <f t="shared" si="23"/>
        <v>6.9395212888354457E-3</v>
      </c>
      <c r="H106" s="199">
        <f t="shared" si="23"/>
        <v>6.9395212888354466E-3</v>
      </c>
      <c r="I106" s="199">
        <f t="shared" si="23"/>
        <v>6.9395212888354483E-3</v>
      </c>
      <c r="J106" s="199">
        <f t="shared" si="23"/>
        <v>6.9395212888354483E-3</v>
      </c>
      <c r="K106" s="199">
        <f t="shared" si="23"/>
        <v>6.9395212888354475E-3</v>
      </c>
      <c r="L106" s="199">
        <f t="shared" si="23"/>
        <v>6.9395212888354466E-3</v>
      </c>
      <c r="M106" s="199">
        <f t="shared" si="23"/>
        <v>6.9395212888354466E-3</v>
      </c>
      <c r="N106" s="199">
        <f t="shared" si="23"/>
        <v>6.9395212888354466E-3</v>
      </c>
      <c r="O106" s="199">
        <f t="shared" si="23"/>
        <v>6.9395212888354483E-3</v>
      </c>
      <c r="P106" s="199">
        <f t="shared" si="23"/>
        <v>6.9395212888354449E-3</v>
      </c>
      <c r="Q106" s="199">
        <f t="shared" si="23"/>
        <v>6.9395212888354466E-3</v>
      </c>
    </row>
    <row r="107" spans="1:17" x14ac:dyDescent="0.25">
      <c r="A107" s="142" t="s">
        <v>264</v>
      </c>
      <c r="B107" s="199">
        <f t="shared" ref="B107:Q107" si="24">IF(B$78=0,0,B$78/B$5)</f>
        <v>6.2455691599519012E-2</v>
      </c>
      <c r="C107" s="199">
        <f t="shared" si="24"/>
        <v>6.2455691599519005E-2</v>
      </c>
      <c r="D107" s="199">
        <f t="shared" si="24"/>
        <v>6.2455691599519012E-2</v>
      </c>
      <c r="E107" s="199">
        <f t="shared" si="24"/>
        <v>6.2455691599518998E-2</v>
      </c>
      <c r="F107" s="199">
        <f t="shared" si="24"/>
        <v>6.2455691599519025E-2</v>
      </c>
      <c r="G107" s="199">
        <f t="shared" si="24"/>
        <v>6.2455691599519005E-2</v>
      </c>
      <c r="H107" s="199">
        <f t="shared" si="24"/>
        <v>6.2455691599519018E-2</v>
      </c>
      <c r="I107" s="199">
        <f t="shared" si="24"/>
        <v>6.2455691599519018E-2</v>
      </c>
      <c r="J107" s="199">
        <f t="shared" si="24"/>
        <v>6.2455691599519018E-2</v>
      </c>
      <c r="K107" s="199">
        <f t="shared" si="24"/>
        <v>6.2455691599519018E-2</v>
      </c>
      <c r="L107" s="199">
        <f t="shared" si="24"/>
        <v>6.2455691599519012E-2</v>
      </c>
      <c r="M107" s="199">
        <f t="shared" si="24"/>
        <v>6.2455691599519012E-2</v>
      </c>
      <c r="N107" s="199">
        <f t="shared" si="24"/>
        <v>6.2455691599519012E-2</v>
      </c>
      <c r="O107" s="199">
        <f t="shared" si="24"/>
        <v>6.2455691599519018E-2</v>
      </c>
      <c r="P107" s="199">
        <f t="shared" si="24"/>
        <v>6.2455691599518998E-2</v>
      </c>
      <c r="Q107" s="199">
        <f t="shared" si="24"/>
        <v>6.2455691599519018E-2</v>
      </c>
    </row>
    <row r="108" spans="1:17" x14ac:dyDescent="0.25">
      <c r="A108" s="72" t="s">
        <v>258</v>
      </c>
      <c r="B108" s="71">
        <f t="shared" ref="B108:Q108" si="25">IF(B$79=0,0,B$79/B$5)</f>
        <v>1.1572201955237383E-2</v>
      </c>
      <c r="C108" s="71">
        <f t="shared" si="25"/>
        <v>2.1077680166707097E-2</v>
      </c>
      <c r="D108" s="71">
        <f t="shared" si="25"/>
        <v>2.6703507649444212E-2</v>
      </c>
      <c r="E108" s="71">
        <f t="shared" si="25"/>
        <v>2.7834270763833369E-3</v>
      </c>
      <c r="F108" s="71">
        <f t="shared" si="25"/>
        <v>4.8823894892470687E-2</v>
      </c>
      <c r="G108" s="71">
        <f t="shared" si="25"/>
        <v>6.0102788241160478E-2</v>
      </c>
      <c r="H108" s="71">
        <f t="shared" si="25"/>
        <v>5.0394916994823839E-2</v>
      </c>
      <c r="I108" s="71">
        <f t="shared" si="25"/>
        <v>0.10769182327032244</v>
      </c>
      <c r="J108" s="71">
        <f t="shared" si="25"/>
        <v>9.1779349793011375E-2</v>
      </c>
      <c r="K108" s="71">
        <f t="shared" si="25"/>
        <v>9.6968683229344474E-2</v>
      </c>
      <c r="L108" s="71">
        <f t="shared" si="25"/>
        <v>0.10026637379716097</v>
      </c>
      <c r="M108" s="71">
        <f t="shared" si="25"/>
        <v>0.12112554618290654</v>
      </c>
      <c r="N108" s="71">
        <f t="shared" si="25"/>
        <v>0.15510064126494175</v>
      </c>
      <c r="O108" s="71">
        <f t="shared" si="25"/>
        <v>0.13843675859700535</v>
      </c>
      <c r="P108" s="71">
        <f t="shared" si="25"/>
        <v>0.10477259186977056</v>
      </c>
      <c r="Q108" s="71">
        <f t="shared" si="25"/>
        <v>0.14484469188045895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138.30803120515949</v>
      </c>
      <c r="C112" s="230">
        <f t="shared" si="26"/>
        <v>138.80606947082535</v>
      </c>
      <c r="D112" s="230">
        <f t="shared" si="26"/>
        <v>138.84426018295721</v>
      </c>
      <c r="E112" s="230">
        <f t="shared" si="26"/>
        <v>135.7598436322078</v>
      </c>
      <c r="F112" s="230">
        <f t="shared" si="26"/>
        <v>135.99446825725872</v>
      </c>
      <c r="G112" s="230">
        <f t="shared" si="26"/>
        <v>134.36445539821341</v>
      </c>
      <c r="H112" s="230">
        <f t="shared" si="26"/>
        <v>130.33724708524701</v>
      </c>
      <c r="I112" s="230">
        <f t="shared" si="26"/>
        <v>126.94795687090075</v>
      </c>
      <c r="J112" s="230">
        <f t="shared" si="26"/>
        <v>127.11085762931097</v>
      </c>
      <c r="K112" s="230">
        <f t="shared" si="26"/>
        <v>126.80260083897195</v>
      </c>
      <c r="L112" s="230">
        <f t="shared" si="26"/>
        <v>126.83621813293769</v>
      </c>
      <c r="M112" s="230">
        <f t="shared" si="26"/>
        <v>126.54895619282782</v>
      </c>
      <c r="N112" s="230">
        <f t="shared" si="26"/>
        <v>125.83925412682146</v>
      </c>
      <c r="O112" s="230">
        <f t="shared" si="26"/>
        <v>121.67729311543272</v>
      </c>
      <c r="P112" s="230">
        <f t="shared" si="26"/>
        <v>118.03094817590323</v>
      </c>
      <c r="Q112" s="230">
        <f t="shared" si="26"/>
        <v>113.51792666860042</v>
      </c>
    </row>
    <row r="113" spans="1:17" x14ac:dyDescent="0.25">
      <c r="A113" s="132" t="s">
        <v>83</v>
      </c>
      <c r="B113" s="275">
        <f>IF(B$6=0,0,B$6/FBT!B$5*1000)</f>
        <v>1.9460522623327563</v>
      </c>
      <c r="C113" s="275">
        <f>IF(C$6=0,0,C$6/FBT!C$5*1000)</f>
        <v>1.9530598705329598</v>
      </c>
      <c r="D113" s="275">
        <f>IF(D$6=0,0,D$6/FBT!D$5*1000)</f>
        <v>1.953597229940774</v>
      </c>
      <c r="E113" s="275">
        <f>IF(E$6=0,0,E$6/FBT!E$5*1000)</f>
        <v>1.9101981897385543</v>
      </c>
      <c r="F113" s="275">
        <f>IF(F$6=0,0,F$6/FBT!F$5*1000)</f>
        <v>1.9134994570503714</v>
      </c>
      <c r="G113" s="275">
        <f>IF(G$6=0,0,G$6/FBT!G$5*1000)</f>
        <v>1.890564489468689</v>
      </c>
      <c r="H113" s="275">
        <f>IF(H$6=0,0,H$6/FBT!H$5*1000)</f>
        <v>1.8338999720141083</v>
      </c>
      <c r="I113" s="275">
        <f>IF(I$6=0,0,I$6/FBT!I$5*1000)</f>
        <v>1.7862112309348068</v>
      </c>
      <c r="J113" s="275">
        <f>IF(J$6=0,0,J$6/FBT!J$5*1000)</f>
        <v>1.7885033132287818</v>
      </c>
      <c r="K113" s="275">
        <f>IF(K$6=0,0,K$6/FBT!K$5*1000)</f>
        <v>1.7841660103332702</v>
      </c>
      <c r="L113" s="275">
        <f>IF(L$6=0,0,L$6/FBT!L$5*1000)</f>
        <v>1.7846390198209001</v>
      </c>
      <c r="M113" s="275">
        <f>IF(M$6=0,0,M$6/FBT!M$5*1000)</f>
        <v>1.7805971233123477</v>
      </c>
      <c r="N113" s="275">
        <f>IF(N$6=0,0,N$6/FBT!N$5*1000)</f>
        <v>1.7706113162764197</v>
      </c>
      <c r="O113" s="275">
        <f>IF(O$6=0,0,O$6/FBT!O$5*1000)</f>
        <v>1.7120507715894697</v>
      </c>
      <c r="P113" s="275">
        <f>IF(P$6=0,0,P$6/FBT!P$5*1000)</f>
        <v>1.6607451622406446</v>
      </c>
      <c r="Q113" s="275">
        <f>IF(Q$6=0,0,Q$6/FBT!Q$5*1000)</f>
        <v>1.5972450484893663</v>
      </c>
    </row>
    <row r="114" spans="1:17" x14ac:dyDescent="0.25">
      <c r="A114" s="76" t="s">
        <v>82</v>
      </c>
      <c r="B114" s="274">
        <f>IF(B$7=0,0,B$7/FBT!B$5*1000)</f>
        <v>2.2703943060548828</v>
      </c>
      <c r="C114" s="274">
        <f>IF(C$7=0,0,C$7/FBT!C$5*1000)</f>
        <v>2.27856984895512</v>
      </c>
      <c r="D114" s="274">
        <f>IF(D$7=0,0,D$7/FBT!D$5*1000)</f>
        <v>2.2791967682642369</v>
      </c>
      <c r="E114" s="274">
        <f>IF(E$7=0,0,E$7/FBT!E$5*1000)</f>
        <v>2.2285645546949802</v>
      </c>
      <c r="F114" s="274">
        <f>IF(F$7=0,0,F$7/FBT!F$5*1000)</f>
        <v>2.2324160332254332</v>
      </c>
      <c r="G114" s="274">
        <f>IF(G$7=0,0,G$7/FBT!G$5*1000)</f>
        <v>2.2056585710468042</v>
      </c>
      <c r="H114" s="274">
        <f>IF(H$7=0,0,H$7/FBT!H$5*1000)</f>
        <v>2.1395499673497933</v>
      </c>
      <c r="I114" s="274">
        <f>IF(I$7=0,0,I$7/FBT!I$5*1000)</f>
        <v>2.0839131027572746</v>
      </c>
      <c r="J114" s="274">
        <f>IF(J$7=0,0,J$7/FBT!J$5*1000)</f>
        <v>2.086587198766912</v>
      </c>
      <c r="K114" s="274">
        <f>IF(K$7=0,0,K$7/FBT!K$5*1000)</f>
        <v>2.0815270120554819</v>
      </c>
      <c r="L114" s="274">
        <f>IF(L$7=0,0,L$7/FBT!L$5*1000)</f>
        <v>2.0820788564577168</v>
      </c>
      <c r="M114" s="274">
        <f>IF(M$7=0,0,M$7/FBT!M$5*1000)</f>
        <v>2.077363310531072</v>
      </c>
      <c r="N114" s="274">
        <f>IF(N$7=0,0,N$7/FBT!N$5*1000)</f>
        <v>2.0657132023224896</v>
      </c>
      <c r="O114" s="274">
        <f>IF(O$7=0,0,O$7/FBT!O$5*1000)</f>
        <v>1.9973925668543817</v>
      </c>
      <c r="P114" s="274">
        <f>IF(P$7=0,0,P$7/FBT!P$5*1000)</f>
        <v>1.9375360226140859</v>
      </c>
      <c r="Q114" s="274">
        <f>IF(Q$7=0,0,Q$7/FBT!Q$5*1000)</f>
        <v>1.8634525565709275</v>
      </c>
    </row>
    <row r="115" spans="1:17" x14ac:dyDescent="0.25">
      <c r="A115" s="76" t="s">
        <v>81</v>
      </c>
      <c r="B115" s="274">
        <f>IF(B$8=0,0,B$8/FBT!B$5*1000)</f>
        <v>5.1894726995540177</v>
      </c>
      <c r="C115" s="274">
        <f>IF(C$8=0,0,C$8/FBT!C$5*1000)</f>
        <v>5.208159654754561</v>
      </c>
      <c r="D115" s="274">
        <f>IF(D$8=0,0,D$8/FBT!D$5*1000)</f>
        <v>5.2095926131753982</v>
      </c>
      <c r="E115" s="274">
        <f>IF(E$8=0,0,E$8/FBT!E$5*1000)</f>
        <v>5.0938618393028126</v>
      </c>
      <c r="F115" s="274">
        <f>IF(F$8=0,0,F$8/FBT!F$5*1000)</f>
        <v>5.1026652188009916</v>
      </c>
      <c r="G115" s="274">
        <f>IF(G$8=0,0,G$8/FBT!G$5*1000)</f>
        <v>5.0415053052498386</v>
      </c>
      <c r="H115" s="274">
        <f>IF(H$8=0,0,H$8/FBT!H$5*1000)</f>
        <v>4.8903999253709562</v>
      </c>
      <c r="I115" s="274">
        <f>IF(I$8=0,0,I$8/FBT!I$5*1000)</f>
        <v>4.7632299491594852</v>
      </c>
      <c r="J115" s="274">
        <f>IF(J$8=0,0,J$8/FBT!J$5*1000)</f>
        <v>4.769342168610085</v>
      </c>
      <c r="K115" s="274">
        <f>IF(K$8=0,0,K$8/FBT!K$5*1000)</f>
        <v>4.757776027555388</v>
      </c>
      <c r="L115" s="274">
        <f>IF(L$8=0,0,L$8/FBT!L$5*1000)</f>
        <v>4.7590373861890685</v>
      </c>
      <c r="M115" s="274">
        <f>IF(M$8=0,0,M$8/FBT!M$5*1000)</f>
        <v>4.7482589954995955</v>
      </c>
      <c r="N115" s="274">
        <f>IF(N$8=0,0,N$8/FBT!N$5*1000)</f>
        <v>4.7216301767371194</v>
      </c>
      <c r="O115" s="274">
        <f>IF(O$8=0,0,O$8/FBT!O$5*1000)</f>
        <v>4.5654687242385874</v>
      </c>
      <c r="P115" s="274">
        <f>IF(P$8=0,0,P$8/FBT!P$5*1000)</f>
        <v>4.4286537659750529</v>
      </c>
      <c r="Q115" s="274">
        <f>IF(Q$8=0,0,Q$8/FBT!Q$5*1000)</f>
        <v>4.2593201293049772</v>
      </c>
    </row>
    <row r="116" spans="1:17" x14ac:dyDescent="0.25">
      <c r="A116" s="76" t="s">
        <v>80</v>
      </c>
      <c r="B116" s="274">
        <f>IF(B$9=0,0,B$9/FBT!B$5*1000)</f>
        <v>3.8921045246655126</v>
      </c>
      <c r="C116" s="274">
        <f>IF(C$9=0,0,C$9/FBT!C$5*1000)</f>
        <v>3.9061197410659196</v>
      </c>
      <c r="D116" s="274">
        <f>IF(D$9=0,0,D$9/FBT!D$5*1000)</f>
        <v>3.907194459881548</v>
      </c>
      <c r="E116" s="274">
        <f>IF(E$9=0,0,E$9/FBT!E$5*1000)</f>
        <v>3.8203963794771085</v>
      </c>
      <c r="F116" s="274">
        <f>IF(F$9=0,0,F$9/FBT!F$5*1000)</f>
        <v>3.8269989141007428</v>
      </c>
      <c r="G116" s="274">
        <f>IF(G$9=0,0,G$9/FBT!G$5*1000)</f>
        <v>3.7811289789373781</v>
      </c>
      <c r="H116" s="274">
        <f>IF(H$9=0,0,H$9/FBT!H$5*1000)</f>
        <v>3.6677999440282165</v>
      </c>
      <c r="I116" s="274">
        <f>IF(I$9=0,0,I$9/FBT!I$5*1000)</f>
        <v>3.5724224618696137</v>
      </c>
      <c r="J116" s="274">
        <f>IF(J$9=0,0,J$9/FBT!J$5*1000)</f>
        <v>3.5770066264575635</v>
      </c>
      <c r="K116" s="274">
        <f>IF(K$9=0,0,K$9/FBT!K$5*1000)</f>
        <v>3.5683320206665403</v>
      </c>
      <c r="L116" s="274">
        <f>IF(L$9=0,0,L$9/FBT!L$5*1000)</f>
        <v>3.5692780396418002</v>
      </c>
      <c r="M116" s="274">
        <f>IF(M$9=0,0,M$9/FBT!M$5*1000)</f>
        <v>3.5611942466246953</v>
      </c>
      <c r="N116" s="274">
        <f>IF(N$9=0,0,N$9/FBT!N$5*1000)</f>
        <v>3.5412226325528393</v>
      </c>
      <c r="O116" s="274">
        <f>IF(O$9=0,0,O$9/FBT!O$5*1000)</f>
        <v>3.4241015431789394</v>
      </c>
      <c r="P116" s="274">
        <f>IF(P$9=0,0,P$9/FBT!P$5*1000)</f>
        <v>3.3214903244812892</v>
      </c>
      <c r="Q116" s="274">
        <f>IF(Q$9=0,0,Q$9/FBT!Q$5*1000)</f>
        <v>3.1944900969787327</v>
      </c>
    </row>
    <row r="117" spans="1:17" x14ac:dyDescent="0.25">
      <c r="A117" s="129" t="s">
        <v>79</v>
      </c>
      <c r="B117" s="273">
        <f>IF(B$10=0,0,B$10/FBT!B$5*1000)</f>
        <v>2.5947363497770088</v>
      </c>
      <c r="C117" s="273">
        <f>IF(C$10=0,0,C$10/FBT!C$5*1000)</f>
        <v>2.6040798273772805</v>
      </c>
      <c r="D117" s="273">
        <f>IF(D$10=0,0,D$10/FBT!D$5*1000)</f>
        <v>2.6047963065876991</v>
      </c>
      <c r="E117" s="273">
        <f>IF(E$10=0,0,E$10/FBT!E$5*1000)</f>
        <v>2.5469309196514063</v>
      </c>
      <c r="F117" s="273">
        <f>IF(F$10=0,0,F$10/FBT!F$5*1000)</f>
        <v>2.5513326094004962</v>
      </c>
      <c r="G117" s="273">
        <f>IF(G$10=0,0,G$10/FBT!G$5*1000)</f>
        <v>2.5207526526249189</v>
      </c>
      <c r="H117" s="273">
        <f>IF(H$10=0,0,H$10/FBT!H$5*1000)</f>
        <v>2.4451999626854786</v>
      </c>
      <c r="I117" s="273">
        <f>IF(I$10=0,0,I$10/FBT!I$5*1000)</f>
        <v>2.3816149745797426</v>
      </c>
      <c r="J117" s="273">
        <f>IF(J$10=0,0,J$10/FBT!J$5*1000)</f>
        <v>2.3846710843050425</v>
      </c>
      <c r="K117" s="273">
        <f>IF(K$10=0,0,K$10/FBT!K$5*1000)</f>
        <v>2.3788880137776935</v>
      </c>
      <c r="L117" s="273">
        <f>IF(L$10=0,0,L$10/FBT!L$5*1000)</f>
        <v>2.3795186930945342</v>
      </c>
      <c r="M117" s="273">
        <f>IF(M$10=0,0,M$10/FBT!M$5*1000)</f>
        <v>2.3741294977497978</v>
      </c>
      <c r="N117" s="273">
        <f>IF(N$10=0,0,N$10/FBT!N$5*1000)</f>
        <v>2.3608150883685597</v>
      </c>
      <c r="O117" s="273">
        <f>IF(O$10=0,0,O$10/FBT!O$5*1000)</f>
        <v>2.2827343621192937</v>
      </c>
      <c r="P117" s="273">
        <f>IF(P$10=0,0,P$10/FBT!P$5*1000)</f>
        <v>2.2143268829875269</v>
      </c>
      <c r="Q117" s="273">
        <f>IF(Q$10=0,0,Q$10/FBT!Q$5*1000)</f>
        <v>2.1296600646524881</v>
      </c>
    </row>
    <row r="118" spans="1:17" x14ac:dyDescent="0.25">
      <c r="A118" s="127" t="s">
        <v>263</v>
      </c>
      <c r="B118" s="296">
        <f>IF(B$15=0,0,B$15/FBT!B$5*1000)</f>
        <v>8.3702749444632705</v>
      </c>
      <c r="C118" s="296">
        <f>IF(C$15=0,0,C$15/FBT!C$5*1000)</f>
        <v>8.4004157626078264</v>
      </c>
      <c r="D118" s="296">
        <f>IF(D$15=0,0,D$15/FBT!D$5*1000)</f>
        <v>8.4027270294090641</v>
      </c>
      <c r="E118" s="296">
        <f>IF(E$15=0,0,E$15/FBT!E$5*1000)</f>
        <v>8.2160609743140451</v>
      </c>
      <c r="F118" s="296">
        <f>IF(F$15=0,0,F$15/FBT!F$5*1000)</f>
        <v>8.2302602410038066</v>
      </c>
      <c r="G118" s="296">
        <f>IF(G$15=0,0,G$15/FBT!G$5*1000)</f>
        <v>8.1316133607443266</v>
      </c>
      <c r="H118" s="296">
        <f>IF(H$15=0,0,H$15/FBT!H$5*1000)</f>
        <v>7.887890414618699</v>
      </c>
      <c r="I118" s="296">
        <f>IF(I$15=0,0,I$15/FBT!I$5*1000)</f>
        <v>7.6827736855794768</v>
      </c>
      <c r="J118" s="296">
        <f>IF(J$15=0,0,J$15/FBT!J$5*1000)</f>
        <v>7.6926322897738526</v>
      </c>
      <c r="K118" s="296">
        <f>IF(K$15=0,0,K$15/FBT!K$5*1000)</f>
        <v>7.6739768721082786</v>
      </c>
      <c r="L118" s="296">
        <f>IF(L$15=0,0,L$15/FBT!L$5*1000)</f>
        <v>7.6760113598450364</v>
      </c>
      <c r="M118" s="296">
        <f>IF(M$15=0,0,M$15/FBT!M$5*1000)</f>
        <v>7.6586265312212154</v>
      </c>
      <c r="N118" s="296">
        <f>IF(N$15=0,0,N$15/FBT!N$5*1000)</f>
        <v>7.6156760143975424</v>
      </c>
      <c r="O118" s="296">
        <f>IF(O$15=0,0,O$15/FBT!O$5*1000)</f>
        <v>7.3637979588001423</v>
      </c>
      <c r="P118" s="296">
        <f>IF(P$15=0,0,P$15/FBT!P$5*1000)</f>
        <v>7.1431245140242474</v>
      </c>
      <c r="Q118" s="296">
        <f>IF(Q$15=0,0,Q$15/FBT!Q$5*1000)</f>
        <v>6.870000599836164</v>
      </c>
    </row>
    <row r="119" spans="1:17" x14ac:dyDescent="0.25">
      <c r="A119" s="127" t="s">
        <v>262</v>
      </c>
      <c r="B119" s="296">
        <f>IF(B$24=0,0,B$24/FBT!B$5*1000)</f>
        <v>6.9752291203860608</v>
      </c>
      <c r="C119" s="296">
        <f>IF(C$24=0,0,C$24/FBT!C$5*1000)</f>
        <v>7.0003464688398571</v>
      </c>
      <c r="D119" s="296">
        <f>IF(D$24=0,0,D$24/FBT!D$5*1000)</f>
        <v>7.0022725245075579</v>
      </c>
      <c r="E119" s="296">
        <f>IF(E$24=0,0,E$24/FBT!E$5*1000)</f>
        <v>6.8467174785950355</v>
      </c>
      <c r="F119" s="296">
        <f>IF(F$24=0,0,F$24/FBT!F$5*1000)</f>
        <v>6.8585502008365067</v>
      </c>
      <c r="G119" s="296">
        <f>IF(G$24=0,0,G$24/FBT!G$5*1000)</f>
        <v>6.7763444672869397</v>
      </c>
      <c r="H119" s="296">
        <f>IF(H$24=0,0,H$24/FBT!H$5*1000)</f>
        <v>6.573242012182253</v>
      </c>
      <c r="I119" s="296">
        <f>IF(I$24=0,0,I$24/FBT!I$5*1000)</f>
        <v>6.4023114046495637</v>
      </c>
      <c r="J119" s="296">
        <f>IF(J$24=0,0,J$24/FBT!J$5*1000)</f>
        <v>6.4105269081448739</v>
      </c>
      <c r="K119" s="296">
        <f>IF(K$24=0,0,K$24/FBT!K$5*1000)</f>
        <v>6.3949807267568985</v>
      </c>
      <c r="L119" s="296">
        <f>IF(L$24=0,0,L$24/FBT!L$5*1000)</f>
        <v>6.3966761332041973</v>
      </c>
      <c r="M119" s="296">
        <f>IF(M$24=0,0,M$24/FBT!M$5*1000)</f>
        <v>6.3821887760176832</v>
      </c>
      <c r="N119" s="296">
        <f>IF(N$24=0,0,N$24/FBT!N$5*1000)</f>
        <v>6.3463966786646191</v>
      </c>
      <c r="O119" s="296">
        <f>IF(O$24=0,0,O$24/FBT!O$5*1000)</f>
        <v>6.1364982990001185</v>
      </c>
      <c r="P119" s="296">
        <f>IF(P$24=0,0,P$24/FBT!P$5*1000)</f>
        <v>5.9526037616868743</v>
      </c>
      <c r="Q119" s="296">
        <f>IF(Q$24=0,0,Q$24/FBT!Q$5*1000)</f>
        <v>5.7250004998634703</v>
      </c>
    </row>
    <row r="120" spans="1:17" x14ac:dyDescent="0.25">
      <c r="A120" s="127" t="s">
        <v>261</v>
      </c>
      <c r="B120" s="296">
        <f>IF(B$33=0,0,B$33/FBT!B$5*1000)</f>
        <v>80.218909112991099</v>
      </c>
      <c r="C120" s="296">
        <f>IF(C$33=0,0,C$33/FBT!C$5*1000)</f>
        <v>79.188354141987759</v>
      </c>
      <c r="D120" s="296">
        <f>IF(D$33=0,0,D$33/FBT!D$5*1000)</f>
        <v>78.429027948596584</v>
      </c>
      <c r="E120" s="296">
        <f>IF(E$33=0,0,E$33/FBT!E$5*1000)</f>
        <v>79.934118399268357</v>
      </c>
      <c r="F120" s="296">
        <f>IF(F$33=0,0,F$33/FBT!F$5*1000)</f>
        <v>73.811014231662384</v>
      </c>
      <c r="G120" s="296">
        <f>IF(G$33=0,0,G$33/FBT!G$5*1000)</f>
        <v>71.410842191338105</v>
      </c>
      <c r="H120" s="296">
        <f>IF(H$33=0,0,H$33/FBT!H$5*1000)</f>
        <v>70.535794054702905</v>
      </c>
      <c r="I120" s="296">
        <f>IF(I$33=0,0,I$33/FBT!I$5*1000)</f>
        <v>61.427855840669814</v>
      </c>
      <c r="J120" s="296">
        <f>IF(J$33=0,0,J$33/FBT!J$5*1000)</f>
        <v>63.529328767689201</v>
      </c>
      <c r="K120" s="296">
        <f>IF(K$33=0,0,K$33/FBT!K$5*1000)</f>
        <v>62.71724269144714</v>
      </c>
      <c r="L120" s="296">
        <f>IF(L$33=0,0,L$33/FBT!L$5*1000)</f>
        <v>62.31560338414986</v>
      </c>
      <c r="M120" s="296">
        <f>IF(M$33=0,0,M$33/FBT!M$5*1000)</f>
        <v>59.534762904954427</v>
      </c>
      <c r="N120" s="296">
        <f>IF(N$33=0,0,N$33/FBT!N$5*1000)</f>
        <v>54.925484029363986</v>
      </c>
      <c r="O120" s="296">
        <f>IF(O$33=0,0,O$33/FBT!O$5*1000)</f>
        <v>55.136514993513146</v>
      </c>
      <c r="P120" s="296">
        <f>IF(P$33=0,0,P$33/FBT!P$5*1000)</f>
        <v>57.457633763351069</v>
      </c>
      <c r="Q120" s="296">
        <f>IF(Q$33=0,0,Q$33/FBT!Q$5*1000)</f>
        <v>50.711786752176558</v>
      </c>
    </row>
    <row r="121" spans="1:17" x14ac:dyDescent="0.25">
      <c r="A121" s="127" t="s">
        <v>260</v>
      </c>
      <c r="B121" s="296">
        <f>IF(B$44=0,0,B$44/FBT!B$5*1000)</f>
        <v>13.252935328733512</v>
      </c>
      <c r="C121" s="296">
        <f>IF(C$44=0,0,C$44/FBT!C$5*1000)</f>
        <v>13.300658290795729</v>
      </c>
      <c r="D121" s="296">
        <f>IF(D$44=0,0,D$44/FBT!D$5*1000)</f>
        <v>13.304317796564355</v>
      </c>
      <c r="E121" s="296">
        <f>IF(E$44=0,0,E$44/FBT!E$5*1000)</f>
        <v>13.008763209330576</v>
      </c>
      <c r="F121" s="296">
        <f>IF(F$44=0,0,F$44/FBT!F$5*1000)</f>
        <v>13.031245381589367</v>
      </c>
      <c r="G121" s="296">
        <f>IF(G$44=0,0,G$44/FBT!G$5*1000)</f>
        <v>12.875054487845189</v>
      </c>
      <c r="H121" s="296">
        <f>IF(H$44=0,0,H$44/FBT!H$5*1000)</f>
        <v>12.489159823146275</v>
      </c>
      <c r="I121" s="296">
        <f>IF(I$44=0,0,I$44/FBT!I$5*1000)</f>
        <v>12.16439166883417</v>
      </c>
      <c r="J121" s="296">
        <f>IF(J$44=0,0,J$44/FBT!J$5*1000)</f>
        <v>12.180001125475268</v>
      </c>
      <c r="K121" s="296">
        <f>IF(K$44=0,0,K$44/FBT!K$5*1000)</f>
        <v>12.150463380838112</v>
      </c>
      <c r="L121" s="296">
        <f>IF(L$44=0,0,L$44/FBT!L$5*1000)</f>
        <v>12.153684653087977</v>
      </c>
      <c r="M121" s="296">
        <f>IF(M$44=0,0,M$44/FBT!M$5*1000)</f>
        <v>12.126158674433597</v>
      </c>
      <c r="N121" s="296">
        <f>IF(N$44=0,0,N$44/FBT!N$5*1000)</f>
        <v>12.058153689462774</v>
      </c>
      <c r="O121" s="296">
        <f>IF(O$44=0,0,O$44/FBT!O$5*1000)</f>
        <v>11.659346768100223</v>
      </c>
      <c r="P121" s="296">
        <f>IF(P$44=0,0,P$44/FBT!P$5*1000)</f>
        <v>11.309947147205062</v>
      </c>
      <c r="Q121" s="296">
        <f>IF(Q$44=0,0,Q$44/FBT!Q$5*1000)</f>
        <v>10.877500949740597</v>
      </c>
    </row>
    <row r="122" spans="1:17" x14ac:dyDescent="0.25">
      <c r="A122" s="127" t="s">
        <v>259</v>
      </c>
      <c r="B122" s="296">
        <f>IF(B$65=0,0,B$65/FBT!B$5*1000)</f>
        <v>11.997394087064018</v>
      </c>
      <c r="C122" s="296">
        <f>IF(C$65=0,0,C$65/FBT!C$5*1000)</f>
        <v>12.040595926404555</v>
      </c>
      <c r="D122" s="296">
        <f>IF(D$65=0,0,D$65/FBT!D$5*1000)</f>
        <v>12.043908742152992</v>
      </c>
      <c r="E122" s="296">
        <f>IF(E$65=0,0,E$65/FBT!E$5*1000)</f>
        <v>11.776354063183465</v>
      </c>
      <c r="F122" s="296">
        <f>IF(F$65=0,0,F$65/FBT!F$5*1000)</f>
        <v>11.796706345438789</v>
      </c>
      <c r="G122" s="296">
        <f>IF(G$65=0,0,G$65/FBT!G$5*1000)</f>
        <v>11.655312483733534</v>
      </c>
      <c r="H122" s="296">
        <f>IF(H$65=0,0,H$65/FBT!H$5*1000)</f>
        <v>11.305976260953468</v>
      </c>
      <c r="I122" s="296">
        <f>IF(I$65=0,0,I$65/FBT!I$5*1000)</f>
        <v>11.011975615997249</v>
      </c>
      <c r="J122" s="296">
        <f>IF(J$65=0,0,J$65/FBT!J$5*1000)</f>
        <v>11.02610628200919</v>
      </c>
      <c r="K122" s="296">
        <f>IF(K$65=0,0,K$65/FBT!K$5*1000)</f>
        <v>10.999366850021865</v>
      </c>
      <c r="L122" s="296">
        <f>IF(L$65=0,0,L$65/FBT!L$5*1000)</f>
        <v>11.002282949111219</v>
      </c>
      <c r="M122" s="296">
        <f>IF(M$65=0,0,M$65/FBT!M$5*1000)</f>
        <v>10.977364694750412</v>
      </c>
      <c r="N122" s="296">
        <f>IF(N$65=0,0,N$65/FBT!N$5*1000)</f>
        <v>10.915802287303142</v>
      </c>
      <c r="O122" s="296">
        <f>IF(O$65=0,0,O$65/FBT!O$5*1000)</f>
        <v>10.554777074280203</v>
      </c>
      <c r="P122" s="296">
        <f>IF(P$65=0,0,P$65/FBT!P$5*1000)</f>
        <v>10.23847847010142</v>
      </c>
      <c r="Q122" s="296">
        <f>IF(Q$65=0,0,Q$65/FBT!Q$5*1000)</f>
        <v>9.8470008597651706</v>
      </c>
    </row>
    <row r="123" spans="1:17" x14ac:dyDescent="0.25">
      <c r="A123" s="72" t="s">
        <v>258</v>
      </c>
      <c r="B123" s="295">
        <f>IF(B$79=0,0,B$79/FBT!B$5*1000)</f>
        <v>1.60052846913738</v>
      </c>
      <c r="C123" s="295">
        <f>IF(C$79=0,0,C$79/FBT!C$5*1000)</f>
        <v>2.9257099375037834</v>
      </c>
      <c r="D123" s="295">
        <f>IF(D$79=0,0,D$79/FBT!D$5*1000)</f>
        <v>3.7076287638770209</v>
      </c>
      <c r="E123" s="295">
        <f>IF(E$79=0,0,E$79/FBT!E$5*1000)</f>
        <v>0.37787762465145519</v>
      </c>
      <c r="F123" s="295">
        <f>IF(F$79=0,0,F$79/FBT!F$5*1000)</f>
        <v>6.6397796241498392</v>
      </c>
      <c r="G123" s="295">
        <f>IF(G$79=0,0,G$79/FBT!G$5*1000)</f>
        <v>8.0756784099376713</v>
      </c>
      <c r="H123" s="295">
        <f>IF(H$79=0,0,H$79/FBT!H$5*1000)</f>
        <v>6.5683347481948688</v>
      </c>
      <c r="I123" s="295">
        <f>IF(I$79=0,0,I$79/FBT!I$5*1000)</f>
        <v>13.671256935869561</v>
      </c>
      <c r="J123" s="295">
        <f>IF(J$79=0,0,J$79/FBT!J$5*1000)</f>
        <v>11.6661518648502</v>
      </c>
      <c r="K123" s="295">
        <f>IF(K$79=0,0,K$79/FBT!K$5*1000)</f>
        <v>12.295881233411281</v>
      </c>
      <c r="L123" s="295">
        <f>IF(L$79=0,0,L$79/FBT!L$5*1000)</f>
        <v>12.717407658335373</v>
      </c>
      <c r="M123" s="295">
        <f>IF(M$79=0,0,M$79/FBT!M$5*1000)</f>
        <v>15.328311437732982</v>
      </c>
      <c r="N123" s="295">
        <f>IF(N$79=0,0,N$79/FBT!N$5*1000)</f>
        <v>19.517749011371979</v>
      </c>
      <c r="O123" s="295">
        <f>IF(O$79=0,0,O$79/FBT!O$5*1000)</f>
        <v>16.844610053758224</v>
      </c>
      <c r="P123" s="295">
        <f>IF(P$79=0,0,P$79/FBT!P$5*1000)</f>
        <v>12.366408361235951</v>
      </c>
      <c r="Q123" s="295">
        <f>IF(Q$79=0,0,Q$79/FBT!Q$5*1000)</f>
        <v>16.442469111221964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36.379091844141008</v>
      </c>
      <c r="C5" s="96">
        <v>35.614210380301536</v>
      </c>
      <c r="D5" s="96">
        <v>33.521613020516824</v>
      </c>
      <c r="E5" s="96">
        <v>44.71264127036121</v>
      </c>
      <c r="F5" s="96">
        <v>35.2025032513017</v>
      </c>
      <c r="G5" s="96">
        <v>35.711855452448226</v>
      </c>
      <c r="H5" s="96">
        <v>45.275695206237515</v>
      </c>
      <c r="I5" s="96">
        <v>34.889782156713387</v>
      </c>
      <c r="J5" s="96">
        <v>34.040293968652648</v>
      </c>
      <c r="K5" s="96">
        <v>31.479513647626863</v>
      </c>
      <c r="L5" s="96">
        <v>30.950033552801273</v>
      </c>
      <c r="M5" s="96">
        <v>29.045803691962124</v>
      </c>
      <c r="N5" s="96">
        <v>26.50639725615024</v>
      </c>
      <c r="O5" s="96">
        <v>27.848387474255311</v>
      </c>
      <c r="P5" s="96">
        <v>33.387036719087526</v>
      </c>
      <c r="Q5" s="96">
        <v>31.968123924614108</v>
      </c>
    </row>
    <row r="6" spans="1:17" x14ac:dyDescent="0.25">
      <c r="A6" s="132" t="s">
        <v>83</v>
      </c>
      <c r="B6" s="160">
        <v>0.5537570602049644</v>
      </c>
      <c r="C6" s="160">
        <v>0.54406626764779897</v>
      </c>
      <c r="D6" s="160">
        <v>0.51223926160628297</v>
      </c>
      <c r="E6" s="160">
        <v>0.6768842703333563</v>
      </c>
      <c r="F6" s="160">
        <v>0.53383563166477088</v>
      </c>
      <c r="G6" s="160">
        <v>0.53506873951420286</v>
      </c>
      <c r="H6" s="160">
        <v>0.68172004820806009</v>
      </c>
      <c r="I6" s="160">
        <v>0.5116775564513617</v>
      </c>
      <c r="J6" s="160">
        <v>0.49985995472943601</v>
      </c>
      <c r="K6" s="160">
        <v>0.46113551361496796</v>
      </c>
      <c r="L6" s="160">
        <v>0.45349949000788503</v>
      </c>
      <c r="M6" s="160">
        <v>0.42463360405718525</v>
      </c>
      <c r="N6" s="160">
        <v>0.38533568747337815</v>
      </c>
      <c r="O6" s="160">
        <v>0.40689710167135806</v>
      </c>
      <c r="P6" s="160">
        <v>0.48991008209687792</v>
      </c>
      <c r="Q6" s="160">
        <v>0.46690835118590779</v>
      </c>
    </row>
    <row r="7" spans="1:17" x14ac:dyDescent="0.25">
      <c r="A7" s="76" t="s">
        <v>82</v>
      </c>
      <c r="B7" s="159">
        <v>0.16182761335799425</v>
      </c>
      <c r="C7" s="159">
        <v>0.15899561726481029</v>
      </c>
      <c r="D7" s="159">
        <v>0.14969462807990919</v>
      </c>
      <c r="E7" s="159">
        <v>0.19780978674487779</v>
      </c>
      <c r="F7" s="159">
        <v>0.1560058596197248</v>
      </c>
      <c r="G7" s="159">
        <v>0.15636621782484231</v>
      </c>
      <c r="H7" s="159">
        <v>0.19922297394993671</v>
      </c>
      <c r="I7" s="159">
        <v>0.14953047774907974</v>
      </c>
      <c r="J7" s="159">
        <v>0.14607695197088613</v>
      </c>
      <c r="K7" s="159">
        <v>0.13476028563013187</v>
      </c>
      <c r="L7" s="159">
        <v>0.13252876649532908</v>
      </c>
      <c r="M7" s="159">
        <v>0.12409312247999714</v>
      </c>
      <c r="N7" s="159">
        <v>0.11260886610167632</v>
      </c>
      <c r="O7" s="159">
        <v>0.11890988228915529</v>
      </c>
      <c r="P7" s="159">
        <v>0.14316924341589829</v>
      </c>
      <c r="Q7" s="159">
        <v>0.1364473151843244</v>
      </c>
    </row>
    <row r="8" spans="1:17" x14ac:dyDescent="0.25">
      <c r="A8" s="76" t="s">
        <v>81</v>
      </c>
      <c r="B8" s="159">
        <v>2.0158783577426971</v>
      </c>
      <c r="C8" s="159">
        <v>1.9806003262930691</v>
      </c>
      <c r="D8" s="159">
        <v>1.8647383765653489</v>
      </c>
      <c r="E8" s="159">
        <v>2.4641064635029957</v>
      </c>
      <c r="F8" s="159">
        <v>1.9433570672066813</v>
      </c>
      <c r="G8" s="159">
        <v>1.9478460310593726</v>
      </c>
      <c r="H8" s="159">
        <v>2.48171046471764</v>
      </c>
      <c r="I8" s="159">
        <v>1.8626935642340723</v>
      </c>
      <c r="J8" s="159">
        <v>1.8196731690758867</v>
      </c>
      <c r="K8" s="159">
        <v>1.678702031426746</v>
      </c>
      <c r="L8" s="159">
        <v>1.6509041109396769</v>
      </c>
      <c r="M8" s="159">
        <v>1.5458217220243162</v>
      </c>
      <c r="N8" s="159">
        <v>1.402762923791834</v>
      </c>
      <c r="O8" s="159">
        <v>1.4812543623081136</v>
      </c>
      <c r="P8" s="159">
        <v>1.7834519913362368</v>
      </c>
      <c r="Q8" s="159">
        <v>1.6997172728716385</v>
      </c>
    </row>
    <row r="9" spans="1:17" x14ac:dyDescent="0.25">
      <c r="A9" s="76" t="s">
        <v>80</v>
      </c>
      <c r="B9" s="159">
        <v>1.0788093227650024</v>
      </c>
      <c r="C9" s="159">
        <v>1.0599300738904467</v>
      </c>
      <c r="D9" s="159">
        <v>0.99792586066998357</v>
      </c>
      <c r="E9" s="159">
        <v>1.3186812661103195</v>
      </c>
      <c r="F9" s="159">
        <v>1.0399991217284632</v>
      </c>
      <c r="G9" s="159">
        <v>1.0424014174995537</v>
      </c>
      <c r="H9" s="159">
        <v>1.3281021523237073</v>
      </c>
      <c r="I9" s="159">
        <v>0.9968315671587642</v>
      </c>
      <c r="J9" s="159">
        <v>0.9738089461819438</v>
      </c>
      <c r="K9" s="159">
        <v>0.8983674013324936</v>
      </c>
      <c r="L9" s="159">
        <v>0.88349117843950586</v>
      </c>
      <c r="M9" s="159">
        <v>0.82725571146061083</v>
      </c>
      <c r="N9" s="159">
        <v>0.75069694260236697</v>
      </c>
      <c r="O9" s="159">
        <v>0.79270210392738705</v>
      </c>
      <c r="P9" s="159">
        <v>0.95442496694679857</v>
      </c>
      <c r="Q9" s="159">
        <v>0.90961383309452448</v>
      </c>
    </row>
    <row r="10" spans="1:17" x14ac:dyDescent="0.25">
      <c r="A10" s="129" t="s">
        <v>79</v>
      </c>
      <c r="B10" s="158">
        <v>1.112008335044758</v>
      </c>
      <c r="C10" s="158">
        <v>1.0925481008171904</v>
      </c>
      <c r="D10" s="158">
        <v>1.0286357852169421</v>
      </c>
      <c r="E10" s="158">
        <v>1.3592620384700489</v>
      </c>
      <c r="F10" s="158">
        <v>1.072003798444368</v>
      </c>
      <c r="G10" s="158">
        <v>1.0744800218735915</v>
      </c>
      <c r="H10" s="158">
        <v>1.3689728407144579</v>
      </c>
      <c r="I10" s="158">
        <v>1.0275078161868425</v>
      </c>
      <c r="J10" s="158">
        <v>1.0037767027448639</v>
      </c>
      <c r="K10" s="158">
        <v>0.92601353838304123</v>
      </c>
      <c r="L10" s="158">
        <v>0.91067951827225135</v>
      </c>
      <c r="M10" s="158">
        <v>0.85271347488898752</v>
      </c>
      <c r="N10" s="158">
        <v>0.77379870534200901</v>
      </c>
      <c r="O10" s="158">
        <v>0.81709652315155812</v>
      </c>
      <c r="P10" s="158">
        <v>0.98379620570895598</v>
      </c>
      <c r="Q10" s="158">
        <v>0.93760606506499156</v>
      </c>
    </row>
    <row r="11" spans="1:17" x14ac:dyDescent="0.25">
      <c r="A11" s="92" t="s">
        <v>125</v>
      </c>
      <c r="B11" s="91">
        <v>0.18170080174937853</v>
      </c>
      <c r="C11" s="91">
        <v>0.17852102328014841</v>
      </c>
      <c r="D11" s="91">
        <v>0.16807782908794208</v>
      </c>
      <c r="E11" s="91">
        <v>0.22210175445093369</v>
      </c>
      <c r="F11" s="91">
        <v>0.17516410940200447</v>
      </c>
      <c r="G11" s="91">
        <v>0.17556872128144907</v>
      </c>
      <c r="H11" s="91">
        <v>0.2236884876595186</v>
      </c>
      <c r="I11" s="91">
        <v>0.1678935203281437</v>
      </c>
      <c r="J11" s="91">
        <v>0.16401588541937354</v>
      </c>
      <c r="K11" s="91">
        <v>0.1513094794817389</v>
      </c>
      <c r="L11" s="91">
        <v>0.14880391935204845</v>
      </c>
      <c r="M11" s="91">
        <v>0.13933233876667958</v>
      </c>
      <c r="N11" s="91">
        <v>0.12643776195042192</v>
      </c>
      <c r="O11" s="91">
        <v>0.1335125724190655</v>
      </c>
      <c r="P11" s="91">
        <v>0.1607510966436406</v>
      </c>
      <c r="Q11" s="91">
        <v>0.15320368416171251</v>
      </c>
    </row>
    <row r="12" spans="1:17" x14ac:dyDescent="0.25">
      <c r="A12" s="92" t="s">
        <v>26</v>
      </c>
      <c r="B12" s="91">
        <v>0.30237317206693287</v>
      </c>
      <c r="C12" s="91">
        <v>0.29708161752807383</v>
      </c>
      <c r="D12" s="91">
        <v>0.27970281829325316</v>
      </c>
      <c r="E12" s="91">
        <v>0.36960547982386405</v>
      </c>
      <c r="F12" s="91">
        <v>0.29149528720967521</v>
      </c>
      <c r="G12" s="91">
        <v>0.2921686126780591</v>
      </c>
      <c r="H12" s="91">
        <v>0.37224600506582489</v>
      </c>
      <c r="I12" s="91">
        <v>0.27939610514832813</v>
      </c>
      <c r="J12" s="91">
        <v>0.27294322901242896</v>
      </c>
      <c r="K12" s="91">
        <v>0.251798158479212</v>
      </c>
      <c r="L12" s="91">
        <v>0.2476285887419033</v>
      </c>
      <c r="M12" s="91">
        <v>0.23186667774034461</v>
      </c>
      <c r="N12" s="91">
        <v>0.21040846700679783</v>
      </c>
      <c r="O12" s="91">
        <v>0.22218184864617424</v>
      </c>
      <c r="P12" s="91">
        <v>0.26751020654504049</v>
      </c>
      <c r="Q12" s="91">
        <v>0.2549503552340599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0.6279343612284467</v>
      </c>
      <c r="C14" s="157">
        <v>0.61694546000896822</v>
      </c>
      <c r="D14" s="157">
        <v>0.58085513783574672</v>
      </c>
      <c r="E14" s="157">
        <v>0.76755480419525113</v>
      </c>
      <c r="F14" s="157">
        <v>0.60534440183268845</v>
      </c>
      <c r="G14" s="157">
        <v>0.60674268791408337</v>
      </c>
      <c r="H14" s="157">
        <v>0.77303834798911431</v>
      </c>
      <c r="I14" s="157">
        <v>0.58021819071037073</v>
      </c>
      <c r="J14" s="157">
        <v>0.56681758831306139</v>
      </c>
      <c r="K14" s="157">
        <v>0.52290590042209029</v>
      </c>
      <c r="L14" s="157">
        <v>0.51424701017829966</v>
      </c>
      <c r="M14" s="157">
        <v>0.48151445838196338</v>
      </c>
      <c r="N14" s="157">
        <v>0.43695247638478929</v>
      </c>
      <c r="O14" s="157">
        <v>0.46140210208631832</v>
      </c>
      <c r="P14" s="157">
        <v>0.55553490252027493</v>
      </c>
      <c r="Q14" s="157">
        <v>0.52945202566921912</v>
      </c>
    </row>
    <row r="15" spans="1:17" x14ac:dyDescent="0.25">
      <c r="A15" s="156" t="s">
        <v>263</v>
      </c>
      <c r="B15" s="204">
        <v>2.8716298639712838</v>
      </c>
      <c r="C15" s="204">
        <v>2.8261945837569704</v>
      </c>
      <c r="D15" s="204">
        <v>2.66528773616673</v>
      </c>
      <c r="E15" s="204">
        <v>3.5231953403937064</v>
      </c>
      <c r="F15" s="204">
        <v>2.7664696781324039</v>
      </c>
      <c r="G15" s="204">
        <v>2.767632295876973</v>
      </c>
      <c r="H15" s="204">
        <v>3.5310543229349101</v>
      </c>
      <c r="I15" s="204">
        <v>2.6609478159280484</v>
      </c>
      <c r="J15" s="204">
        <v>2.6036180288050916</v>
      </c>
      <c r="K15" s="204">
        <v>2.401635921116716</v>
      </c>
      <c r="L15" s="204">
        <v>2.3589678207457818</v>
      </c>
      <c r="M15" s="204">
        <v>2.2009544558499976</v>
      </c>
      <c r="N15" s="204">
        <v>2.0054986927798906</v>
      </c>
      <c r="O15" s="204">
        <v>2.1164236325776682</v>
      </c>
      <c r="P15" s="204">
        <v>2.5468753823832704</v>
      </c>
      <c r="Q15" s="204">
        <v>2.4229012307411821</v>
      </c>
    </row>
    <row r="16" spans="1:17" x14ac:dyDescent="0.25">
      <c r="A16" s="152" t="s">
        <v>277</v>
      </c>
      <c r="B16" s="264">
        <v>1.2538280384606031</v>
      </c>
      <c r="C16" s="264">
        <v>1.2367044187492273</v>
      </c>
      <c r="D16" s="264">
        <v>1.1687802023067424</v>
      </c>
      <c r="E16" s="264">
        <v>1.545677242837626</v>
      </c>
      <c r="F16" s="264">
        <v>1.2068683267559526</v>
      </c>
      <c r="G16" s="264">
        <v>1.2044284186399499</v>
      </c>
      <c r="H16" s="264">
        <v>1.5394084953042659</v>
      </c>
      <c r="I16" s="264">
        <v>1.1660813042605267</v>
      </c>
      <c r="J16" s="264">
        <v>1.1432766528203775</v>
      </c>
      <c r="K16" s="264">
        <v>1.0544280399964809</v>
      </c>
      <c r="L16" s="264">
        <v>1.0340685905104838</v>
      </c>
      <c r="M16" s="264">
        <v>0.96038694134711866</v>
      </c>
      <c r="N16" s="264">
        <v>0.87974008231972978</v>
      </c>
      <c r="O16" s="264">
        <v>0.92767332818375858</v>
      </c>
      <c r="P16" s="264">
        <v>1.1156025696103615</v>
      </c>
      <c r="Q16" s="264">
        <v>1.0588279986723088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0.13010818520927997</v>
      </c>
      <c r="C18" s="83">
        <v>0.1302120320711638</v>
      </c>
      <c r="D18" s="83">
        <v>0.13028307942190601</v>
      </c>
      <c r="E18" s="83">
        <v>0.26383618596854475</v>
      </c>
      <c r="F18" s="83">
        <v>0.26420930703550932</v>
      </c>
      <c r="G18" s="83">
        <v>0.39544489585533293</v>
      </c>
      <c r="H18" s="83">
        <v>0.40974899570434992</v>
      </c>
      <c r="I18" s="83">
        <v>0.13778947578365905</v>
      </c>
      <c r="J18" s="83">
        <v>0.1368448438978638</v>
      </c>
      <c r="K18" s="83">
        <v>0.13574857373566362</v>
      </c>
      <c r="L18" s="83">
        <v>0.13669289061555953</v>
      </c>
      <c r="M18" s="83">
        <v>0.27343277506186958</v>
      </c>
      <c r="N18" s="83">
        <v>0.13667886572544274</v>
      </c>
      <c r="O18" s="83">
        <v>0.14200216522656955</v>
      </c>
      <c r="P18" s="83">
        <v>0.29405105030125361</v>
      </c>
      <c r="Q18" s="83">
        <v>0.30451604682415834</v>
      </c>
    </row>
    <row r="19" spans="1:17" x14ac:dyDescent="0.25">
      <c r="A19" s="154" t="s">
        <v>125</v>
      </c>
      <c r="B19" s="83">
        <v>0.46614506117811472</v>
      </c>
      <c r="C19" s="83">
        <v>0.3974496830418508</v>
      </c>
      <c r="D19" s="83">
        <v>0.31315137414691513</v>
      </c>
      <c r="E19" s="83">
        <v>0.30733927504594954</v>
      </c>
      <c r="F19" s="83">
        <v>0.33296118648280038</v>
      </c>
      <c r="G19" s="83">
        <v>0.26620075459000386</v>
      </c>
      <c r="H19" s="83">
        <v>0.37444803691320644</v>
      </c>
      <c r="I19" s="83">
        <v>0.32226438772669225</v>
      </c>
      <c r="J19" s="83">
        <v>0.26277331216751443</v>
      </c>
      <c r="K19" s="83">
        <v>0.2362699793437309</v>
      </c>
      <c r="L19" s="83">
        <v>0.26415502992204959</v>
      </c>
      <c r="M19" s="83">
        <v>0.19678844158737044</v>
      </c>
      <c r="N19" s="83">
        <v>0.1906612255848075</v>
      </c>
      <c r="O19" s="83">
        <v>0.21925428710349912</v>
      </c>
      <c r="P19" s="83">
        <v>0.15695636678403205</v>
      </c>
      <c r="Q19" s="83">
        <v>0.17837414994830419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0.65757479207320835</v>
      </c>
      <c r="C21" s="83">
        <v>0.7090427036362128</v>
      </c>
      <c r="D21" s="83">
        <v>0.72534574873792113</v>
      </c>
      <c r="E21" s="83">
        <v>0.97450178182313152</v>
      </c>
      <c r="F21" s="83">
        <v>0.60969783323764293</v>
      </c>
      <c r="G21" s="83">
        <v>0.54278276819461302</v>
      </c>
      <c r="H21" s="83">
        <v>0.75521146268670947</v>
      </c>
      <c r="I21" s="83">
        <v>0.70602744075017532</v>
      </c>
      <c r="J21" s="83">
        <v>0.7436584967549994</v>
      </c>
      <c r="K21" s="83">
        <v>0.68240948691708636</v>
      </c>
      <c r="L21" s="83">
        <v>0.63322066997287474</v>
      </c>
      <c r="M21" s="83">
        <v>0.49016572469787861</v>
      </c>
      <c r="N21" s="83">
        <v>0.55239999100947956</v>
      </c>
      <c r="O21" s="83">
        <v>0.56641687585368994</v>
      </c>
      <c r="P21" s="83">
        <v>0.66459515252507595</v>
      </c>
      <c r="Q21" s="83">
        <v>0.57593780189984634</v>
      </c>
    </row>
    <row r="22" spans="1:17" x14ac:dyDescent="0.25">
      <c r="A22" s="152" t="s">
        <v>276</v>
      </c>
      <c r="B22" s="264">
        <v>1.6167096116448374</v>
      </c>
      <c r="C22" s="264">
        <v>1.5884170649713432</v>
      </c>
      <c r="D22" s="264">
        <v>1.4954972084585401</v>
      </c>
      <c r="E22" s="264">
        <v>1.9761830312630095</v>
      </c>
      <c r="F22" s="264">
        <v>1.5585484299405246</v>
      </c>
      <c r="G22" s="264">
        <v>1.5621485236560495</v>
      </c>
      <c r="H22" s="264">
        <v>1.9903012233939041</v>
      </c>
      <c r="I22" s="264">
        <v>1.4938572941565249</v>
      </c>
      <c r="J22" s="264">
        <v>1.4593554671579563</v>
      </c>
      <c r="K22" s="264">
        <v>1.346298351223105</v>
      </c>
      <c r="L22" s="264">
        <v>1.3240047614027812</v>
      </c>
      <c r="M22" s="264">
        <v>1.2397299798805976</v>
      </c>
      <c r="N22" s="264">
        <v>1.1249985858733735</v>
      </c>
      <c r="O22" s="264">
        <v>1.1879477527185371</v>
      </c>
      <c r="P22" s="264">
        <v>1.4303065287773882</v>
      </c>
      <c r="Q22" s="264">
        <v>1.3631523159995509</v>
      </c>
    </row>
    <row r="23" spans="1:17" x14ac:dyDescent="0.25">
      <c r="A23" s="152" t="s">
        <v>275</v>
      </c>
      <c r="B23" s="264">
        <v>1.0922138658436505E-3</v>
      </c>
      <c r="C23" s="264">
        <v>1.0731000364000449E-3</v>
      </c>
      <c r="D23" s="264">
        <v>1.0103254014473713E-3</v>
      </c>
      <c r="E23" s="264">
        <v>1.3350662930706684E-3</v>
      </c>
      <c r="F23" s="264">
        <v>1.0529214359268923E-3</v>
      </c>
      <c r="G23" s="264">
        <v>1.0553535809739146E-3</v>
      </c>
      <c r="H23" s="264">
        <v>1.344604236740285E-3</v>
      </c>
      <c r="I23" s="264">
        <v>1.0092175109971862E-3</v>
      </c>
      <c r="J23" s="264">
        <v>9.8590882675769526E-4</v>
      </c>
      <c r="K23" s="264">
        <v>9.0952989712994028E-4</v>
      </c>
      <c r="L23" s="264">
        <v>8.944688325170974E-4</v>
      </c>
      <c r="M23" s="264">
        <v>8.3753462228139505E-4</v>
      </c>
      <c r="N23" s="264">
        <v>7.6002458678727934E-4</v>
      </c>
      <c r="O23" s="264">
        <v>8.0255167537287111E-4</v>
      </c>
      <c r="P23" s="264">
        <v>9.6628399552099189E-4</v>
      </c>
      <c r="Q23" s="264">
        <v>9.2091606932232677E-4</v>
      </c>
    </row>
    <row r="24" spans="1:17" x14ac:dyDescent="0.25">
      <c r="A24" s="156" t="s">
        <v>262</v>
      </c>
      <c r="B24" s="204">
        <v>1.2344756965246348</v>
      </c>
      <c r="C24" s="204">
        <v>1.2159999145479199</v>
      </c>
      <c r="D24" s="204">
        <v>1.1477355188729863</v>
      </c>
      <c r="E24" s="204">
        <v>1.5174383764528605</v>
      </c>
      <c r="F24" s="204">
        <v>1.188862487096094</v>
      </c>
      <c r="G24" s="204">
        <v>1.188215402394593</v>
      </c>
      <c r="H24" s="204">
        <v>1.5170425342641056</v>
      </c>
      <c r="I24" s="204">
        <v>1.1455570195467255</v>
      </c>
      <c r="J24" s="204">
        <v>1.1217782296699355</v>
      </c>
      <c r="K24" s="204">
        <v>1.0346927714951806</v>
      </c>
      <c r="L24" s="204">
        <v>1.01567739489881</v>
      </c>
      <c r="M24" s="204">
        <v>0.94592509409533621</v>
      </c>
      <c r="N24" s="204">
        <v>0.86372774482579284</v>
      </c>
      <c r="O24" s="204">
        <v>0.91121857141353757</v>
      </c>
      <c r="P24" s="204">
        <v>1.0962574118479285</v>
      </c>
      <c r="Q24" s="204">
        <v>1.0419336962102534</v>
      </c>
    </row>
    <row r="25" spans="1:17" x14ac:dyDescent="0.25">
      <c r="A25" s="152" t="s">
        <v>274</v>
      </c>
      <c r="B25" s="264">
        <v>0.81385237538938626</v>
      </c>
      <c r="C25" s="264">
        <v>0.80273753495681843</v>
      </c>
      <c r="D25" s="264">
        <v>0.75864832718471287</v>
      </c>
      <c r="E25" s="264">
        <v>1.00328997045973</v>
      </c>
      <c r="F25" s="264">
        <v>0.78337110383850295</v>
      </c>
      <c r="G25" s="264">
        <v>0.78178737388907515</v>
      </c>
      <c r="H25" s="264">
        <v>0.99922096345539213</v>
      </c>
      <c r="I25" s="264">
        <v>0.75689648840103307</v>
      </c>
      <c r="J25" s="264">
        <v>0.74209412382217321</v>
      </c>
      <c r="K25" s="264">
        <v>0.68442301392614679</v>
      </c>
      <c r="L25" s="264">
        <v>0.67120781549579134</v>
      </c>
      <c r="M25" s="264">
        <v>0.62338149214459304</v>
      </c>
      <c r="N25" s="264">
        <v>0.57103409220312162</v>
      </c>
      <c r="O25" s="264">
        <v>0.60214727902773224</v>
      </c>
      <c r="P25" s="264">
        <v>0.72413103983750471</v>
      </c>
      <c r="Q25" s="264">
        <v>0.68727900111904339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8.44524546764647E-2</v>
      </c>
      <c r="C27" s="83">
        <v>8.4519861061254475E-2</v>
      </c>
      <c r="D27" s="83">
        <v>8.4565977477056992E-2</v>
      </c>
      <c r="E27" s="83">
        <v>0.17125451024991023</v>
      </c>
      <c r="F27" s="83">
        <v>0.17149670093104219</v>
      </c>
      <c r="G27" s="83">
        <v>0.25668094663332375</v>
      </c>
      <c r="H27" s="83">
        <v>0.26596565337367162</v>
      </c>
      <c r="I27" s="83">
        <v>8.9438335027082899E-2</v>
      </c>
      <c r="J27" s="83">
        <v>8.882518004845702E-2</v>
      </c>
      <c r="K27" s="83">
        <v>8.8113597560103549E-2</v>
      </c>
      <c r="L27" s="83">
        <v>8.8726548070260411E-2</v>
      </c>
      <c r="M27" s="83">
        <v>0.17748359955854215</v>
      </c>
      <c r="N27" s="83">
        <v>8.8717444596908751E-2</v>
      </c>
      <c r="O27" s="83">
        <v>9.2172766866794917E-2</v>
      </c>
      <c r="P27" s="83">
        <v>0.19086680025694649</v>
      </c>
      <c r="Q27" s="83">
        <v>0.19765956769981363</v>
      </c>
    </row>
    <row r="28" spans="1:17" x14ac:dyDescent="0.25">
      <c r="A28" s="154" t="s">
        <v>125</v>
      </c>
      <c r="B28" s="83">
        <v>0.30257200643049731</v>
      </c>
      <c r="C28" s="83">
        <v>0.25798224215699117</v>
      </c>
      <c r="D28" s="83">
        <v>0.20326470766981852</v>
      </c>
      <c r="E28" s="83">
        <v>0.19949210846624202</v>
      </c>
      <c r="F28" s="83">
        <v>0.21612313987187201</v>
      </c>
      <c r="G28" s="83">
        <v>0.17278933777833927</v>
      </c>
      <c r="H28" s="83">
        <v>0.24305200948916555</v>
      </c>
      <c r="I28" s="83">
        <v>0.20917991096832247</v>
      </c>
      <c r="J28" s="83">
        <v>0.1705646051423734</v>
      </c>
      <c r="K28" s="83">
        <v>0.15336144831964491</v>
      </c>
      <c r="L28" s="83">
        <v>0.17146146997722464</v>
      </c>
      <c r="M28" s="83">
        <v>0.12773421531687107</v>
      </c>
      <c r="N28" s="83">
        <v>0.12375707559336405</v>
      </c>
      <c r="O28" s="83">
        <v>0.14231666297124076</v>
      </c>
      <c r="P28" s="83">
        <v>0.10187945078697162</v>
      </c>
      <c r="Q28" s="83">
        <v>0.11578160735799507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0.42682791428242423</v>
      </c>
      <c r="C30" s="83">
        <v>0.46023543173857273</v>
      </c>
      <c r="D30" s="83">
        <v>0.47081764203783744</v>
      </c>
      <c r="E30" s="83">
        <v>0.63254335174357779</v>
      </c>
      <c r="F30" s="83">
        <v>0.39575126303558866</v>
      </c>
      <c r="G30" s="83">
        <v>0.35231708947741214</v>
      </c>
      <c r="H30" s="83">
        <v>0.49020330059255507</v>
      </c>
      <c r="I30" s="83">
        <v>0.4582782424056277</v>
      </c>
      <c r="J30" s="83">
        <v>0.48270433863134271</v>
      </c>
      <c r="K30" s="83">
        <v>0.44294796804639835</v>
      </c>
      <c r="L30" s="83">
        <v>0.4110197974483063</v>
      </c>
      <c r="M30" s="83">
        <v>0.31816367726917988</v>
      </c>
      <c r="N30" s="83">
        <v>0.35855957201284877</v>
      </c>
      <c r="O30" s="83">
        <v>0.36765784918969657</v>
      </c>
      <c r="P30" s="83">
        <v>0.43138478879358655</v>
      </c>
      <c r="Q30" s="83">
        <v>0.37383782606123467</v>
      </c>
    </row>
    <row r="31" spans="1:17" x14ac:dyDescent="0.25">
      <c r="A31" s="152" t="s">
        <v>273</v>
      </c>
      <c r="B31" s="264">
        <v>0.41824030906431692</v>
      </c>
      <c r="C31" s="264">
        <v>0.41092107042077425</v>
      </c>
      <c r="D31" s="264">
        <v>0.38688284535784273</v>
      </c>
      <c r="E31" s="264">
        <v>0.51123553408097622</v>
      </c>
      <c r="F31" s="264">
        <v>0.40319410012465962</v>
      </c>
      <c r="G31" s="264">
        <v>0.40412543887430197</v>
      </c>
      <c r="H31" s="264">
        <v>0.51488788883764391</v>
      </c>
      <c r="I31" s="264">
        <v>0.38645860203078947</v>
      </c>
      <c r="J31" s="264">
        <v>0.37753303204392713</v>
      </c>
      <c r="K31" s="264">
        <v>0.34828532870256851</v>
      </c>
      <c r="L31" s="264">
        <v>0.34251801104116336</v>
      </c>
      <c r="M31" s="264">
        <v>0.32071625368394741</v>
      </c>
      <c r="N31" s="264">
        <v>0.29103541716058989</v>
      </c>
      <c r="O31" s="264">
        <v>0.30732027054862815</v>
      </c>
      <c r="P31" s="264">
        <v>0.37001811602019619</v>
      </c>
      <c r="Q31" s="264">
        <v>0.35264542366723411</v>
      </c>
    </row>
    <row r="32" spans="1:17" x14ac:dyDescent="0.25">
      <c r="A32" s="152" t="s">
        <v>272</v>
      </c>
      <c r="B32" s="264">
        <v>2.3830120709316025E-3</v>
      </c>
      <c r="C32" s="264">
        <v>2.3413091703273704E-3</v>
      </c>
      <c r="D32" s="264">
        <v>2.2043463304306284E-3</v>
      </c>
      <c r="E32" s="264">
        <v>2.912871912154186E-3</v>
      </c>
      <c r="F32" s="264">
        <v>2.2972831329314014E-3</v>
      </c>
      <c r="G32" s="264">
        <v>2.302589631215813E-3</v>
      </c>
      <c r="H32" s="264">
        <v>2.9336819710697134E-3</v>
      </c>
      <c r="I32" s="264">
        <v>2.2019291149029513E-3</v>
      </c>
      <c r="J32" s="264">
        <v>2.1510738038349724E-3</v>
      </c>
      <c r="K32" s="264">
        <v>1.9844288664653243E-3</v>
      </c>
      <c r="L32" s="264">
        <v>1.9515683618554864E-3</v>
      </c>
      <c r="M32" s="264">
        <v>1.8273482667957714E-3</v>
      </c>
      <c r="N32" s="264">
        <v>1.6582354620813366E-3</v>
      </c>
      <c r="O32" s="264">
        <v>1.7510218371771741E-3</v>
      </c>
      <c r="P32" s="264">
        <v>2.1082559902276189E-3</v>
      </c>
      <c r="Q32" s="264">
        <v>2.0092714239759854E-3</v>
      </c>
    </row>
    <row r="33" spans="1:17" x14ac:dyDescent="0.25">
      <c r="A33" s="156" t="s">
        <v>261</v>
      </c>
      <c r="B33" s="204">
        <v>19.585002809165797</v>
      </c>
      <c r="C33" s="204">
        <v>18.734258232491545</v>
      </c>
      <c r="D33" s="204">
        <v>17.40886622232091</v>
      </c>
      <c r="E33" s="204">
        <v>24.567441065783449</v>
      </c>
      <c r="F33" s="204">
        <v>17.561061090507913</v>
      </c>
      <c r="G33" s="204">
        <v>17.57226578939871</v>
      </c>
      <c r="H33" s="204">
        <v>22.650255071617945</v>
      </c>
      <c r="I33" s="204">
        <v>15.676472051419029</v>
      </c>
      <c r="J33" s="204">
        <v>15.843204626348971</v>
      </c>
      <c r="K33" s="204">
        <v>14.512436181827953</v>
      </c>
      <c r="L33" s="204">
        <v>14.162938810148308</v>
      </c>
      <c r="M33" s="204">
        <v>12.696480831492977</v>
      </c>
      <c r="N33" s="204">
        <v>10.683566004129931</v>
      </c>
      <c r="O33" s="204">
        <v>11.649228527926201</v>
      </c>
      <c r="P33" s="204">
        <v>15.098951735149019</v>
      </c>
      <c r="Q33" s="204">
        <v>13.175275380158542</v>
      </c>
    </row>
    <row r="34" spans="1:17" x14ac:dyDescent="0.25">
      <c r="A34" s="150" t="s">
        <v>33</v>
      </c>
      <c r="B34" s="87">
        <v>0.39886228168623572</v>
      </c>
      <c r="C34" s="87">
        <v>0.20478653301381397</v>
      </c>
      <c r="D34" s="87">
        <v>0.20512563557690797</v>
      </c>
      <c r="E34" s="87">
        <v>0.20714745770260423</v>
      </c>
      <c r="F34" s="87">
        <v>0</v>
      </c>
      <c r="G34" s="87">
        <v>0.19743030731207215</v>
      </c>
      <c r="H34" s="87">
        <v>0.21286347689457813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2.4403292095227081E-15</v>
      </c>
      <c r="C36" s="87">
        <v>2.4374005766905175E-15</v>
      </c>
      <c r="D36" s="87">
        <v>0</v>
      </c>
      <c r="E36" s="87">
        <v>0</v>
      </c>
      <c r="F36" s="87">
        <v>0</v>
      </c>
      <c r="G36" s="87">
        <v>2.4563527108175645E-15</v>
      </c>
      <c r="H36" s="87">
        <v>0</v>
      </c>
      <c r="I36" s="87">
        <v>2.5253625419629313E-15</v>
      </c>
      <c r="J36" s="87">
        <v>0</v>
      </c>
      <c r="K36" s="87">
        <v>0</v>
      </c>
      <c r="L36" s="87">
        <v>0</v>
      </c>
      <c r="M36" s="87">
        <v>1.2596161184003258E-15</v>
      </c>
      <c r="N36" s="87">
        <v>1.2511008789138843E-15</v>
      </c>
      <c r="O36" s="87">
        <v>0</v>
      </c>
      <c r="P36" s="87">
        <v>2.7190421522640388E-15</v>
      </c>
      <c r="Q36" s="87">
        <v>0</v>
      </c>
    </row>
    <row r="37" spans="1:17" x14ac:dyDescent="0.25">
      <c r="A37" s="150" t="s">
        <v>125</v>
      </c>
      <c r="B37" s="87">
        <v>6.1095730599933109</v>
      </c>
      <c r="C37" s="87">
        <v>4.5908854356062623</v>
      </c>
      <c r="D37" s="87">
        <v>3.463106857633707</v>
      </c>
      <c r="E37" s="87">
        <v>4.5583302938634302</v>
      </c>
      <c r="F37" s="87">
        <v>4.1498360296020147</v>
      </c>
      <c r="G37" s="87">
        <v>3.9737299255847147</v>
      </c>
      <c r="H37" s="87">
        <v>4.8368107710059913</v>
      </c>
      <c r="I37" s="87">
        <v>3.9451022885072726</v>
      </c>
      <c r="J37" s="87">
        <v>3.3998488351492488</v>
      </c>
      <c r="K37" s="87">
        <v>3.1034003828298453</v>
      </c>
      <c r="L37" s="87">
        <v>3.3994953519472992</v>
      </c>
      <c r="M37" s="87">
        <v>2.8773054972760672</v>
      </c>
      <c r="N37" s="87">
        <v>2.1871742285594014</v>
      </c>
      <c r="O37" s="87">
        <v>2.5806331022145419</v>
      </c>
      <c r="P37" s="87">
        <v>2.4926178384581377</v>
      </c>
      <c r="Q37" s="87">
        <v>2.5252727205939323</v>
      </c>
    </row>
    <row r="38" spans="1:17" x14ac:dyDescent="0.25">
      <c r="A38" s="150" t="s">
        <v>29</v>
      </c>
      <c r="B38" s="87">
        <v>3.1773221355517869</v>
      </c>
      <c r="C38" s="87">
        <v>4.8949455971798042</v>
      </c>
      <c r="D38" s="87">
        <v>5.1806739855102562</v>
      </c>
      <c r="E38" s="87">
        <v>4.0926633301099322</v>
      </c>
      <c r="F38" s="87">
        <v>4.6328777651469428</v>
      </c>
      <c r="G38" s="87">
        <v>2.9075452103618868</v>
      </c>
      <c r="H38" s="87">
        <v>4.8102452627411658</v>
      </c>
      <c r="I38" s="87">
        <v>0.59189620159468581</v>
      </c>
      <c r="J38" s="87">
        <v>0.59393629167243445</v>
      </c>
      <c r="K38" s="87">
        <v>0.30982885344513406</v>
      </c>
      <c r="L38" s="87">
        <v>0.29937735607048666</v>
      </c>
      <c r="M38" s="87">
        <v>0.2981662314629846</v>
      </c>
      <c r="N38" s="87">
        <v>0.29625732152434692</v>
      </c>
      <c r="O38" s="87">
        <v>0.30894898487796874</v>
      </c>
      <c r="P38" s="87">
        <v>0.32178092417796816</v>
      </c>
      <c r="Q38" s="87">
        <v>0.33056990675963305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9.8350556595600764</v>
      </c>
      <c r="C40" s="87">
        <v>9.0137669367198416</v>
      </c>
      <c r="D40" s="87">
        <v>8.5599597436000394</v>
      </c>
      <c r="E40" s="87">
        <v>15.278837705418876</v>
      </c>
      <c r="F40" s="87">
        <v>8.3897887846321382</v>
      </c>
      <c r="G40" s="87">
        <v>8.985523232144816</v>
      </c>
      <c r="H40" s="87">
        <v>10.674731618433059</v>
      </c>
      <c r="I40" s="87">
        <v>9.3866742513634183</v>
      </c>
      <c r="J40" s="87">
        <v>10.212127957849594</v>
      </c>
      <c r="K40" s="87">
        <v>9.5007594002109297</v>
      </c>
      <c r="L40" s="87">
        <v>8.8068252992998453</v>
      </c>
      <c r="M40" s="87">
        <v>7.7499778957377847</v>
      </c>
      <c r="N40" s="87">
        <v>6.6088151582265064</v>
      </c>
      <c r="O40" s="87">
        <v>7.0686263696166245</v>
      </c>
      <c r="P40" s="87">
        <v>10.623731955719039</v>
      </c>
      <c r="Q40" s="87">
        <v>8.4507039060359954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6.4189672374384929E-2</v>
      </c>
      <c r="C42" s="87">
        <v>2.9873729971823172E-2</v>
      </c>
      <c r="D42" s="87">
        <v>0</v>
      </c>
      <c r="E42" s="87">
        <v>0</v>
      </c>
      <c r="F42" s="87">
        <v>0</v>
      </c>
      <c r="G42" s="87">
        <v>0</v>
      </c>
      <c r="H42" s="87">
        <v>3.108395981887202E-2</v>
      </c>
      <c r="I42" s="87">
        <v>0</v>
      </c>
      <c r="J42" s="87">
        <v>0</v>
      </c>
      <c r="K42" s="87">
        <v>0</v>
      </c>
      <c r="L42" s="87">
        <v>0</v>
      </c>
      <c r="M42" s="87">
        <v>0.11046372683511471</v>
      </c>
      <c r="N42" s="87">
        <v>0.16823060001393339</v>
      </c>
      <c r="O42" s="87">
        <v>0.3737433723525852</v>
      </c>
      <c r="P42" s="87">
        <v>0.45287683860300132</v>
      </c>
      <c r="Q42" s="87">
        <v>0.52234236357044361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0.43046227868860593</v>
      </c>
      <c r="F43" s="87">
        <v>0.38855851112681827</v>
      </c>
      <c r="G43" s="87">
        <v>1.5080371139952198</v>
      </c>
      <c r="H43" s="87">
        <v>2.0845199827242786</v>
      </c>
      <c r="I43" s="87">
        <v>1.7527993099536496</v>
      </c>
      <c r="J43" s="87">
        <v>1.637291541677695</v>
      </c>
      <c r="K43" s="87">
        <v>1.5984475453420439</v>
      </c>
      <c r="L43" s="87">
        <v>1.6572408028306767</v>
      </c>
      <c r="M43" s="87">
        <v>1.6605674801810264</v>
      </c>
      <c r="N43" s="87">
        <v>1.4230886958057418</v>
      </c>
      <c r="O43" s="87">
        <v>1.3172766988644797</v>
      </c>
      <c r="P43" s="87">
        <v>1.2079441781908704</v>
      </c>
      <c r="Q43" s="87">
        <v>1.3463864831985373</v>
      </c>
    </row>
    <row r="44" spans="1:17" x14ac:dyDescent="0.25">
      <c r="A44" s="156" t="s">
        <v>260</v>
      </c>
      <c r="B44" s="204">
        <v>3.0692821452845385</v>
      </c>
      <c r="C44" s="204">
        <v>3.0084718417203282</v>
      </c>
      <c r="D44" s="204">
        <v>2.8337383021459304</v>
      </c>
      <c r="E44" s="204">
        <v>3.7826464892753067</v>
      </c>
      <c r="F44" s="204">
        <v>2.9496004071595228</v>
      </c>
      <c r="G44" s="204">
        <v>2.973907584536855</v>
      </c>
      <c r="H44" s="204">
        <v>3.7843705006929347</v>
      </c>
      <c r="I44" s="204">
        <v>2.8882749788074977</v>
      </c>
      <c r="J44" s="204">
        <v>2.8279626691593558</v>
      </c>
      <c r="K44" s="204">
        <v>2.6121642788584705</v>
      </c>
      <c r="L44" s="204">
        <v>2.564668170371684</v>
      </c>
      <c r="M44" s="204">
        <v>2.3926156612667806</v>
      </c>
      <c r="N44" s="204">
        <v>2.1797629445364972</v>
      </c>
      <c r="O44" s="204">
        <v>2.2952143888527856</v>
      </c>
      <c r="P44" s="204">
        <v>2.7643550156280714</v>
      </c>
      <c r="Q44" s="204">
        <v>2.6272407251852652</v>
      </c>
    </row>
    <row r="45" spans="1:17" x14ac:dyDescent="0.25">
      <c r="A45" s="299" t="s">
        <v>271</v>
      </c>
      <c r="B45" s="298">
        <v>1.3806356468958232</v>
      </c>
      <c r="C45" s="298">
        <v>1.3617802065545468</v>
      </c>
      <c r="D45" s="298">
        <v>1.2869863818582197</v>
      </c>
      <c r="E45" s="298">
        <v>1.7020014185337038</v>
      </c>
      <c r="F45" s="298">
        <v>1.3289266007119527</v>
      </c>
      <c r="G45" s="298">
        <v>1.3262399291614904</v>
      </c>
      <c r="H45" s="298">
        <v>1.6950986726702653</v>
      </c>
      <c r="I45" s="298">
        <v>1.2840145270777845</v>
      </c>
      <c r="J45" s="298">
        <v>1.2589034961169838</v>
      </c>
      <c r="K45" s="298">
        <v>1.161069057677943</v>
      </c>
      <c r="L45" s="298">
        <v>1.1386505275052938</v>
      </c>
      <c r="M45" s="298">
        <v>1.0575169842788159</v>
      </c>
      <c r="N45" s="298">
        <v>0.96871379519070233</v>
      </c>
      <c r="O45" s="298">
        <v>1.021494835238707</v>
      </c>
      <c r="P45" s="298">
        <v>1.2284305567641369</v>
      </c>
      <c r="Q45" s="298">
        <v>1.1659140121743947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0.14326685394067304</v>
      </c>
      <c r="C47" s="83">
        <v>0.14338120349654282</v>
      </c>
      <c r="D47" s="83">
        <v>0.14345943631798513</v>
      </c>
      <c r="E47" s="83">
        <v>0.29051961841309076</v>
      </c>
      <c r="F47" s="83">
        <v>0.29093047558796442</v>
      </c>
      <c r="G47" s="83">
        <v>0.43543875464070192</v>
      </c>
      <c r="H47" s="83">
        <v>0.45118951913353983</v>
      </c>
      <c r="I47" s="83">
        <v>0.15172500231177913</v>
      </c>
      <c r="J47" s="83">
        <v>0.15068483379207959</v>
      </c>
      <c r="K47" s="83">
        <v>0.14947769085211143</v>
      </c>
      <c r="L47" s="83">
        <v>0.15051751250736042</v>
      </c>
      <c r="M47" s="83">
        <v>0.30108677163062686</v>
      </c>
      <c r="N47" s="83">
        <v>0.15050206919085682</v>
      </c>
      <c r="O47" s="83">
        <v>0.15636374784607493</v>
      </c>
      <c r="P47" s="83">
        <v>0.32379030425217586</v>
      </c>
      <c r="Q47" s="83">
        <v>0.33531369246887444</v>
      </c>
    </row>
    <row r="48" spans="1:17" x14ac:dyDescent="0.25">
      <c r="A48" s="154" t="s">
        <v>125</v>
      </c>
      <c r="B48" s="83">
        <v>0.51328927759271958</v>
      </c>
      <c r="C48" s="83">
        <v>0.43764629871312899</v>
      </c>
      <c r="D48" s="83">
        <v>0.34482236539586453</v>
      </c>
      <c r="E48" s="83">
        <v>0.33842245172673302</v>
      </c>
      <c r="F48" s="83">
        <v>0.36663567011572007</v>
      </c>
      <c r="G48" s="83">
        <v>0.2931233309064929</v>
      </c>
      <c r="H48" s="83">
        <v>0.41231834973738302</v>
      </c>
      <c r="I48" s="83">
        <v>0.35485703603086904</v>
      </c>
      <c r="J48" s="83">
        <v>0.28934924942081985</v>
      </c>
      <c r="K48" s="83">
        <v>0.26016546589099465</v>
      </c>
      <c r="L48" s="83">
        <v>0.29087070908462048</v>
      </c>
      <c r="M48" s="83">
        <v>0.21669090897518417</v>
      </c>
      <c r="N48" s="83">
        <v>0.20994400862690732</v>
      </c>
      <c r="O48" s="83">
        <v>0.24142886841283029</v>
      </c>
      <c r="P48" s="83">
        <v>0.17283036297014437</v>
      </c>
      <c r="Q48" s="83">
        <v>0.19641426284080316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0.72407951536243054</v>
      </c>
      <c r="C50" s="83">
        <v>0.78075270434487509</v>
      </c>
      <c r="D50" s="83">
        <v>0.79870458014436996</v>
      </c>
      <c r="E50" s="83">
        <v>1.07305934839388</v>
      </c>
      <c r="F50" s="83">
        <v>0.67136045500826824</v>
      </c>
      <c r="G50" s="83">
        <v>0.59767784361429555</v>
      </c>
      <c r="H50" s="83">
        <v>0.83159080379934247</v>
      </c>
      <c r="I50" s="83">
        <v>0.77743248873513637</v>
      </c>
      <c r="J50" s="83">
        <v>0.81886941290408444</v>
      </c>
      <c r="K50" s="83">
        <v>0.75142590093483697</v>
      </c>
      <c r="L50" s="83">
        <v>0.69726230591331306</v>
      </c>
      <c r="M50" s="83">
        <v>0.53973930367300493</v>
      </c>
      <c r="N50" s="83">
        <v>0.60826771737293817</v>
      </c>
      <c r="O50" s="83">
        <v>0.62370221897980183</v>
      </c>
      <c r="P50" s="83">
        <v>0.73180988954181658</v>
      </c>
      <c r="Q50" s="83">
        <v>0.63418605686471718</v>
      </c>
    </row>
    <row r="51" spans="1:17" x14ac:dyDescent="0.25">
      <c r="A51" s="299" t="s">
        <v>270</v>
      </c>
      <c r="B51" s="298">
        <v>1.2402809965498485</v>
      </c>
      <c r="C51" s="298">
        <v>1.2061725652378719</v>
      </c>
      <c r="D51" s="298">
        <v>1.1320025110311265</v>
      </c>
      <c r="E51" s="298">
        <v>1.5325860438417602</v>
      </c>
      <c r="F51" s="298">
        <v>1.1884382683539332</v>
      </c>
      <c r="G51" s="298">
        <v>1.2144336956642636</v>
      </c>
      <c r="H51" s="298">
        <v>1.5372973729876611</v>
      </c>
      <c r="I51" s="298">
        <v>1.1899658433809113</v>
      </c>
      <c r="J51" s="298">
        <v>1.1643330294723702</v>
      </c>
      <c r="K51" s="298">
        <v>1.0777234471011672</v>
      </c>
      <c r="L51" s="298">
        <v>1.0588285972842089</v>
      </c>
      <c r="M51" s="298">
        <v>0.99128173511407502</v>
      </c>
      <c r="N51" s="298">
        <v>0.89905090804756682</v>
      </c>
      <c r="O51" s="298">
        <v>0.94426348650744507</v>
      </c>
      <c r="P51" s="298">
        <v>1.1392545189195409</v>
      </c>
      <c r="Q51" s="298">
        <v>1.0832807931724102</v>
      </c>
    </row>
    <row r="52" spans="1:17" x14ac:dyDescent="0.25">
      <c r="A52" s="150" t="s">
        <v>33</v>
      </c>
      <c r="B52" s="87">
        <v>2.5259190056609551E-2</v>
      </c>
      <c r="C52" s="87">
        <v>1.3184824015238924E-2</v>
      </c>
      <c r="D52" s="87">
        <v>1.3338188230328007E-2</v>
      </c>
      <c r="E52" s="87">
        <v>1.2922440796427674E-2</v>
      </c>
      <c r="F52" s="87">
        <v>0</v>
      </c>
      <c r="G52" s="87">
        <v>1.3644570405358946E-2</v>
      </c>
      <c r="H52" s="87">
        <v>1.4447274999790092E-2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1.5454140974031587E-16</v>
      </c>
      <c r="C54" s="87">
        <v>1.5692778809893004E-16</v>
      </c>
      <c r="D54" s="87">
        <v>0</v>
      </c>
      <c r="E54" s="87">
        <v>0</v>
      </c>
      <c r="F54" s="87">
        <v>0</v>
      </c>
      <c r="G54" s="87">
        <v>1.6976054973245328E-16</v>
      </c>
      <c r="H54" s="87">
        <v>0</v>
      </c>
      <c r="I54" s="87">
        <v>1.9169460815116632E-16</v>
      </c>
      <c r="J54" s="87">
        <v>0</v>
      </c>
      <c r="K54" s="87">
        <v>0</v>
      </c>
      <c r="L54" s="87">
        <v>0</v>
      </c>
      <c r="M54" s="87">
        <v>9.8344924707668351E-17</v>
      </c>
      <c r="N54" s="87">
        <v>1.0528351496230967E-16</v>
      </c>
      <c r="O54" s="87">
        <v>0</v>
      </c>
      <c r="P54" s="87">
        <v>2.051586834262404E-16</v>
      </c>
      <c r="Q54" s="87">
        <v>0</v>
      </c>
    </row>
    <row r="55" spans="1:17" x14ac:dyDescent="0.25">
      <c r="A55" s="150" t="s">
        <v>125</v>
      </c>
      <c r="B55" s="87">
        <v>0.38690764750854645</v>
      </c>
      <c r="C55" s="87">
        <v>0.29557615753233635</v>
      </c>
      <c r="D55" s="87">
        <v>0.22518673006884835</v>
      </c>
      <c r="E55" s="87">
        <v>0.28436145925373046</v>
      </c>
      <c r="F55" s="87">
        <v>0.2808386076191447</v>
      </c>
      <c r="G55" s="87">
        <v>0.27462773309580446</v>
      </c>
      <c r="H55" s="87">
        <v>0.32827959192491324</v>
      </c>
      <c r="I55" s="87">
        <v>0.29946386894764193</v>
      </c>
      <c r="J55" s="87">
        <v>0.24985830754176613</v>
      </c>
      <c r="K55" s="87">
        <v>0.23046491412010353</v>
      </c>
      <c r="L55" s="87">
        <v>0.25414802275339743</v>
      </c>
      <c r="M55" s="87">
        <v>0.22464653187348566</v>
      </c>
      <c r="N55" s="87">
        <v>0.18405661325857167</v>
      </c>
      <c r="O55" s="87">
        <v>0.20918102899707014</v>
      </c>
      <c r="P55" s="87">
        <v>0.18807438994538017</v>
      </c>
      <c r="Q55" s="87">
        <v>0.20762977295042526</v>
      </c>
    </row>
    <row r="56" spans="1:17" x14ac:dyDescent="0.25">
      <c r="A56" s="150" t="s">
        <v>29</v>
      </c>
      <c r="B56" s="87">
        <v>0.20121377071224006</v>
      </c>
      <c r="C56" s="87">
        <v>0.31515254110303637</v>
      </c>
      <c r="D56" s="87">
        <v>0.33687064312734988</v>
      </c>
      <c r="E56" s="87">
        <v>0.2553118448549091</v>
      </c>
      <c r="F56" s="87">
        <v>0.313528277154204</v>
      </c>
      <c r="G56" s="87">
        <v>0.20094283329478024</v>
      </c>
      <c r="H56" s="87">
        <v>0.32647656207211601</v>
      </c>
      <c r="I56" s="87">
        <v>4.4929513503698157E-2</v>
      </c>
      <c r="J56" s="87">
        <v>4.3648974945791293E-2</v>
      </c>
      <c r="K56" s="87">
        <v>2.3008529771480019E-2</v>
      </c>
      <c r="L56" s="87">
        <v>2.2381605275286022E-2</v>
      </c>
      <c r="M56" s="87">
        <v>2.3279422321806992E-2</v>
      </c>
      <c r="N56" s="87">
        <v>2.4930853034393324E-2</v>
      </c>
      <c r="O56" s="87">
        <v>2.5042795315969341E-2</v>
      </c>
      <c r="P56" s="87">
        <v>2.4279193575966369E-2</v>
      </c>
      <c r="Q56" s="87">
        <v>2.7179699889445186E-2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0.62283537834641589</v>
      </c>
      <c r="C58" s="87">
        <v>0.58033567454854884</v>
      </c>
      <c r="D58" s="87">
        <v>0.55660694960460022</v>
      </c>
      <c r="E58" s="87">
        <v>0.95313685176846874</v>
      </c>
      <c r="F58" s="87">
        <v>0.56777583106597374</v>
      </c>
      <c r="G58" s="87">
        <v>0.62099687752697752</v>
      </c>
      <c r="H58" s="87">
        <v>0.72450561031113614</v>
      </c>
      <c r="I58" s="87">
        <v>0.712521395466301</v>
      </c>
      <c r="J58" s="87">
        <v>0.75049954620592441</v>
      </c>
      <c r="K58" s="87">
        <v>0.70554599121650952</v>
      </c>
      <c r="L58" s="87">
        <v>0.65840279359980447</v>
      </c>
      <c r="M58" s="87">
        <v>0.60508196228098454</v>
      </c>
      <c r="N58" s="87">
        <v>0.55614962895583786</v>
      </c>
      <c r="O58" s="87">
        <v>0.57296891073875089</v>
      </c>
      <c r="P58" s="87">
        <v>0.8015877426886413</v>
      </c>
      <c r="Q58" s="87">
        <v>0.69482306563262886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4.0650099260364355E-3</v>
      </c>
      <c r="C60" s="87">
        <v>1.9233680387112553E-3</v>
      </c>
      <c r="D60" s="87">
        <v>0</v>
      </c>
      <c r="E60" s="87">
        <v>0</v>
      </c>
      <c r="F60" s="87">
        <v>0</v>
      </c>
      <c r="G60" s="87">
        <v>0</v>
      </c>
      <c r="H60" s="87">
        <v>2.1097020594476063E-3</v>
      </c>
      <c r="I60" s="87">
        <v>0</v>
      </c>
      <c r="J60" s="87">
        <v>0</v>
      </c>
      <c r="K60" s="87">
        <v>0</v>
      </c>
      <c r="L60" s="87">
        <v>0</v>
      </c>
      <c r="M60" s="87">
        <v>8.6244902235168078E-3</v>
      </c>
      <c r="N60" s="87">
        <v>1.4157058948804748E-2</v>
      </c>
      <c r="O60" s="87">
        <v>3.0294900558494573E-2</v>
      </c>
      <c r="P60" s="87">
        <v>3.4170715553146491E-2</v>
      </c>
      <c r="Q60" s="87">
        <v>4.2947371769418964E-2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2.6853447168224295E-2</v>
      </c>
      <c r="F61" s="87">
        <v>2.6295552514610757E-2</v>
      </c>
      <c r="G61" s="87">
        <v>0.10422168134134242</v>
      </c>
      <c r="H61" s="87">
        <v>0.14147863162025814</v>
      </c>
      <c r="I61" s="87">
        <v>0.13305106546326989</v>
      </c>
      <c r="J61" s="87">
        <v>0.12032620077888828</v>
      </c>
      <c r="K61" s="87">
        <v>0.11870401199307402</v>
      </c>
      <c r="L61" s="87">
        <v>0.12389617565572089</v>
      </c>
      <c r="M61" s="87">
        <v>0.12964932841428092</v>
      </c>
      <c r="N61" s="87">
        <v>0.11975675384995914</v>
      </c>
      <c r="O61" s="87">
        <v>0.10677585089716007</v>
      </c>
      <c r="P61" s="87">
        <v>9.1142477156406249E-2</v>
      </c>
      <c r="Q61" s="87">
        <v>0.11070088293049196</v>
      </c>
    </row>
    <row r="62" spans="1:17" x14ac:dyDescent="0.25">
      <c r="A62" s="303" t="s">
        <v>269</v>
      </c>
      <c r="B62" s="302">
        <v>0.20431617481942538</v>
      </c>
      <c r="C62" s="302">
        <v>0.2007406255243685</v>
      </c>
      <c r="D62" s="302">
        <v>0.18899762015672517</v>
      </c>
      <c r="E62" s="302">
        <v>0.24974562827020252</v>
      </c>
      <c r="F62" s="302">
        <v>0.19696589367851436</v>
      </c>
      <c r="G62" s="302">
        <v>0.19742086553718918</v>
      </c>
      <c r="H62" s="302">
        <v>0.25152985407722017</v>
      </c>
      <c r="I62" s="302">
        <v>0.18879037142460542</v>
      </c>
      <c r="J62" s="302">
        <v>0.18443010705439652</v>
      </c>
      <c r="K62" s="302">
        <v>0.17014219950591369</v>
      </c>
      <c r="L62" s="302">
        <v>0.16732478507213192</v>
      </c>
      <c r="M62" s="302">
        <v>0.15667432510682183</v>
      </c>
      <c r="N62" s="302">
        <v>0.14217482600914091</v>
      </c>
      <c r="O62" s="302">
        <v>0.15013020209228817</v>
      </c>
      <c r="P62" s="302">
        <v>0.18075896665309438</v>
      </c>
      <c r="Q62" s="302">
        <v>0.17227216619186747</v>
      </c>
    </row>
    <row r="63" spans="1:17" x14ac:dyDescent="0.25">
      <c r="A63" s="152" t="s">
        <v>268</v>
      </c>
      <c r="B63" s="151">
        <v>0.23582249097706981</v>
      </c>
      <c r="C63" s="151">
        <v>0.23169557864564611</v>
      </c>
      <c r="D63" s="151">
        <v>0.21814175805458311</v>
      </c>
      <c r="E63" s="151">
        <v>0.28825733557984062</v>
      </c>
      <c r="F63" s="151">
        <v>0.22733876907123757</v>
      </c>
      <c r="G63" s="151">
        <v>0.22786389928734493</v>
      </c>
      <c r="H63" s="151">
        <v>0.29031669566059937</v>
      </c>
      <c r="I63" s="151">
        <v>0.21790255079503296</v>
      </c>
      <c r="J63" s="151">
        <v>0.21286991739726116</v>
      </c>
      <c r="K63" s="151">
        <v>0.19637876121781922</v>
      </c>
      <c r="L63" s="151">
        <v>0.19312689097075547</v>
      </c>
      <c r="M63" s="151">
        <v>0.18083409035773132</v>
      </c>
      <c r="N63" s="151">
        <v>0.16409871442307086</v>
      </c>
      <c r="O63" s="151">
        <v>0.1732808391679436</v>
      </c>
      <c r="P63" s="151">
        <v>0.20863267345450057</v>
      </c>
      <c r="Q63" s="151">
        <v>0.19883717671049239</v>
      </c>
    </row>
    <row r="64" spans="1:17" x14ac:dyDescent="0.25">
      <c r="A64" s="301" t="s">
        <v>267</v>
      </c>
      <c r="B64" s="300">
        <v>8.2268360423714947E-3</v>
      </c>
      <c r="C64" s="300">
        <v>8.0828657578952551E-3</v>
      </c>
      <c r="D64" s="300">
        <v>7.6100310452756007E-3</v>
      </c>
      <c r="E64" s="300">
        <v>1.0056063049799583E-2</v>
      </c>
      <c r="F64" s="300">
        <v>7.9308753438851708E-3</v>
      </c>
      <c r="G64" s="300">
        <v>7.949194886567092E-3</v>
      </c>
      <c r="H64" s="300">
        <v>1.0127905297188339E-2</v>
      </c>
      <c r="I64" s="300">
        <v>7.6016861291638652E-3</v>
      </c>
      <c r="J64" s="300">
        <v>7.4261191183444542E-3</v>
      </c>
      <c r="K64" s="300">
        <v>6.8508133556273504E-3</v>
      </c>
      <c r="L64" s="300">
        <v>6.7373695392940695E-3</v>
      </c>
      <c r="M64" s="300">
        <v>6.3085264093368561E-3</v>
      </c>
      <c r="N64" s="300">
        <v>5.7247008660162736E-3</v>
      </c>
      <c r="O64" s="300">
        <v>6.0450258464016899E-3</v>
      </c>
      <c r="P64" s="300">
        <v>7.2782998367984329E-3</v>
      </c>
      <c r="Q64" s="300">
        <v>6.9365769361003195E-3</v>
      </c>
    </row>
    <row r="65" spans="1:17" x14ac:dyDescent="0.25">
      <c r="A65" s="156" t="s">
        <v>259</v>
      </c>
      <c r="B65" s="204">
        <v>4.2243178479031416</v>
      </c>
      <c r="C65" s="204">
        <v>4.1483026380737762</v>
      </c>
      <c r="D65" s="204">
        <v>3.9050253302357669</v>
      </c>
      <c r="E65" s="204">
        <v>5.1663742263412082</v>
      </c>
      <c r="F65" s="204">
        <v>4.071131087287486</v>
      </c>
      <c r="G65" s="204">
        <v>4.0844514233915437</v>
      </c>
      <c r="H65" s="204">
        <v>5.2022329704493941</v>
      </c>
      <c r="I65" s="204">
        <v>3.9107160202961109</v>
      </c>
      <c r="J65" s="204">
        <v>3.8207066041954043</v>
      </c>
      <c r="K65" s="204">
        <v>3.5253192991228555</v>
      </c>
      <c r="L65" s="204">
        <v>3.4667662808605089</v>
      </c>
      <c r="M65" s="204">
        <v>3.2460762666407499</v>
      </c>
      <c r="N65" s="204">
        <v>2.945583703846367</v>
      </c>
      <c r="O65" s="204">
        <v>3.1095454842421333</v>
      </c>
      <c r="P65" s="204">
        <v>3.7443338143695399</v>
      </c>
      <c r="Q65" s="204">
        <v>3.568115348370803</v>
      </c>
    </row>
    <row r="66" spans="1:17" x14ac:dyDescent="0.25">
      <c r="A66" s="299" t="s">
        <v>266</v>
      </c>
      <c r="B66" s="298">
        <v>0.602137490269951</v>
      </c>
      <c r="C66" s="298">
        <v>0.59160003634216063</v>
      </c>
      <c r="D66" s="298">
        <v>0.55699238089565195</v>
      </c>
      <c r="E66" s="298">
        <v>0.73602203029407121</v>
      </c>
      <c r="F66" s="298">
        <v>0.58047557415940154</v>
      </c>
      <c r="G66" s="298">
        <v>0.58181641569271647</v>
      </c>
      <c r="H66" s="298">
        <v>0.7412802985171425</v>
      </c>
      <c r="I66" s="298">
        <v>0.55638160090463784</v>
      </c>
      <c r="J66" s="298">
        <v>0.54353152358153101</v>
      </c>
      <c r="K66" s="298">
        <v>0.5014238206546523</v>
      </c>
      <c r="L66" s="298">
        <v>0.49312065592622573</v>
      </c>
      <c r="M66" s="298">
        <v>0.46173282655148223</v>
      </c>
      <c r="N66" s="298">
        <v>0.41900154497494918</v>
      </c>
      <c r="O66" s="298">
        <v>0.44244672836825355</v>
      </c>
      <c r="P66" s="298">
        <v>0.53271235437173936</v>
      </c>
      <c r="Q66" s="298">
        <v>0.50770101723868344</v>
      </c>
    </row>
    <row r="67" spans="1:17" x14ac:dyDescent="0.25">
      <c r="A67" s="299" t="s">
        <v>265</v>
      </c>
      <c r="B67" s="298">
        <v>0.20892098421724006</v>
      </c>
      <c r="C67" s="298">
        <v>0.2031755385806247</v>
      </c>
      <c r="D67" s="298">
        <v>0.19068185306304891</v>
      </c>
      <c r="E67" s="298">
        <v>0.25815874432303126</v>
      </c>
      <c r="F67" s="298">
        <v>0.20018825846450605</v>
      </c>
      <c r="G67" s="298">
        <v>0.2045670970292584</v>
      </c>
      <c r="H67" s="298">
        <v>0.25895235119507964</v>
      </c>
      <c r="I67" s="298">
        <v>0.20044557312061198</v>
      </c>
      <c r="J67" s="298">
        <v>0.19612781551170985</v>
      </c>
      <c r="K67" s="298">
        <v>0.18153873510011737</v>
      </c>
      <c r="L67" s="298">
        <v>0.17835596391247766</v>
      </c>
      <c r="M67" s="298">
        <v>0.16697793186600871</v>
      </c>
      <c r="N67" s="298">
        <v>0.15144197249913433</v>
      </c>
      <c r="O67" s="298">
        <v>0.15905787278069389</v>
      </c>
      <c r="P67" s="298">
        <v>0.19190342835914168</v>
      </c>
      <c r="Q67" s="298">
        <v>0.18247485055626775</v>
      </c>
    </row>
    <row r="68" spans="1:17" x14ac:dyDescent="0.25">
      <c r="A68" s="150" t="s">
        <v>33</v>
      </c>
      <c r="B68" s="87">
        <v>4.2548219813388832E-3</v>
      </c>
      <c r="C68" s="87">
        <v>2.2209373663366525E-3</v>
      </c>
      <c r="D68" s="87">
        <v>2.2467710305218215E-3</v>
      </c>
      <c r="E68" s="87">
        <v>2.1767398333029106E-3</v>
      </c>
      <c r="F68" s="87">
        <v>0</v>
      </c>
      <c r="G68" s="87">
        <v>2.2983800334269223E-3</v>
      </c>
      <c r="H68" s="87">
        <v>2.4335928072828149E-3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2.603195849576085E-17</v>
      </c>
      <c r="C70" s="87">
        <v>2.6433935561267199E-17</v>
      </c>
      <c r="D70" s="87">
        <v>0</v>
      </c>
      <c r="E70" s="87">
        <v>0</v>
      </c>
      <c r="F70" s="87">
        <v>0</v>
      </c>
      <c r="G70" s="87">
        <v>2.8595569254082681E-17</v>
      </c>
      <c r="H70" s="87">
        <v>0</v>
      </c>
      <c r="I70" s="87">
        <v>3.2290284472217364E-17</v>
      </c>
      <c r="J70" s="87">
        <v>0</v>
      </c>
      <c r="K70" s="87">
        <v>0</v>
      </c>
      <c r="L70" s="87">
        <v>0</v>
      </c>
      <c r="M70" s="87">
        <v>1.6565857672455804E-17</v>
      </c>
      <c r="N70" s="87">
        <v>1.7734638867291729E-17</v>
      </c>
      <c r="O70" s="87">
        <v>0</v>
      </c>
      <c r="P70" s="87">
        <v>3.4558260733942184E-17</v>
      </c>
      <c r="Q70" s="87">
        <v>0</v>
      </c>
    </row>
    <row r="71" spans="1:17" x14ac:dyDescent="0.25">
      <c r="A71" s="150" t="s">
        <v>125</v>
      </c>
      <c r="B71" s="87">
        <v>6.5173236342022531E-2</v>
      </c>
      <c r="C71" s="87">
        <v>4.9788767154043713E-2</v>
      </c>
      <c r="D71" s="87">
        <v>3.7931914952753942E-2</v>
      </c>
      <c r="E71" s="87">
        <v>4.7899690558833974E-2</v>
      </c>
      <c r="F71" s="87">
        <v>4.730627855558929E-2</v>
      </c>
      <c r="G71" s="87">
        <v>4.6260078523600104E-2</v>
      </c>
      <c r="H71" s="87">
        <v>5.5297545986894667E-2</v>
      </c>
      <c r="I71" s="87">
        <v>5.0443638507791495E-2</v>
      </c>
      <c r="J71" s="87">
        <v>4.2087755655120712E-2</v>
      </c>
      <c r="K71" s="87">
        <v>3.8821006545655456E-2</v>
      </c>
      <c r="L71" s="87">
        <v>4.2810343138536738E-2</v>
      </c>
      <c r="M71" s="87">
        <v>3.7840920461214116E-2</v>
      </c>
      <c r="N71" s="87">
        <v>3.100369101892244E-2</v>
      </c>
      <c r="O71" s="87">
        <v>3.5235810739027547E-2</v>
      </c>
      <c r="P71" s="87">
        <v>3.1680471411517419E-2</v>
      </c>
      <c r="Q71" s="87">
        <v>3.4974507098207812E-2</v>
      </c>
    </row>
    <row r="72" spans="1:17" x14ac:dyDescent="0.25">
      <c r="A72" s="150" t="s">
        <v>29</v>
      </c>
      <c r="B72" s="87">
        <v>3.3893754022033588E-2</v>
      </c>
      <c r="C72" s="87">
        <v>5.3086340312369931E-2</v>
      </c>
      <c r="D72" s="87">
        <v>5.674467843322465E-2</v>
      </c>
      <c r="E72" s="87">
        <v>4.300638489002527E-2</v>
      </c>
      <c r="F72" s="87">
        <v>5.281273874646461E-2</v>
      </c>
      <c r="G72" s="87">
        <v>3.3848115564236975E-2</v>
      </c>
      <c r="H72" s="87">
        <v>5.4993831931396495E-2</v>
      </c>
      <c r="I72" s="87">
        <v>7.56821898239665E-3</v>
      </c>
      <c r="J72" s="87">
        <v>7.3525167531516365E-3</v>
      </c>
      <c r="K72" s="87">
        <v>3.8757061493492591E-3</v>
      </c>
      <c r="L72" s="87">
        <v>3.7701029165825755E-3</v>
      </c>
      <c r="M72" s="87">
        <v>3.9213370494346938E-3</v>
      </c>
      <c r="N72" s="87">
        <v>4.1995147614208245E-3</v>
      </c>
      <c r="O72" s="87">
        <v>4.2183710461719762E-3</v>
      </c>
      <c r="P72" s="87">
        <v>4.089745011011235E-3</v>
      </c>
      <c r="Q72" s="87">
        <v>4.5783251274735441E-3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0.10491443520574853</v>
      </c>
      <c r="C74" s="87">
        <v>9.7755509146983666E-2</v>
      </c>
      <c r="D74" s="87">
        <v>9.3758488646548482E-2</v>
      </c>
      <c r="E74" s="87">
        <v>0.16055256004012058</v>
      </c>
      <c r="F74" s="87">
        <v>9.5639847559574512E-2</v>
      </c>
      <c r="G74" s="87">
        <v>0.10460474619031596</v>
      </c>
      <c r="H74" s="87">
        <v>0.12204042922383937</v>
      </c>
      <c r="I74" s="87">
        <v>0.12002173026173434</v>
      </c>
      <c r="J74" s="87">
        <v>0.12641901656487403</v>
      </c>
      <c r="K74" s="87">
        <v>0.11884674787852165</v>
      </c>
      <c r="L74" s="87">
        <v>0.11090564157065437</v>
      </c>
      <c r="M74" s="87">
        <v>0.10192393453055817</v>
      </c>
      <c r="N74" s="87">
        <v>9.368145458708288E-2</v>
      </c>
      <c r="O74" s="87">
        <v>9.6514603618381517E-2</v>
      </c>
      <c r="P74" s="87">
        <v>0.13502464409665402</v>
      </c>
      <c r="Q74" s="87">
        <v>0.117040508669097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6.8473666609649548E-4</v>
      </c>
      <c r="C76" s="87">
        <v>3.2398460089071276E-4</v>
      </c>
      <c r="D76" s="87">
        <v>0</v>
      </c>
      <c r="E76" s="87">
        <v>0</v>
      </c>
      <c r="F76" s="87">
        <v>0</v>
      </c>
      <c r="G76" s="87">
        <v>0</v>
      </c>
      <c r="H76" s="87">
        <v>3.5537191321242451E-4</v>
      </c>
      <c r="I76" s="87">
        <v>0</v>
      </c>
      <c r="J76" s="87">
        <v>0</v>
      </c>
      <c r="K76" s="87">
        <v>0</v>
      </c>
      <c r="L76" s="87">
        <v>0</v>
      </c>
      <c r="M76" s="87">
        <v>1.45276513216066E-3</v>
      </c>
      <c r="N76" s="87">
        <v>2.3847069312787779E-3</v>
      </c>
      <c r="O76" s="87">
        <v>5.1030697552010128E-3</v>
      </c>
      <c r="P76" s="87">
        <v>5.7559371986102923E-3</v>
      </c>
      <c r="Q76" s="87">
        <v>7.2343341586062109E-3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4.523369000748529E-3</v>
      </c>
      <c r="F77" s="87">
        <v>4.4293936028776387E-3</v>
      </c>
      <c r="G77" s="87">
        <v>1.7555776717678422E-2</v>
      </c>
      <c r="H77" s="87">
        <v>2.3831579332453875E-2</v>
      </c>
      <c r="I77" s="87">
        <v>2.2411985368689456E-2</v>
      </c>
      <c r="J77" s="87">
        <v>2.0268526538563491E-2</v>
      </c>
      <c r="K77" s="87">
        <v>1.9995274526591011E-2</v>
      </c>
      <c r="L77" s="87">
        <v>2.0869876286703982E-2</v>
      </c>
      <c r="M77" s="87">
        <v>2.1838974692641042E-2</v>
      </c>
      <c r="N77" s="87">
        <v>2.0172605200429388E-2</v>
      </c>
      <c r="O77" s="87">
        <v>1.7986017621911845E-2</v>
      </c>
      <c r="P77" s="87">
        <v>1.5352630641348702E-2</v>
      </c>
      <c r="Q77" s="87">
        <v>1.8647175502883161E-2</v>
      </c>
    </row>
    <row r="78" spans="1:17" x14ac:dyDescent="0.25">
      <c r="A78" s="299" t="s">
        <v>264</v>
      </c>
      <c r="B78" s="298">
        <v>3.4132593734159502</v>
      </c>
      <c r="C78" s="298">
        <v>3.3535270631509904</v>
      </c>
      <c r="D78" s="298">
        <v>3.1573510962770661</v>
      </c>
      <c r="E78" s="298">
        <v>4.1721934517241053</v>
      </c>
      <c r="F78" s="298">
        <v>3.2904672546635787</v>
      </c>
      <c r="G78" s="298">
        <v>3.2980679106695687</v>
      </c>
      <c r="H78" s="298">
        <v>4.2020003207371719</v>
      </c>
      <c r="I78" s="298">
        <v>3.1538888462708612</v>
      </c>
      <c r="J78" s="298">
        <v>3.0810472651021636</v>
      </c>
      <c r="K78" s="298">
        <v>2.8423567433680859</v>
      </c>
      <c r="L78" s="298">
        <v>2.7952896610218052</v>
      </c>
      <c r="M78" s="298">
        <v>2.617365508223259</v>
      </c>
      <c r="N78" s="298">
        <v>2.3751401863722834</v>
      </c>
      <c r="O78" s="298">
        <v>2.508040883093186</v>
      </c>
      <c r="P78" s="298">
        <v>3.0197180316386589</v>
      </c>
      <c r="Q78" s="298">
        <v>2.8779394805758516</v>
      </c>
    </row>
    <row r="79" spans="1:17" x14ac:dyDescent="0.25">
      <c r="A79" s="243" t="s">
        <v>258</v>
      </c>
      <c r="B79" s="278">
        <v>0.47210279217619427</v>
      </c>
      <c r="C79" s="278">
        <v>0.8448427837976783</v>
      </c>
      <c r="D79" s="278">
        <v>1.0077259986360314</v>
      </c>
      <c r="E79" s="278">
        <v>0.13880194695309001</v>
      </c>
      <c r="F79" s="278">
        <v>1.9201770224542776</v>
      </c>
      <c r="G79" s="278">
        <v>2.3692205290779911</v>
      </c>
      <c r="H79" s="278">
        <v>2.5310113263644221</v>
      </c>
      <c r="I79" s="278">
        <v>4.0595732889358525</v>
      </c>
      <c r="J79" s="278">
        <v>3.3798280857708729</v>
      </c>
      <c r="K79" s="278">
        <v>3.2942864248183059</v>
      </c>
      <c r="L79" s="278">
        <v>3.3499120116215302</v>
      </c>
      <c r="M79" s="278">
        <v>3.7892337477051869</v>
      </c>
      <c r="N79" s="278">
        <v>4.4030550407204982</v>
      </c>
      <c r="O79" s="278">
        <v>4.1498968958954139</v>
      </c>
      <c r="P79" s="278">
        <v>3.7815108702049334</v>
      </c>
      <c r="Q79" s="278">
        <v>4.9823647065466732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0.99999999999999967</v>
      </c>
      <c r="C83" s="77">
        <f t="shared" si="0"/>
        <v>1</v>
      </c>
      <c r="D83" s="77">
        <f t="shared" si="0"/>
        <v>0.99999999999999989</v>
      </c>
      <c r="E83" s="77">
        <f t="shared" si="0"/>
        <v>1.0000000000000002</v>
      </c>
      <c r="F83" s="77">
        <f t="shared" si="0"/>
        <v>1.0000000000000002</v>
      </c>
      <c r="G83" s="77">
        <f t="shared" si="0"/>
        <v>0.99999999999999989</v>
      </c>
      <c r="H83" s="77">
        <f t="shared" si="0"/>
        <v>1.0000000000000002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0.99999999999999978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1.0000000000000002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1.5221849478195512E-2</v>
      </c>
      <c r="C84" s="203">
        <f t="shared" si="1"/>
        <v>1.5276662372633306E-2</v>
      </c>
      <c r="D84" s="203">
        <f t="shared" si="1"/>
        <v>1.5280865550615603E-2</v>
      </c>
      <c r="E84" s="203">
        <f t="shared" si="1"/>
        <v>1.5138543622160036E-2</v>
      </c>
      <c r="F84" s="203">
        <f t="shared" si="1"/>
        <v>1.5164706550947652E-2</v>
      </c>
      <c r="G84" s="203">
        <f t="shared" si="1"/>
        <v>1.4982944255771544E-2</v>
      </c>
      <c r="H84" s="203">
        <f t="shared" si="1"/>
        <v>1.5057086260138559E-2</v>
      </c>
      <c r="I84" s="203">
        <f t="shared" si="1"/>
        <v>1.4665541738067465E-2</v>
      </c>
      <c r="J84" s="203">
        <f t="shared" si="1"/>
        <v>1.4684360692940896E-2</v>
      </c>
      <c r="K84" s="203">
        <f t="shared" si="1"/>
        <v>1.4648749621000941E-2</v>
      </c>
      <c r="L84" s="203">
        <f t="shared" si="1"/>
        <v>1.4652633226849572E-2</v>
      </c>
      <c r="M84" s="203">
        <f t="shared" si="1"/>
        <v>1.4619447564974576E-2</v>
      </c>
      <c r="N84" s="203">
        <f t="shared" si="1"/>
        <v>1.4537459910134309E-2</v>
      </c>
      <c r="O84" s="203">
        <f t="shared" si="1"/>
        <v>1.4611154848643129E-2</v>
      </c>
      <c r="P84" s="203">
        <f t="shared" si="1"/>
        <v>1.4673661703459715E-2</v>
      </c>
      <c r="Q84" s="203">
        <f t="shared" si="1"/>
        <v>1.4605434847754955E-2</v>
      </c>
    </row>
    <row r="85" spans="1:17" x14ac:dyDescent="0.25">
      <c r="A85" s="76" t="s">
        <v>82</v>
      </c>
      <c r="B85" s="202">
        <f t="shared" ref="B85:Q85" si="2">IF(B$7=0,0,B$7/B$5)</f>
        <v>4.4483686962641213E-3</v>
      </c>
      <c r="C85" s="202">
        <f t="shared" si="2"/>
        <v>4.4643869839313313E-3</v>
      </c>
      <c r="D85" s="202">
        <f t="shared" si="2"/>
        <v>4.4656153028283258E-3</v>
      </c>
      <c r="E85" s="202">
        <f t="shared" si="2"/>
        <v>4.4240237464119678E-3</v>
      </c>
      <c r="F85" s="202">
        <f t="shared" si="2"/>
        <v>4.4316694896961934E-3</v>
      </c>
      <c r="G85" s="202">
        <f t="shared" si="2"/>
        <v>4.3785520478780565E-3</v>
      </c>
      <c r="H85" s="202">
        <f t="shared" si="2"/>
        <v>4.4002189926062203E-3</v>
      </c>
      <c r="I85" s="202">
        <f t="shared" si="2"/>
        <v>4.2857956830294379E-3</v>
      </c>
      <c r="J85" s="202">
        <f t="shared" si="2"/>
        <v>4.2912952545417753E-3</v>
      </c>
      <c r="K85" s="202">
        <f t="shared" si="2"/>
        <v>4.2808884259967275E-3</v>
      </c>
      <c r="L85" s="202">
        <f t="shared" si="2"/>
        <v>4.2820233544895126E-3</v>
      </c>
      <c r="M85" s="202">
        <f t="shared" si="2"/>
        <v>4.2723253174894093E-3</v>
      </c>
      <c r="N85" s="202">
        <f t="shared" si="2"/>
        <v>4.2483655931606417E-3</v>
      </c>
      <c r="O85" s="202">
        <f t="shared" si="2"/>
        <v>4.2699018892595701E-3</v>
      </c>
      <c r="P85" s="202">
        <f t="shared" si="2"/>
        <v>4.288168627257889E-3</v>
      </c>
      <c r="Q85" s="202">
        <f t="shared" si="2"/>
        <v>4.2682303004733324E-3</v>
      </c>
    </row>
    <row r="86" spans="1:17" x14ac:dyDescent="0.25">
      <c r="A86" s="76" t="s">
        <v>81</v>
      </c>
      <c r="B86" s="202">
        <f t="shared" ref="B86:Q86" si="3">IF(B$8=0,0,B$8/B$5)</f>
        <v>5.5413102844329577E-2</v>
      </c>
      <c r="C86" s="202">
        <f t="shared" si="3"/>
        <v>5.5612641839970507E-2</v>
      </c>
      <c r="D86" s="202">
        <f t="shared" si="3"/>
        <v>5.5627942946064088E-2</v>
      </c>
      <c r="E86" s="202">
        <f t="shared" si="3"/>
        <v>5.5109839040897467E-2</v>
      </c>
      <c r="F86" s="202">
        <f t="shared" si="3"/>
        <v>5.5205081676537329E-2</v>
      </c>
      <c r="G86" s="202">
        <f t="shared" si="3"/>
        <v>5.4543400402508012E-2</v>
      </c>
      <c r="H86" s="202">
        <f t="shared" si="3"/>
        <v>5.4813304432170071E-2</v>
      </c>
      <c r="I86" s="202">
        <f t="shared" si="3"/>
        <v>5.338793907819394E-2</v>
      </c>
      <c r="J86" s="202">
        <f t="shared" si="3"/>
        <v>5.3456446961110404E-2</v>
      </c>
      <c r="K86" s="202">
        <f t="shared" si="3"/>
        <v>5.3326809626656917E-2</v>
      </c>
      <c r="L86" s="202">
        <f t="shared" si="3"/>
        <v>5.3340947373230051E-2</v>
      </c>
      <c r="M86" s="202">
        <f t="shared" si="3"/>
        <v>5.3220139419040871E-2</v>
      </c>
      <c r="N86" s="202">
        <f t="shared" si="3"/>
        <v>5.2921674350381698E-2</v>
      </c>
      <c r="O86" s="202">
        <f t="shared" si="3"/>
        <v>5.3189950896707118E-2</v>
      </c>
      <c r="P86" s="202">
        <f t="shared" si="3"/>
        <v>5.3417498723887312E-2</v>
      </c>
      <c r="Q86" s="202">
        <f t="shared" si="3"/>
        <v>5.3169128000124147E-2</v>
      </c>
    </row>
    <row r="87" spans="1:17" x14ac:dyDescent="0.25">
      <c r="A87" s="76" t="s">
        <v>80</v>
      </c>
      <c r="B87" s="202">
        <f t="shared" ref="B87:Q87" si="4">IF(B$9=0,0,B$9/B$5)</f>
        <v>2.965465238623731E-2</v>
      </c>
      <c r="C87" s="202">
        <f t="shared" si="4"/>
        <v>2.9761436869500307E-2</v>
      </c>
      <c r="D87" s="202">
        <f t="shared" si="4"/>
        <v>2.9769625347658701E-2</v>
      </c>
      <c r="E87" s="202">
        <f t="shared" si="4"/>
        <v>2.9492358953628565E-2</v>
      </c>
      <c r="F87" s="202">
        <f t="shared" si="4"/>
        <v>2.9543328617972833E-2</v>
      </c>
      <c r="G87" s="202">
        <f t="shared" si="4"/>
        <v>2.9189225938919729E-2</v>
      </c>
      <c r="H87" s="202">
        <f t="shared" si="4"/>
        <v>2.9333666689688689E-2</v>
      </c>
      <c r="I87" s="202">
        <f t="shared" si="4"/>
        <v>2.8570873921806843E-2</v>
      </c>
      <c r="J87" s="202">
        <f t="shared" si="4"/>
        <v>2.8607536323825945E-2</v>
      </c>
      <c r="K87" s="202">
        <f t="shared" si="4"/>
        <v>2.8538160131334131E-2</v>
      </c>
      <c r="L87" s="202">
        <f t="shared" si="4"/>
        <v>2.8545726030708665E-2</v>
      </c>
      <c r="M87" s="202">
        <f t="shared" si="4"/>
        <v>2.848107493371024E-2</v>
      </c>
      <c r="N87" s="202">
        <f t="shared" si="4"/>
        <v>2.8321349572627563E-2</v>
      </c>
      <c r="O87" s="202">
        <f t="shared" si="4"/>
        <v>2.8464919365985105E-2</v>
      </c>
      <c r="P87" s="202">
        <f t="shared" si="4"/>
        <v>2.858669294244821E-2</v>
      </c>
      <c r="Q87" s="202">
        <f t="shared" si="4"/>
        <v>2.8453775868722785E-2</v>
      </c>
    </row>
    <row r="88" spans="1:17" x14ac:dyDescent="0.25">
      <c r="A88" s="129" t="s">
        <v>79</v>
      </c>
      <c r="B88" s="201">
        <f t="shared" ref="B88:Q88" si="5">IF(B$10=0,0,B$10/B$5)</f>
        <v>3.0567237351854105E-2</v>
      </c>
      <c r="C88" s="201">
        <f t="shared" si="5"/>
        <v>3.0677307994493298E-2</v>
      </c>
      <c r="D88" s="201">
        <f t="shared" si="5"/>
        <v>3.0685748462860901E-2</v>
      </c>
      <c r="E88" s="201">
        <f t="shared" si="5"/>
        <v>3.0399949541139424E-2</v>
      </c>
      <c r="F88" s="201">
        <f t="shared" si="5"/>
        <v>3.0452487733375267E-2</v>
      </c>
      <c r="G88" s="201">
        <f t="shared" si="5"/>
        <v>3.0087487985728013E-2</v>
      </c>
      <c r="H88" s="201">
        <f t="shared" si="5"/>
        <v>3.0236373720570902E-2</v>
      </c>
      <c r="I88" s="201">
        <f t="shared" si="5"/>
        <v>2.9450106956002663E-2</v>
      </c>
      <c r="J88" s="201">
        <f t="shared" si="5"/>
        <v>2.9487897597747875E-2</v>
      </c>
      <c r="K88" s="201">
        <f t="shared" si="5"/>
        <v>2.9416386439402642E-2</v>
      </c>
      <c r="L88" s="201">
        <f t="shared" si="5"/>
        <v>2.9424185169900283E-2</v>
      </c>
      <c r="M88" s="201">
        <f t="shared" si="5"/>
        <v>2.9357544515972882E-2</v>
      </c>
      <c r="N88" s="201">
        <f t="shared" si="5"/>
        <v>2.9192903805984632E-2</v>
      </c>
      <c r="O88" s="201">
        <f t="shared" si="5"/>
        <v>2.9340891780787318E-2</v>
      </c>
      <c r="P88" s="201">
        <f t="shared" si="5"/>
        <v>2.9466412787287441E-2</v>
      </c>
      <c r="Q88" s="201">
        <f t="shared" si="5"/>
        <v>2.9329405356285997E-2</v>
      </c>
    </row>
    <row r="89" spans="1:17" x14ac:dyDescent="0.25">
      <c r="A89" s="127" t="s">
        <v>263</v>
      </c>
      <c r="B89" s="200">
        <f t="shared" ref="B89:Q89" si="6">IF(B$15=0,0,B$15/B$5)</f>
        <v>7.8936271314144171E-2</v>
      </c>
      <c r="C89" s="200">
        <f t="shared" si="6"/>
        <v>7.9355812008123527E-2</v>
      </c>
      <c r="D89" s="200">
        <f t="shared" si="6"/>
        <v>7.9509531195155997E-2</v>
      </c>
      <c r="E89" s="200">
        <f t="shared" si="6"/>
        <v>7.8796403886995076E-2</v>
      </c>
      <c r="F89" s="200">
        <f t="shared" si="6"/>
        <v>7.8587299840107441E-2</v>
      </c>
      <c r="G89" s="200">
        <f t="shared" si="6"/>
        <v>7.7498977883190268E-2</v>
      </c>
      <c r="H89" s="200">
        <f t="shared" si="6"/>
        <v>7.7990063031620677E-2</v>
      </c>
      <c r="I89" s="200">
        <f t="shared" si="6"/>
        <v>7.6267252228057747E-2</v>
      </c>
      <c r="J89" s="200">
        <f t="shared" si="6"/>
        <v>7.6486355587961033E-2</v>
      </c>
      <c r="K89" s="200">
        <f t="shared" si="6"/>
        <v>7.6292027507158369E-2</v>
      </c>
      <c r="L89" s="200">
        <f t="shared" si="6"/>
        <v>7.6218586862639215E-2</v>
      </c>
      <c r="M89" s="200">
        <f t="shared" si="6"/>
        <v>7.5775298875929195E-2</v>
      </c>
      <c r="N89" s="200">
        <f t="shared" si="6"/>
        <v>7.5660930959395384E-2</v>
      </c>
      <c r="O89" s="200">
        <f t="shared" si="6"/>
        <v>7.5998067555409263E-2</v>
      </c>
      <c r="P89" s="200">
        <f t="shared" si="6"/>
        <v>7.6283361228258087E-2</v>
      </c>
      <c r="Q89" s="200">
        <f t="shared" si="6"/>
        <v>7.5791161109571722E-2</v>
      </c>
    </row>
    <row r="90" spans="1:17" x14ac:dyDescent="0.25">
      <c r="A90" s="142" t="s">
        <v>277</v>
      </c>
      <c r="B90" s="199">
        <f t="shared" ref="B90:Q90" si="7">IF(B$16=0,0,B$16/B$5)</f>
        <v>3.4465622281951956E-2</v>
      </c>
      <c r="C90" s="199">
        <f t="shared" si="7"/>
        <v>3.4725027048002642E-2</v>
      </c>
      <c r="D90" s="199">
        <f t="shared" si="7"/>
        <v>3.4866466646202056E-2</v>
      </c>
      <c r="E90" s="199">
        <f t="shared" si="7"/>
        <v>3.4569132999579991E-2</v>
      </c>
      <c r="F90" s="199">
        <f t="shared" si="7"/>
        <v>3.428359392911428E-2</v>
      </c>
      <c r="G90" s="199">
        <f t="shared" si="7"/>
        <v>3.3726290706000833E-2</v>
      </c>
      <c r="H90" s="199">
        <f t="shared" si="7"/>
        <v>3.4000769911804375E-2</v>
      </c>
      <c r="I90" s="199">
        <f t="shared" si="7"/>
        <v>3.3421856835416007E-2</v>
      </c>
      <c r="J90" s="199">
        <f t="shared" si="7"/>
        <v>3.3585980599145505E-2</v>
      </c>
      <c r="K90" s="199">
        <f t="shared" si="7"/>
        <v>3.3495690301936124E-2</v>
      </c>
      <c r="L90" s="199">
        <f t="shared" si="7"/>
        <v>3.3410903698903767E-2</v>
      </c>
      <c r="M90" s="199">
        <f t="shared" si="7"/>
        <v>3.3064567657767635E-2</v>
      </c>
      <c r="N90" s="199">
        <f t="shared" si="7"/>
        <v>3.3189726759852475E-2</v>
      </c>
      <c r="O90" s="199">
        <f t="shared" si="7"/>
        <v>3.3311563516607717E-2</v>
      </c>
      <c r="P90" s="199">
        <f t="shared" si="7"/>
        <v>3.3414243348304291E-2</v>
      </c>
      <c r="Q90" s="199">
        <f t="shared" si="7"/>
        <v>3.3121368059295338E-2</v>
      </c>
    </row>
    <row r="91" spans="1:17" x14ac:dyDescent="0.25">
      <c r="A91" s="142" t="s">
        <v>276</v>
      </c>
      <c r="B91" s="199">
        <f t="shared" ref="B91:Q91" si="8">IF(B$22=0,0,B$22/B$5)</f>
        <v>4.4440625911479827E-2</v>
      </c>
      <c r="C91" s="199">
        <f t="shared" si="8"/>
        <v>4.4600653728094658E-2</v>
      </c>
      <c r="D91" s="199">
        <f t="shared" si="8"/>
        <v>4.4612925026705143E-2</v>
      </c>
      <c r="E91" s="199">
        <f t="shared" si="8"/>
        <v>4.419741207668193E-2</v>
      </c>
      <c r="F91" s="199">
        <f t="shared" si="8"/>
        <v>4.4273795497281672E-2</v>
      </c>
      <c r="G91" s="199">
        <f t="shared" si="8"/>
        <v>4.374313526599348E-2</v>
      </c>
      <c r="H91" s="199">
        <f t="shared" si="8"/>
        <v>4.3959594973148101E-2</v>
      </c>
      <c r="I91" s="199">
        <f t="shared" si="8"/>
        <v>4.2816469516680007E-2</v>
      </c>
      <c r="J91" s="199">
        <f t="shared" si="8"/>
        <v>4.2871411994909958E-2</v>
      </c>
      <c r="K91" s="199">
        <f t="shared" si="8"/>
        <v>4.2767444449530054E-2</v>
      </c>
      <c r="L91" s="199">
        <f t="shared" si="8"/>
        <v>4.2778782748135215E-2</v>
      </c>
      <c r="M91" s="199">
        <f t="shared" si="8"/>
        <v>4.2681896256968416E-2</v>
      </c>
      <c r="N91" s="199">
        <f t="shared" si="8"/>
        <v>4.2442530948348392E-2</v>
      </c>
      <c r="O91" s="199">
        <f t="shared" si="8"/>
        <v>4.2657685433914114E-2</v>
      </c>
      <c r="P91" s="199">
        <f t="shared" si="8"/>
        <v>4.2840175988415143E-2</v>
      </c>
      <c r="Q91" s="199">
        <f t="shared" si="8"/>
        <v>4.264098572734764E-2</v>
      </c>
    </row>
    <row r="92" spans="1:17" x14ac:dyDescent="0.25">
      <c r="A92" s="142" t="s">
        <v>275</v>
      </c>
      <c r="B92" s="199">
        <f t="shared" ref="B92:Q92" si="9">IF(B$23=0,0,B$23/B$5)</f>
        <v>3.0023120712386769E-5</v>
      </c>
      <c r="C92" s="199">
        <f t="shared" si="9"/>
        <v>3.0131232026235905E-5</v>
      </c>
      <c r="D92" s="199">
        <f t="shared" si="9"/>
        <v>3.0139522248795249E-5</v>
      </c>
      <c r="E92" s="199">
        <f t="shared" si="9"/>
        <v>2.985881073314377E-5</v>
      </c>
      <c r="F92" s="199">
        <f t="shared" si="9"/>
        <v>2.9910413711500984E-5</v>
      </c>
      <c r="G92" s="199">
        <f t="shared" si="9"/>
        <v>2.9551911195965732E-5</v>
      </c>
      <c r="H92" s="199">
        <f t="shared" si="9"/>
        <v>2.9698146668215983E-5</v>
      </c>
      <c r="I92" s="199">
        <f t="shared" si="9"/>
        <v>2.8925875961739001E-5</v>
      </c>
      <c r="J92" s="199">
        <f t="shared" si="9"/>
        <v>2.8962993905564047E-5</v>
      </c>
      <c r="K92" s="199">
        <f t="shared" si="9"/>
        <v>2.8892755692193064E-5</v>
      </c>
      <c r="L92" s="199">
        <f t="shared" si="9"/>
        <v>2.8900415600232506E-5</v>
      </c>
      <c r="M92" s="199">
        <f t="shared" si="9"/>
        <v>2.8834961193143604E-5</v>
      </c>
      <c r="N92" s="199">
        <f t="shared" si="9"/>
        <v>2.8673251194518031E-5</v>
      </c>
      <c r="O92" s="199">
        <f t="shared" si="9"/>
        <v>2.8818604887439072E-5</v>
      </c>
      <c r="P92" s="199">
        <f t="shared" si="9"/>
        <v>2.8941891538657061E-5</v>
      </c>
      <c r="Q92" s="199">
        <f t="shared" si="9"/>
        <v>2.8807322928739658E-5</v>
      </c>
    </row>
    <row r="93" spans="1:17" x14ac:dyDescent="0.25">
      <c r="A93" s="127" t="s">
        <v>262</v>
      </c>
      <c r="B93" s="200">
        <f t="shared" ref="B93:Q93" si="10">IF(B$24=0,0,B$24/B$5)</f>
        <v>3.3933658976796365E-2</v>
      </c>
      <c r="C93" s="200">
        <f t="shared" si="10"/>
        <v>3.4143671909696409E-2</v>
      </c>
      <c r="D93" s="200">
        <f t="shared" si="10"/>
        <v>3.4238672171608135E-2</v>
      </c>
      <c r="E93" s="200">
        <f t="shared" si="10"/>
        <v>3.3937569629972388E-2</v>
      </c>
      <c r="F93" s="200">
        <f t="shared" si="10"/>
        <v>3.3772100768206956E-2</v>
      </c>
      <c r="G93" s="200">
        <f t="shared" si="10"/>
        <v>3.327229535795892E-2</v>
      </c>
      <c r="H93" s="200">
        <f t="shared" si="10"/>
        <v>3.3506775044618346E-2</v>
      </c>
      <c r="I93" s="200">
        <f t="shared" si="10"/>
        <v>3.2833596220270489E-2</v>
      </c>
      <c r="J93" s="200">
        <f t="shared" si="10"/>
        <v>3.2954422505956302E-2</v>
      </c>
      <c r="K93" s="200">
        <f t="shared" si="10"/>
        <v>3.2868766114916854E-2</v>
      </c>
      <c r="L93" s="200">
        <f t="shared" si="10"/>
        <v>3.2816681544659637E-2</v>
      </c>
      <c r="M93" s="200">
        <f t="shared" si="10"/>
        <v>3.2566669668607003E-2</v>
      </c>
      <c r="N93" s="200">
        <f t="shared" si="10"/>
        <v>3.2585633440824678E-2</v>
      </c>
      <c r="O93" s="200">
        <f t="shared" si="10"/>
        <v>3.2720694232508854E-2</v>
      </c>
      <c r="P93" s="200">
        <f t="shared" si="10"/>
        <v>3.2834822121880408E-2</v>
      </c>
      <c r="Q93" s="200">
        <f t="shared" si="10"/>
        <v>3.2592894680566739E-2</v>
      </c>
    </row>
    <row r="94" spans="1:17" x14ac:dyDescent="0.25">
      <c r="A94" s="142" t="s">
        <v>274</v>
      </c>
      <c r="B94" s="199">
        <f t="shared" ref="B94:Q94" si="11">IF(B$25=0,0,B$25/B$5)</f>
        <v>2.2371431889398864E-2</v>
      </c>
      <c r="C94" s="199">
        <f t="shared" si="11"/>
        <v>2.2539809991149434E-2</v>
      </c>
      <c r="D94" s="199">
        <f t="shared" si="11"/>
        <v>2.2631617599081045E-2</v>
      </c>
      <c r="E94" s="199">
        <f t="shared" si="11"/>
        <v>2.2438620084937445E-2</v>
      </c>
      <c r="F94" s="199">
        <f t="shared" si="11"/>
        <v>2.2253278360524997E-2</v>
      </c>
      <c r="G94" s="199">
        <f t="shared" si="11"/>
        <v>2.1891536129509052E-2</v>
      </c>
      <c r="H94" s="199">
        <f t="shared" si="11"/>
        <v>2.2069698961082591E-2</v>
      </c>
      <c r="I94" s="199">
        <f t="shared" si="11"/>
        <v>2.1693929901920966E-2</v>
      </c>
      <c r="J94" s="199">
        <f t="shared" si="11"/>
        <v>2.1800461667738826E-2</v>
      </c>
      <c r="K94" s="199">
        <f t="shared" si="11"/>
        <v>2.174185476902192E-2</v>
      </c>
      <c r="L94" s="199">
        <f t="shared" si="11"/>
        <v>2.16868202856937E-2</v>
      </c>
      <c r="M94" s="199">
        <f t="shared" si="11"/>
        <v>2.1462015606650335E-2</v>
      </c>
      <c r="N94" s="199">
        <f t="shared" si="11"/>
        <v>2.1543255640697281E-2</v>
      </c>
      <c r="O94" s="199">
        <f t="shared" si="11"/>
        <v>2.1622339160010346E-2</v>
      </c>
      <c r="P94" s="199">
        <f t="shared" si="11"/>
        <v>2.1688988032397483E-2</v>
      </c>
      <c r="Q94" s="199">
        <f t="shared" si="11"/>
        <v>2.1498884411852132E-2</v>
      </c>
    </row>
    <row r="95" spans="1:17" x14ac:dyDescent="0.25">
      <c r="A95" s="142" t="s">
        <v>273</v>
      </c>
      <c r="B95" s="199">
        <f t="shared" ref="B95:Q95" si="12">IF(B$31=0,0,B$31/B$5)</f>
        <v>1.1496722096752289E-2</v>
      </c>
      <c r="C95" s="199">
        <f t="shared" si="12"/>
        <v>1.1538121048671558E-2</v>
      </c>
      <c r="D95" s="199">
        <f t="shared" si="12"/>
        <v>1.1541295614893353E-2</v>
      </c>
      <c r="E95" s="199">
        <f t="shared" si="12"/>
        <v>1.1433803048889897E-2</v>
      </c>
      <c r="F95" s="199">
        <f t="shared" si="12"/>
        <v>1.1453563323220502E-2</v>
      </c>
      <c r="G95" s="199">
        <f t="shared" si="12"/>
        <v>1.131628233129503E-2</v>
      </c>
      <c r="H95" s="199">
        <f t="shared" si="12"/>
        <v>1.1372280127168741E-2</v>
      </c>
      <c r="I95" s="199">
        <f t="shared" si="12"/>
        <v>1.1076555316251187E-2</v>
      </c>
      <c r="J95" s="199">
        <f t="shared" si="12"/>
        <v>1.1090768851514424E-2</v>
      </c>
      <c r="K95" s="199">
        <f t="shared" si="12"/>
        <v>1.1063872606202878E-2</v>
      </c>
      <c r="L95" s="199">
        <f t="shared" si="12"/>
        <v>1.1066805806747251E-2</v>
      </c>
      <c r="M95" s="199">
        <f t="shared" si="12"/>
        <v>1.1041741419353445E-2</v>
      </c>
      <c r="N95" s="199">
        <f t="shared" si="12"/>
        <v>1.0979817979339361E-2</v>
      </c>
      <c r="O95" s="199">
        <f t="shared" si="12"/>
        <v>1.1035478116380459E-2</v>
      </c>
      <c r="P95" s="199">
        <f t="shared" si="12"/>
        <v>1.108268814430767E-2</v>
      </c>
      <c r="Q95" s="199">
        <f t="shared" si="12"/>
        <v>1.1031157927779178E-2</v>
      </c>
    </row>
    <row r="96" spans="1:17" x14ac:dyDescent="0.25">
      <c r="A96" s="142" t="s">
        <v>272</v>
      </c>
      <c r="B96" s="199">
        <f t="shared" ref="B96:Q96" si="13">IF(B$32=0,0,B$32/B$5)</f>
        <v>6.5504990645207537E-5</v>
      </c>
      <c r="C96" s="199">
        <f t="shared" si="13"/>
        <v>6.5740869875423785E-5</v>
      </c>
      <c r="D96" s="199">
        <f t="shared" si="13"/>
        <v>6.575895763373509E-5</v>
      </c>
      <c r="E96" s="199">
        <f t="shared" si="13"/>
        <v>6.5146496145040961E-5</v>
      </c>
      <c r="F96" s="199">
        <f t="shared" si="13"/>
        <v>6.5259084461456688E-5</v>
      </c>
      <c r="G96" s="199">
        <f t="shared" si="13"/>
        <v>6.4476897154834307E-5</v>
      </c>
      <c r="H96" s="199">
        <f t="shared" si="13"/>
        <v>6.47959563670167E-5</v>
      </c>
      <c r="I96" s="199">
        <f t="shared" si="13"/>
        <v>6.3111002098339636E-5</v>
      </c>
      <c r="J96" s="199">
        <f t="shared" si="13"/>
        <v>6.3191986703048855E-5</v>
      </c>
      <c r="K96" s="199">
        <f t="shared" si="13"/>
        <v>6.3038739692057594E-5</v>
      </c>
      <c r="L96" s="199">
        <f t="shared" si="13"/>
        <v>6.3055452218689143E-5</v>
      </c>
      <c r="M96" s="199">
        <f t="shared" si="13"/>
        <v>6.2912642603222421E-5</v>
      </c>
      <c r="N96" s="199">
        <f t="shared" si="13"/>
        <v>6.2559820788039337E-5</v>
      </c>
      <c r="O96" s="199">
        <f t="shared" si="13"/>
        <v>6.2876956118048909E-5</v>
      </c>
      <c r="P96" s="199">
        <f t="shared" si="13"/>
        <v>6.3145945175251779E-5</v>
      </c>
      <c r="Q96" s="199">
        <f t="shared" si="13"/>
        <v>6.2852340935431973E-5</v>
      </c>
    </row>
    <row r="97" spans="1:17" x14ac:dyDescent="0.25">
      <c r="A97" s="127" t="s">
        <v>261</v>
      </c>
      <c r="B97" s="200">
        <f t="shared" ref="B97:Q97" si="14">IF(B$33=0,0,B$33/B$5)</f>
        <v>0.5383587609353705</v>
      </c>
      <c r="C97" s="200">
        <f t="shared" si="14"/>
        <v>0.5260332331516071</v>
      </c>
      <c r="D97" s="200">
        <f t="shared" si="14"/>
        <v>0.51933259332317494</v>
      </c>
      <c r="E97" s="200">
        <f t="shared" si="14"/>
        <v>0.54945179635515151</v>
      </c>
      <c r="F97" s="200">
        <f t="shared" si="14"/>
        <v>0.49885830462521297</v>
      </c>
      <c r="G97" s="200">
        <f t="shared" si="14"/>
        <v>0.49205692526384942</v>
      </c>
      <c r="H97" s="200">
        <f t="shared" si="14"/>
        <v>0.50027404258383379</v>
      </c>
      <c r="I97" s="200">
        <f t="shared" si="14"/>
        <v>0.4493141281595136</v>
      </c>
      <c r="J97" s="200">
        <f t="shared" si="14"/>
        <v>0.46542502367749272</v>
      </c>
      <c r="K97" s="200">
        <f t="shared" si="14"/>
        <v>0.46101208374043601</v>
      </c>
      <c r="L97" s="200">
        <f t="shared" si="14"/>
        <v>0.45760657370487495</v>
      </c>
      <c r="M97" s="200">
        <f t="shared" si="14"/>
        <v>0.43711928119263876</v>
      </c>
      <c r="N97" s="200">
        <f t="shared" si="14"/>
        <v>0.40305613399237195</v>
      </c>
      <c r="O97" s="200">
        <f t="shared" si="14"/>
        <v>0.41830890706671736</v>
      </c>
      <c r="P97" s="200">
        <f t="shared" si="14"/>
        <v>0.45223994756374641</v>
      </c>
      <c r="Q97" s="200">
        <f t="shared" si="14"/>
        <v>0.41213789746398399</v>
      </c>
    </row>
    <row r="98" spans="1:17" x14ac:dyDescent="0.25">
      <c r="A98" s="127" t="s">
        <v>260</v>
      </c>
      <c r="B98" s="200">
        <f t="shared" ref="B98:Q98" si="15">IF(B$44=0,0,B$44/B$5)</f>
        <v>8.4369399830932224E-2</v>
      </c>
      <c r="C98" s="200">
        <f t="shared" si="15"/>
        <v>8.4473916720173431E-2</v>
      </c>
      <c r="D98" s="200">
        <f t="shared" si="15"/>
        <v>8.4534664260086392E-2</v>
      </c>
      <c r="E98" s="200">
        <f t="shared" si="15"/>
        <v>8.4599039148750083E-2</v>
      </c>
      <c r="F98" s="200">
        <f t="shared" si="15"/>
        <v>8.3789507413807404E-2</v>
      </c>
      <c r="G98" s="200">
        <f t="shared" si="15"/>
        <v>8.3275079013935105E-2</v>
      </c>
      <c r="H98" s="200">
        <f t="shared" si="15"/>
        <v>8.3585033503175712E-2</v>
      </c>
      <c r="I98" s="200">
        <f t="shared" si="15"/>
        <v>8.2782832114981969E-2</v>
      </c>
      <c r="J98" s="200">
        <f t="shared" si="15"/>
        <v>8.3076916778791546E-2</v>
      </c>
      <c r="K98" s="200">
        <f t="shared" si="15"/>
        <v>8.2979816908810247E-2</v>
      </c>
      <c r="L98" s="200">
        <f t="shared" si="15"/>
        <v>8.2864794508100206E-2</v>
      </c>
      <c r="M98" s="200">
        <f t="shared" si="15"/>
        <v>8.237388390560843E-2</v>
      </c>
      <c r="N98" s="200">
        <f t="shared" si="15"/>
        <v>8.2235353355338783E-2</v>
      </c>
      <c r="O98" s="200">
        <f t="shared" si="15"/>
        <v>8.2418215093229968E-2</v>
      </c>
      <c r="P98" s="200">
        <f t="shared" si="15"/>
        <v>8.2797255680006981E-2</v>
      </c>
      <c r="Q98" s="200">
        <f t="shared" si="15"/>
        <v>8.2183137533522896E-2</v>
      </c>
    </row>
    <row r="99" spans="1:17" x14ac:dyDescent="0.25">
      <c r="A99" s="142" t="s">
        <v>271</v>
      </c>
      <c r="B99" s="199">
        <f t="shared" ref="B99:Q99" si="16">IF(B$45=0,0,B$45/B$5)</f>
        <v>3.7951349990013011E-2</v>
      </c>
      <c r="C99" s="199">
        <f t="shared" si="16"/>
        <v>3.8236990010811996E-2</v>
      </c>
      <c r="D99" s="199">
        <f t="shared" si="16"/>
        <v>3.839273429564749E-2</v>
      </c>
      <c r="E99" s="199">
        <f t="shared" si="16"/>
        <v>3.8065329405219325E-2</v>
      </c>
      <c r="F99" s="199">
        <f t="shared" si="16"/>
        <v>3.7750911951490621E-2</v>
      </c>
      <c r="G99" s="199">
        <f t="shared" si="16"/>
        <v>3.7137245106948651E-2</v>
      </c>
      <c r="H99" s="199">
        <f t="shared" si="16"/>
        <v>3.7439484141520943E-2</v>
      </c>
      <c r="I99" s="199">
        <f t="shared" si="16"/>
        <v>3.6802021901725122E-2</v>
      </c>
      <c r="J99" s="199">
        <f t="shared" si="16"/>
        <v>3.6982744546104535E-2</v>
      </c>
      <c r="K99" s="199">
        <f t="shared" si="16"/>
        <v>3.6883322616563748E-2</v>
      </c>
      <c r="L99" s="199">
        <f t="shared" si="16"/>
        <v>3.6789961004815616E-2</v>
      </c>
      <c r="M99" s="199">
        <f t="shared" si="16"/>
        <v>3.640859779588277E-2</v>
      </c>
      <c r="N99" s="199">
        <f t="shared" si="16"/>
        <v>3.6546415034428459E-2</v>
      </c>
      <c r="O99" s="199">
        <f t="shared" si="16"/>
        <v>3.6680573917719186E-2</v>
      </c>
      <c r="P99" s="199">
        <f t="shared" si="16"/>
        <v>3.6793638414212348E-2</v>
      </c>
      <c r="Q99" s="199">
        <f t="shared" si="16"/>
        <v>3.6471142783474075E-2</v>
      </c>
    </row>
    <row r="100" spans="1:17" x14ac:dyDescent="0.25">
      <c r="A100" s="142" t="s">
        <v>270</v>
      </c>
      <c r="B100" s="199">
        <f t="shared" ref="B100:Q100" si="17">IF(B$51=0,0,B$51/B$5)</f>
        <v>3.4093236902767832E-2</v>
      </c>
      <c r="C100" s="199">
        <f t="shared" si="17"/>
        <v>3.3867732917785373E-2</v>
      </c>
      <c r="D100" s="199">
        <f t="shared" si="17"/>
        <v>3.3769332947620599E-2</v>
      </c>
      <c r="E100" s="199">
        <f t="shared" si="17"/>
        <v>3.4276347813468798E-2</v>
      </c>
      <c r="F100" s="199">
        <f t="shared" si="17"/>
        <v>3.3760049956390183E-2</v>
      </c>
      <c r="G100" s="199">
        <f t="shared" si="17"/>
        <v>3.400645752728617E-2</v>
      </c>
      <c r="H100" s="199">
        <f t="shared" si="17"/>
        <v>3.3954141752766981E-2</v>
      </c>
      <c r="I100" s="199">
        <f t="shared" si="17"/>
        <v>3.4106428009093817E-2</v>
      </c>
      <c r="J100" s="199">
        <f t="shared" si="17"/>
        <v>3.4204552714632616E-2</v>
      </c>
      <c r="K100" s="199">
        <f t="shared" si="17"/>
        <v>3.4235708313823117E-2</v>
      </c>
      <c r="L100" s="199">
        <f t="shared" si="17"/>
        <v>3.4210903050487157E-2</v>
      </c>
      <c r="M100" s="199">
        <f t="shared" si="17"/>
        <v>3.4128225392792054E-2</v>
      </c>
      <c r="N100" s="199">
        <f t="shared" si="17"/>
        <v>3.3918261292147554E-2</v>
      </c>
      <c r="O100" s="199">
        <f t="shared" si="17"/>
        <v>3.390729489742908E-2</v>
      </c>
      <c r="P100" s="199">
        <f t="shared" si="17"/>
        <v>3.4122660495599588E-2</v>
      </c>
      <c r="Q100" s="199">
        <f t="shared" si="17"/>
        <v>3.3886279836970026E-2</v>
      </c>
    </row>
    <row r="101" spans="1:17" x14ac:dyDescent="0.25">
      <c r="A101" s="142" t="s">
        <v>269</v>
      </c>
      <c r="B101" s="199">
        <f t="shared" ref="B101:Q101" si="18">IF(B$62=0,0,B$62/B$5)</f>
        <v>5.6163077323309069E-3</v>
      </c>
      <c r="C101" s="199">
        <f t="shared" si="18"/>
        <v>5.6365316928491983E-3</v>
      </c>
      <c r="D101" s="199">
        <f t="shared" si="18"/>
        <v>5.6380825123495586E-3</v>
      </c>
      <c r="E101" s="199">
        <f t="shared" si="18"/>
        <v>5.5855709073432012E-3</v>
      </c>
      <c r="F101" s="199">
        <f t="shared" si="18"/>
        <v>5.5952240746183603E-3</v>
      </c>
      <c r="G101" s="199">
        <f t="shared" si="18"/>
        <v>5.5281604116051326E-3</v>
      </c>
      <c r="H101" s="199">
        <f t="shared" si="18"/>
        <v>5.5555161092825708E-3</v>
      </c>
      <c r="I101" s="199">
        <f t="shared" si="18"/>
        <v>5.4110504495734988E-3</v>
      </c>
      <c r="J101" s="199">
        <f t="shared" si="18"/>
        <v>5.4179939581084783E-3</v>
      </c>
      <c r="K101" s="199">
        <f t="shared" si="18"/>
        <v>5.404854770325848E-3</v>
      </c>
      <c r="L101" s="199">
        <f t="shared" si="18"/>
        <v>5.4062876793549526E-3</v>
      </c>
      <c r="M101" s="199">
        <f t="shared" si="18"/>
        <v>5.3940433794978267E-3</v>
      </c>
      <c r="N101" s="199">
        <f t="shared" si="18"/>
        <v>5.3637929227123579E-3</v>
      </c>
      <c r="O101" s="199">
        <f t="shared" si="18"/>
        <v>5.3909836693804038E-3</v>
      </c>
      <c r="P101" s="199">
        <f t="shared" si="18"/>
        <v>5.4140464208898668E-3</v>
      </c>
      <c r="Q101" s="199">
        <f t="shared" si="18"/>
        <v>5.3888731975048794E-3</v>
      </c>
    </row>
    <row r="102" spans="1:17" x14ac:dyDescent="0.25">
      <c r="A102" s="142" t="s">
        <v>268</v>
      </c>
      <c r="B102" s="199">
        <f t="shared" ref="B102:Q102" si="19">IF(B$63=0,0,B$63/B$5)</f>
        <v>6.482363330767146E-3</v>
      </c>
      <c r="C102" s="199">
        <f t="shared" si="19"/>
        <v>6.5057059014229481E-3</v>
      </c>
      <c r="D102" s="199">
        <f t="shared" si="19"/>
        <v>6.50749586307407E-3</v>
      </c>
      <c r="E102" s="199">
        <f t="shared" si="19"/>
        <v>6.4468867727328497E-3</v>
      </c>
      <c r="F102" s="199">
        <f t="shared" si="19"/>
        <v>6.458028494403481E-3</v>
      </c>
      <c r="G102" s="199">
        <f t="shared" si="19"/>
        <v>6.3806233644385932E-3</v>
      </c>
      <c r="H102" s="199">
        <f t="shared" si="19"/>
        <v>6.4121974127214106E-3</v>
      </c>
      <c r="I102" s="199">
        <f t="shared" si="19"/>
        <v>6.2454546094981795E-3</v>
      </c>
      <c r="J102" s="199">
        <f t="shared" si="19"/>
        <v>6.2534688329451815E-3</v>
      </c>
      <c r="K102" s="199">
        <f t="shared" si="19"/>
        <v>6.2383035334036543E-3</v>
      </c>
      <c r="L102" s="199">
        <f t="shared" si="19"/>
        <v>6.2399574023491054E-3</v>
      </c>
      <c r="M102" s="199">
        <f t="shared" si="19"/>
        <v>6.2258249857886951E-3</v>
      </c>
      <c r="N102" s="199">
        <f t="shared" si="19"/>
        <v>6.1909097957473375E-3</v>
      </c>
      <c r="O102" s="199">
        <f t="shared" si="19"/>
        <v>6.2222934569599268E-3</v>
      </c>
      <c r="P102" s="199">
        <f t="shared" si="19"/>
        <v>6.2489125707650564E-3</v>
      </c>
      <c r="Q102" s="199">
        <f t="shared" si="19"/>
        <v>6.2198575424501574E-3</v>
      </c>
    </row>
    <row r="103" spans="1:17" x14ac:dyDescent="0.25">
      <c r="A103" s="142" t="s">
        <v>267</v>
      </c>
      <c r="B103" s="199">
        <f t="shared" ref="B103:Q103" si="20">IF(B$64=0,0,B$64/B$5)</f>
        <v>2.261418750533339E-4</v>
      </c>
      <c r="C103" s="199">
        <f t="shared" si="20"/>
        <v>2.2695619730392629E-4</v>
      </c>
      <c r="D103" s="199">
        <f t="shared" si="20"/>
        <v>2.2701864139466974E-4</v>
      </c>
      <c r="E103" s="199">
        <f t="shared" si="20"/>
        <v>2.2490424998590887E-4</v>
      </c>
      <c r="F103" s="199">
        <f t="shared" si="20"/>
        <v>2.2529293690476136E-4</v>
      </c>
      <c r="G103" s="199">
        <f t="shared" si="20"/>
        <v>2.2259260365655785E-4</v>
      </c>
      <c r="H103" s="199">
        <f t="shared" si="20"/>
        <v>2.2369408688379552E-4</v>
      </c>
      <c r="I103" s="199">
        <f t="shared" si="20"/>
        <v>2.178771450913508E-4</v>
      </c>
      <c r="J103" s="199">
        <f t="shared" si="20"/>
        <v>2.1815672700074476E-4</v>
      </c>
      <c r="K103" s="199">
        <f t="shared" si="20"/>
        <v>2.1762767469388176E-4</v>
      </c>
      <c r="L103" s="199">
        <f t="shared" si="20"/>
        <v>2.1768537109337878E-4</v>
      </c>
      <c r="M103" s="199">
        <f t="shared" si="20"/>
        <v>2.1719235164708564E-4</v>
      </c>
      <c r="N103" s="199">
        <f t="shared" si="20"/>
        <v>2.1597431030307145E-4</v>
      </c>
      <c r="O103" s="199">
        <f t="shared" si="20"/>
        <v>2.1706915174137345E-4</v>
      </c>
      <c r="P103" s="199">
        <f t="shared" si="20"/>
        <v>2.1799777854011808E-4</v>
      </c>
      <c r="Q103" s="199">
        <f t="shared" si="20"/>
        <v>2.1698417312376118E-4</v>
      </c>
    </row>
    <row r="104" spans="1:17" x14ac:dyDescent="0.25">
      <c r="A104" s="127" t="s">
        <v>259</v>
      </c>
      <c r="B104" s="200">
        <f t="shared" ref="B104:Q104" si="21">IF(B$65=0,0,B$65/B$5)</f>
        <v>0.1161193870919426</v>
      </c>
      <c r="C104" s="200">
        <f t="shared" si="21"/>
        <v>0.11647886036996712</v>
      </c>
      <c r="D104" s="200">
        <f t="shared" si="21"/>
        <v>0.11649276327620946</v>
      </c>
      <c r="E104" s="200">
        <f t="shared" si="21"/>
        <v>0.1155461650118589</v>
      </c>
      <c r="F104" s="200">
        <f t="shared" si="21"/>
        <v>0.11564890877858085</v>
      </c>
      <c r="G104" s="200">
        <f t="shared" si="21"/>
        <v>0.11437242259311212</v>
      </c>
      <c r="H104" s="200">
        <f t="shared" si="21"/>
        <v>0.11490122783874329</v>
      </c>
      <c r="I104" s="200">
        <f t="shared" si="21"/>
        <v>0.11208771676276066</v>
      </c>
      <c r="J104" s="200">
        <f t="shared" si="21"/>
        <v>0.11224070531570184</v>
      </c>
      <c r="K104" s="200">
        <f t="shared" si="21"/>
        <v>0.11198773076942431</v>
      </c>
      <c r="L104" s="200">
        <f t="shared" si="21"/>
        <v>0.11201171316813431</v>
      </c>
      <c r="M104" s="200">
        <f t="shared" si="21"/>
        <v>0.11175715091467894</v>
      </c>
      <c r="N104" s="200">
        <f t="shared" si="21"/>
        <v>0.1111272752528791</v>
      </c>
      <c r="O104" s="200">
        <f t="shared" si="21"/>
        <v>0.11165980389768636</v>
      </c>
      <c r="P104" s="200">
        <f t="shared" si="21"/>
        <v>0.11214933046839963</v>
      </c>
      <c r="Q104" s="200">
        <f t="shared" si="21"/>
        <v>0.11161478717940981</v>
      </c>
    </row>
    <row r="105" spans="1:17" x14ac:dyDescent="0.25">
      <c r="A105" s="142" t="s">
        <v>266</v>
      </c>
      <c r="B105" s="199">
        <f t="shared" ref="B105:Q105" si="22">IF(B$66=0,0,B$66/B$5)</f>
        <v>1.6551746064736566E-2</v>
      </c>
      <c r="C105" s="199">
        <f t="shared" si="22"/>
        <v>1.6611347830678809E-2</v>
      </c>
      <c r="D105" s="199">
        <f t="shared" si="22"/>
        <v>1.661591823026971E-2</v>
      </c>
      <c r="E105" s="199">
        <f t="shared" si="22"/>
        <v>1.6461161975281476E-2</v>
      </c>
      <c r="F105" s="199">
        <f t="shared" si="22"/>
        <v>1.6489610696589795E-2</v>
      </c>
      <c r="G105" s="199">
        <f t="shared" si="22"/>
        <v>1.6291968264360513E-2</v>
      </c>
      <c r="H105" s="199">
        <f t="shared" si="22"/>
        <v>1.6372587878341806E-2</v>
      </c>
      <c r="I105" s="199">
        <f t="shared" si="22"/>
        <v>1.5946835047738483E-2</v>
      </c>
      <c r="J105" s="199">
        <f t="shared" si="22"/>
        <v>1.5967298169694524E-2</v>
      </c>
      <c r="K105" s="199">
        <f t="shared" si="22"/>
        <v>1.592857584356145E-2</v>
      </c>
      <c r="L105" s="199">
        <f t="shared" si="22"/>
        <v>1.5932798750765607E-2</v>
      </c>
      <c r="M105" s="199">
        <f t="shared" si="22"/>
        <v>1.5896713736974613E-2</v>
      </c>
      <c r="N105" s="199">
        <f t="shared" si="22"/>
        <v>1.5807563016800742E-2</v>
      </c>
      <c r="O105" s="199">
        <f t="shared" si="22"/>
        <v>1.5887696505848942E-2</v>
      </c>
      <c r="P105" s="199">
        <f t="shared" si="22"/>
        <v>1.5955664435088522E-2</v>
      </c>
      <c r="Q105" s="199">
        <f t="shared" si="22"/>
        <v>1.5881476762162294E-2</v>
      </c>
    </row>
    <row r="106" spans="1:17" x14ac:dyDescent="0.25">
      <c r="A106" s="142" t="s">
        <v>265</v>
      </c>
      <c r="B106" s="199">
        <f t="shared" ref="B106:Q106" si="23">IF(B$67=0,0,B$67/B$5)</f>
        <v>5.7428861916707687E-3</v>
      </c>
      <c r="C106" s="199">
        <f t="shared" si="23"/>
        <v>5.7049008362404265E-3</v>
      </c>
      <c r="D106" s="199">
        <f t="shared" si="23"/>
        <v>5.6883257063537647E-3</v>
      </c>
      <c r="E106" s="199">
        <f t="shared" si="23"/>
        <v>5.7737305824104301E-3</v>
      </c>
      <c r="F106" s="199">
        <f t="shared" si="23"/>
        <v>5.6867620190363477E-3</v>
      </c>
      <c r="G106" s="199">
        <f t="shared" si="23"/>
        <v>5.7282685102051818E-3</v>
      </c>
      <c r="H106" s="199">
        <f t="shared" si="23"/>
        <v>5.7194561014582597E-3</v>
      </c>
      <c r="I106" s="199">
        <f t="shared" si="23"/>
        <v>5.7451081872703195E-3</v>
      </c>
      <c r="J106" s="199">
        <f t="shared" si="23"/>
        <v>5.7616369497960835E-3</v>
      </c>
      <c r="K106" s="199">
        <f t="shared" si="23"/>
        <v>5.7668850012173858E-3</v>
      </c>
      <c r="L106" s="199">
        <f t="shared" si="23"/>
        <v>5.7627066416002237E-3</v>
      </c>
      <c r="M106" s="199">
        <f t="shared" si="23"/>
        <v>5.7487798801111045E-3</v>
      </c>
      <c r="N106" s="199">
        <f t="shared" si="23"/>
        <v>5.7134121636992921E-3</v>
      </c>
      <c r="O106" s="199">
        <f t="shared" si="23"/>
        <v>5.71156491296799E-3</v>
      </c>
      <c r="P106" s="199">
        <f t="shared" si="23"/>
        <v>5.747842492695064E-3</v>
      </c>
      <c r="Q106" s="199">
        <f t="shared" si="23"/>
        <v>5.708024999733244E-3</v>
      </c>
    </row>
    <row r="107" spans="1:17" x14ac:dyDescent="0.25">
      <c r="A107" s="142" t="s">
        <v>264</v>
      </c>
      <c r="B107" s="199">
        <f t="shared" ref="B107:Q107" si="24">IF(B$78=0,0,B$78/B$5)</f>
        <v>9.3824754835535248E-2</v>
      </c>
      <c r="C107" s="199">
        <f t="shared" si="24"/>
        <v>9.4162611703047877E-2</v>
      </c>
      <c r="D107" s="199">
        <f t="shared" si="24"/>
        <v>9.4188519339585983E-2</v>
      </c>
      <c r="E107" s="199">
        <f t="shared" si="24"/>
        <v>9.3311272454166969E-2</v>
      </c>
      <c r="F107" s="199">
        <f t="shared" si="24"/>
        <v>9.347253606295472E-2</v>
      </c>
      <c r="G107" s="199">
        <f t="shared" si="24"/>
        <v>9.2352185818546415E-2</v>
      </c>
      <c r="H107" s="199">
        <f t="shared" si="24"/>
        <v>9.2809183858943226E-2</v>
      </c>
      <c r="I107" s="199">
        <f t="shared" si="24"/>
        <v>9.0395773527751855E-2</v>
      </c>
      <c r="J107" s="199">
        <f t="shared" si="24"/>
        <v>9.0511770196211233E-2</v>
      </c>
      <c r="K107" s="199">
        <f t="shared" si="24"/>
        <v>9.029226992464548E-2</v>
      </c>
      <c r="L107" s="199">
        <f t="shared" si="24"/>
        <v>9.0316207775768459E-2</v>
      </c>
      <c r="M107" s="199">
        <f t="shared" si="24"/>
        <v>9.0111657297593226E-2</v>
      </c>
      <c r="N107" s="199">
        <f t="shared" si="24"/>
        <v>8.9606300072379061E-2</v>
      </c>
      <c r="O107" s="199">
        <f t="shared" si="24"/>
        <v>9.0060542478869438E-2</v>
      </c>
      <c r="P107" s="199">
        <f t="shared" si="24"/>
        <v>9.0445823540616047E-2</v>
      </c>
      <c r="Q107" s="199">
        <f t="shared" si="24"/>
        <v>9.002528541751427E-2</v>
      </c>
    </row>
    <row r="108" spans="1:17" x14ac:dyDescent="0.25">
      <c r="A108" s="72" t="s">
        <v>258</v>
      </c>
      <c r="B108" s="71">
        <f t="shared" ref="B108:Q108" si="25">IF(B$79=0,0,B$79/B$5)</f>
        <v>1.2977311093933431E-2</v>
      </c>
      <c r="C108" s="71">
        <f t="shared" si="25"/>
        <v>2.3722069779903546E-2</v>
      </c>
      <c r="D108" s="71">
        <f t="shared" si="25"/>
        <v>3.0061978163737381E-2</v>
      </c>
      <c r="E108" s="71">
        <f t="shared" si="25"/>
        <v>3.1043110630348297E-3</v>
      </c>
      <c r="F108" s="71">
        <f t="shared" si="25"/>
        <v>5.4546604505555277E-2</v>
      </c>
      <c r="G108" s="71">
        <f t="shared" si="25"/>
        <v>6.6342689257148896E-2</v>
      </c>
      <c r="H108" s="71">
        <f t="shared" si="25"/>
        <v>5.5902207902833734E-2</v>
      </c>
      <c r="I108" s="71">
        <f t="shared" si="25"/>
        <v>0.11635421713731513</v>
      </c>
      <c r="J108" s="71">
        <f t="shared" si="25"/>
        <v>9.9289039303929669E-2</v>
      </c>
      <c r="K108" s="71">
        <f t="shared" si="25"/>
        <v>0.10464858071486283</v>
      </c>
      <c r="L108" s="71">
        <f t="shared" si="25"/>
        <v>0.10823613505641358</v>
      </c>
      <c r="M108" s="71">
        <f t="shared" si="25"/>
        <v>0.13045718369134973</v>
      </c>
      <c r="N108" s="71">
        <f t="shared" si="25"/>
        <v>0.16611291976690132</v>
      </c>
      <c r="O108" s="71">
        <f t="shared" si="25"/>
        <v>0.14901749337306597</v>
      </c>
      <c r="P108" s="71">
        <f t="shared" si="25"/>
        <v>0.11326284815336804</v>
      </c>
      <c r="Q108" s="71">
        <f t="shared" si="25"/>
        <v>0.15585414765958355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0.39153302635832804</v>
      </c>
      <c r="C112" s="253">
        <f>IF(C$5=0,0,C$5/FBT_fec!C$5)</f>
        <v>0.39012819996895037</v>
      </c>
      <c r="D112" s="253">
        <f>IF(D$5=0,0,D$5/FBT_fec!D$5)</f>
        <v>0.39002089071641161</v>
      </c>
      <c r="E112" s="253">
        <f>IF(E$5=0,0,E$5/FBT_fec!E$5)</f>
        <v>0.39888203005097644</v>
      </c>
      <c r="F112" s="253">
        <f>IF(F$5=0,0,F$5/FBT_fec!F$5)</f>
        <v>0.39819385833385035</v>
      </c>
      <c r="G112" s="253">
        <f>IF(G$5=0,0,G$5/FBT_fec!G$5)</f>
        <v>0.40302445960822325</v>
      </c>
      <c r="H112" s="253">
        <f>IF(H$5=0,0,H$5/FBT_fec!H$5)</f>
        <v>0.41547725794760715</v>
      </c>
      <c r="I112" s="253">
        <f>IF(I$5=0,0,I$5/FBT_fec!I$5)</f>
        <v>0.42656977994918038</v>
      </c>
      <c r="J112" s="253">
        <f>IF(J$5=0,0,J$5/FBT_fec!J$5)</f>
        <v>0.42602310327682841</v>
      </c>
      <c r="K112" s="253">
        <f>IF(K$5=0,0,K$5/FBT_fec!K$5)</f>
        <v>0.42705876432445283</v>
      </c>
      <c r="L112" s="253">
        <f>IF(L$5=0,0,L$5/FBT_fec!L$5)</f>
        <v>0.42694557457287968</v>
      </c>
      <c r="M112" s="253">
        <f>IF(M$5=0,0,M$5/FBT_fec!M$5)</f>
        <v>0.42791472688960241</v>
      </c>
      <c r="N112" s="253">
        <f>IF(N$5=0,0,N$5/FBT_fec!N$5)</f>
        <v>0.43032805942129415</v>
      </c>
      <c r="O112" s="253">
        <f>IF(O$5=0,0,O$5/FBT_fec!O$5)</f>
        <v>0.44504739249947933</v>
      </c>
      <c r="P112" s="253">
        <f>IF(P$5=0,0,P$5/FBT_fec!P$5)</f>
        <v>0.45879629761776058</v>
      </c>
      <c r="Q112" s="253">
        <f>IF(Q$5=0,0,Q$5/FBT_fec!Q$5)</f>
        <v>0.47703621460166185</v>
      </c>
    </row>
    <row r="113" spans="1:17" x14ac:dyDescent="0.25">
      <c r="A113" s="132" t="s">
        <v>83</v>
      </c>
      <c r="B113" s="282">
        <f>IF(B$6=0,0,B$6/FBT_fec!B$6)</f>
        <v>0.4235734441746804</v>
      </c>
      <c r="C113" s="282">
        <f>IF(C$6=0,0,C$6/FBT_fec!C$6)</f>
        <v>0.42357344417468051</v>
      </c>
      <c r="D113" s="282">
        <f>IF(D$6=0,0,D$6/FBT_fec!D$6)</f>
        <v>0.42357344417468046</v>
      </c>
      <c r="E113" s="282">
        <f>IF(E$6=0,0,E$6/FBT_fec!E$6)</f>
        <v>0.42916220499536278</v>
      </c>
      <c r="F113" s="282">
        <f>IF(F$6=0,0,F$6/FBT_fec!F$6)</f>
        <v>0.42916220499536289</v>
      </c>
      <c r="G113" s="282">
        <f>IF(G$6=0,0,G$6/FBT_fec!G$6)</f>
        <v>0.42916220499536284</v>
      </c>
      <c r="H113" s="282">
        <f>IF(H$6=0,0,H$6/FBT_fec!H$6)</f>
        <v>0.44461191300654135</v>
      </c>
      <c r="I113" s="282">
        <f>IF(I$6=0,0,I$6/FBT_fec!I$6)</f>
        <v>0.44461191300654135</v>
      </c>
      <c r="J113" s="282">
        <f>IF(J$6=0,0,J$6/FBT_fec!J$6)</f>
        <v>0.44461191300654135</v>
      </c>
      <c r="K113" s="282">
        <f>IF(K$6=0,0,K$6/FBT_fec!K$6)</f>
        <v>0.44461191300654129</v>
      </c>
      <c r="L113" s="282">
        <f>IF(L$6=0,0,L$6/FBT_fec!L$6)</f>
        <v>0.44461191300654135</v>
      </c>
      <c r="M113" s="282">
        <f>IF(M$6=0,0,M$6/FBT_fec!M$6)</f>
        <v>0.4446119130065414</v>
      </c>
      <c r="N113" s="282">
        <f>IF(N$6=0,0,N$6/FBT_fec!N$6)</f>
        <v>0.44461191300654135</v>
      </c>
      <c r="O113" s="282">
        <f>IF(O$6=0,0,O$6/FBT_fec!O$6)</f>
        <v>0.46215079476693599</v>
      </c>
      <c r="P113" s="282">
        <f>IF(P$6=0,0,P$6/FBT_fec!P$6)</f>
        <v>0.47846624766270501</v>
      </c>
      <c r="Q113" s="282">
        <f>IF(Q$6=0,0,Q$6/FBT_fec!Q$6)</f>
        <v>0.49517503598120666</v>
      </c>
    </row>
    <row r="114" spans="1:17" x14ac:dyDescent="0.25">
      <c r="A114" s="76" t="s">
        <v>82</v>
      </c>
      <c r="B114" s="281">
        <f>IF(B$7=0,0,B$7/FBT_fec!B$7)</f>
        <v>0.106099976446984</v>
      </c>
      <c r="C114" s="281">
        <f>IF(C$7=0,0,C$7/FBT_fec!C$7)</f>
        <v>0.10609997644698405</v>
      </c>
      <c r="D114" s="281">
        <f>IF(D$7=0,0,D$7/FBT_fec!D$7)</f>
        <v>0.10609997644698402</v>
      </c>
      <c r="E114" s="281">
        <f>IF(E$7=0,0,E$7/FBT_fec!E$7)</f>
        <v>0.10749989280056377</v>
      </c>
      <c r="F114" s="281">
        <f>IF(F$7=0,0,F$7/FBT_fec!F$7)</f>
        <v>0.10749989280056377</v>
      </c>
      <c r="G114" s="281">
        <f>IF(G$7=0,0,G$7/FBT_fec!G$7)</f>
        <v>0.10749989280056378</v>
      </c>
      <c r="H114" s="281">
        <f>IF(H$7=0,0,H$7/FBT_fec!H$7)</f>
        <v>0.11136985603513994</v>
      </c>
      <c r="I114" s="281">
        <f>IF(I$7=0,0,I$7/FBT_fec!I$7)</f>
        <v>0.11136985603513995</v>
      </c>
      <c r="J114" s="281">
        <f>IF(J$7=0,0,J$7/FBT_fec!J$7)</f>
        <v>0.11136985603513995</v>
      </c>
      <c r="K114" s="281">
        <f>IF(K$7=0,0,K$7/FBT_fec!K$7)</f>
        <v>0.11136985603513994</v>
      </c>
      <c r="L114" s="281">
        <f>IF(L$7=0,0,L$7/FBT_fec!L$7)</f>
        <v>0.11136985603513995</v>
      </c>
      <c r="M114" s="281">
        <f>IF(M$7=0,0,M$7/FBT_fec!M$7)</f>
        <v>0.11136985603513996</v>
      </c>
      <c r="N114" s="281">
        <f>IF(N$7=0,0,N$7/FBT_fec!N$7)</f>
        <v>0.11136985603513995</v>
      </c>
      <c r="O114" s="281">
        <f>IF(O$7=0,0,O$7/FBT_fec!O$7)</f>
        <v>0.11576313178761342</v>
      </c>
      <c r="P114" s="281">
        <f>IF(P$7=0,0,P$7/FBT_fec!P$7)</f>
        <v>0.11984995354608299</v>
      </c>
      <c r="Q114" s="281">
        <f>IF(Q$7=0,0,Q$7/FBT_fec!Q$7)</f>
        <v>0.12403530102579791</v>
      </c>
    </row>
    <row r="115" spans="1:17" x14ac:dyDescent="0.25">
      <c r="A115" s="76" t="s">
        <v>81</v>
      </c>
      <c r="B115" s="281">
        <f>IF(B$8=0,0,B$8/FBT_fec!B$8)</f>
        <v>0.57823588202439247</v>
      </c>
      <c r="C115" s="281">
        <f>IF(C$8=0,0,C$8/FBT_fec!C$8)</f>
        <v>0.57823588202439236</v>
      </c>
      <c r="D115" s="281">
        <f>IF(D$8=0,0,D$8/FBT_fec!D$8)</f>
        <v>0.57823588202439258</v>
      </c>
      <c r="E115" s="281">
        <f>IF(E$8=0,0,E$8/FBT_fec!E$8)</f>
        <v>0.58586530753964727</v>
      </c>
      <c r="F115" s="281">
        <f>IF(F$8=0,0,F$8/FBT_fec!F$8)</f>
        <v>0.58586530753964716</v>
      </c>
      <c r="G115" s="281">
        <f>IF(G$8=0,0,G$8/FBT_fec!G$8)</f>
        <v>0.58586530753964716</v>
      </c>
      <c r="H115" s="281">
        <f>IF(H$8=0,0,H$8/FBT_fec!H$8)</f>
        <v>0.6069562792748322</v>
      </c>
      <c r="I115" s="281">
        <f>IF(I$8=0,0,I$8/FBT_fec!I$8)</f>
        <v>0.6069562792748322</v>
      </c>
      <c r="J115" s="281">
        <f>IF(J$8=0,0,J$8/FBT_fec!J$8)</f>
        <v>0.6069562792748322</v>
      </c>
      <c r="K115" s="281">
        <f>IF(K$8=0,0,K$8/FBT_fec!K$8)</f>
        <v>0.6069562792748322</v>
      </c>
      <c r="L115" s="281">
        <f>IF(L$8=0,0,L$8/FBT_fec!L$8)</f>
        <v>0.6069562792748322</v>
      </c>
      <c r="M115" s="281">
        <f>IF(M$8=0,0,M$8/FBT_fec!M$8)</f>
        <v>0.6069562792748322</v>
      </c>
      <c r="N115" s="281">
        <f>IF(N$8=0,0,N$8/FBT_fec!N$8)</f>
        <v>0.6069562792748322</v>
      </c>
      <c r="O115" s="281">
        <f>IF(O$8=0,0,O$8/FBT_fec!O$8)</f>
        <v>0.63089925989346818</v>
      </c>
      <c r="P115" s="281">
        <f>IF(P$8=0,0,P$8/FBT_fec!P$8)</f>
        <v>0.65317209220993866</v>
      </c>
      <c r="Q115" s="281">
        <f>IF(Q$8=0,0,Q$8/FBT_fec!Q$8)</f>
        <v>0.6759818813593339</v>
      </c>
    </row>
    <row r="116" spans="1:17" x14ac:dyDescent="0.25">
      <c r="A116" s="76" t="s">
        <v>80</v>
      </c>
      <c r="B116" s="281">
        <f>IF(B$9=0,0,B$9/FBT_fec!B$9)</f>
        <v>0.41259517330776052</v>
      </c>
      <c r="C116" s="281">
        <f>IF(C$9=0,0,C$9/FBT_fec!C$9)</f>
        <v>0.41259517330776052</v>
      </c>
      <c r="D116" s="281">
        <f>IF(D$9=0,0,D$9/FBT_fec!D$9)</f>
        <v>0.41259517330776052</v>
      </c>
      <c r="E116" s="281">
        <f>IF(E$9=0,0,E$9/FBT_fec!E$9)</f>
        <v>0.41803908338073037</v>
      </c>
      <c r="F116" s="281">
        <f>IF(F$9=0,0,F$9/FBT_fec!F$9)</f>
        <v>0.41803908338073037</v>
      </c>
      <c r="G116" s="281">
        <f>IF(G$9=0,0,G$9/FBT_fec!G$9)</f>
        <v>0.41803908338073037</v>
      </c>
      <c r="H116" s="281">
        <f>IF(H$9=0,0,H$9/FBT_fec!H$9)</f>
        <v>0.43308836241862414</v>
      </c>
      <c r="I116" s="281">
        <f>IF(I$9=0,0,I$9/FBT_fec!I$9)</f>
        <v>0.4330883624186242</v>
      </c>
      <c r="J116" s="281">
        <f>IF(J$9=0,0,J$9/FBT_fec!J$9)</f>
        <v>0.43308836241862414</v>
      </c>
      <c r="K116" s="281">
        <f>IF(K$9=0,0,K$9/FBT_fec!K$9)</f>
        <v>0.43308836241862408</v>
      </c>
      <c r="L116" s="281">
        <f>IF(L$9=0,0,L$9/FBT_fec!L$9)</f>
        <v>0.4330883624186242</v>
      </c>
      <c r="M116" s="281">
        <f>IF(M$9=0,0,M$9/FBT_fec!M$9)</f>
        <v>0.4330883624186242</v>
      </c>
      <c r="N116" s="281">
        <f>IF(N$9=0,0,N$9/FBT_fec!N$9)</f>
        <v>0.43308836241862414</v>
      </c>
      <c r="O116" s="281">
        <f>IF(O$9=0,0,O$9/FBT_fec!O$9)</f>
        <v>0.45017266753518864</v>
      </c>
      <c r="P116" s="281">
        <f>IF(P$9=0,0,P$9/FBT_fec!P$9)</f>
        <v>0.46606525288893025</v>
      </c>
      <c r="Q116" s="281">
        <f>IF(Q$9=0,0,Q$9/FBT_fec!Q$9)</f>
        <v>0.48234097911031215</v>
      </c>
    </row>
    <row r="117" spans="1:17" x14ac:dyDescent="0.25">
      <c r="A117" s="129" t="s">
        <v>79</v>
      </c>
      <c r="B117" s="280">
        <f>IF(B$10=0,0,B$10/FBT_fec!B$10)</f>
        <v>0.63793841326129608</v>
      </c>
      <c r="C117" s="280">
        <f>IF(C$10=0,0,C$10/FBT_fec!C$10)</f>
        <v>0.63793841326129608</v>
      </c>
      <c r="D117" s="280">
        <f>IF(D$10=0,0,D$10/FBT_fec!D$10)</f>
        <v>0.6379384132612963</v>
      </c>
      <c r="E117" s="280">
        <f>IF(E$10=0,0,E$10/FBT_fec!E$10)</f>
        <v>0.64635557269155708</v>
      </c>
      <c r="F117" s="280">
        <f>IF(F$10=0,0,F$10/FBT_fec!F$10)</f>
        <v>0.64635557269155697</v>
      </c>
      <c r="G117" s="280">
        <f>IF(G$10=0,0,G$10/FBT_fec!G$10)</f>
        <v>0.64635557269155708</v>
      </c>
      <c r="H117" s="280">
        <f>IF(H$10=0,0,H$10/FBT_fec!H$10)</f>
        <v>0.66962417545584418</v>
      </c>
      <c r="I117" s="280">
        <f>IF(I$10=0,0,I$10/FBT_fec!I$10)</f>
        <v>0.66962417545584418</v>
      </c>
      <c r="J117" s="280">
        <f>IF(J$10=0,0,J$10/FBT_fec!J$10)</f>
        <v>0.66962417545584418</v>
      </c>
      <c r="K117" s="280">
        <f>IF(K$10=0,0,K$10/FBT_fec!K$10)</f>
        <v>0.66962417545584429</v>
      </c>
      <c r="L117" s="280">
        <f>IF(L$10=0,0,L$10/FBT_fec!L$10)</f>
        <v>0.66962417545584407</v>
      </c>
      <c r="M117" s="280">
        <f>IF(M$10=0,0,M$10/FBT_fec!M$10)</f>
        <v>0.66962417545584407</v>
      </c>
      <c r="N117" s="280">
        <f>IF(N$10=0,0,N$10/FBT_fec!N$10)</f>
        <v>0.66962417545584418</v>
      </c>
      <c r="O117" s="280">
        <f>IF(O$10=0,0,O$10/FBT_fec!O$10)</f>
        <v>0.69603925542480805</v>
      </c>
      <c r="P117" s="280">
        <f>IF(P$10=0,0,P$10/FBT_fec!P$10)</f>
        <v>0.72061174521402616</v>
      </c>
      <c r="Q117" s="280">
        <f>IF(Q$10=0,0,Q$10/FBT_fec!Q$10)</f>
        <v>0.74577663232868685</v>
      </c>
    </row>
    <row r="118" spans="1:17" x14ac:dyDescent="0.25">
      <c r="A118" s="127" t="s">
        <v>263</v>
      </c>
      <c r="B118" s="305">
        <f>IF(B$15=0,0,B$15/FBT_fec!B$15)</f>
        <v>0.51068450945823451</v>
      </c>
      <c r="C118" s="305">
        <f>IF(C$15=0,0,C$15/FBT_fec!C$15)</f>
        <v>0.51155667899313484</v>
      </c>
      <c r="D118" s="305">
        <f>IF(D$15=0,0,D$15/FBT_fec!D$15)</f>
        <v>0.51240662715029872</v>
      </c>
      <c r="E118" s="305">
        <f>IF(E$15=0,0,E$15/FBT_fec!E$15)</f>
        <v>0.51934809683209415</v>
      </c>
      <c r="F118" s="305">
        <f>IF(F$15=0,0,F$15/FBT_fec!F$15)</f>
        <v>0.51707626121428063</v>
      </c>
      <c r="G118" s="305">
        <f>IF(G$15=0,0,G$15/FBT_fec!G$15)</f>
        <v>0.51610142060488595</v>
      </c>
      <c r="H118" s="305">
        <f>IF(H$15=0,0,H$15/FBT_fec!H$15)</f>
        <v>0.53541952382981173</v>
      </c>
      <c r="I118" s="305">
        <f>IF(I$15=0,0,I$15/FBT_fec!I$15)</f>
        <v>0.5375710347672753</v>
      </c>
      <c r="J118" s="305">
        <f>IF(J$15=0,0,J$15/FBT_fec!J$15)</f>
        <v>0.53842447743043631</v>
      </c>
      <c r="K118" s="305">
        <f>IF(K$15=0,0,K$15/FBT_fec!K$15)</f>
        <v>0.53836209097576648</v>
      </c>
      <c r="L118" s="305">
        <f>IF(L$15=0,0,L$15/FBT_fec!L$15)</f>
        <v>0.53770129717080162</v>
      </c>
      <c r="M118" s="305">
        <f>IF(M$15=0,0,M$15/FBT_fec!M$15)</f>
        <v>0.53578748691784617</v>
      </c>
      <c r="N118" s="305">
        <f>IF(N$15=0,0,N$15/FBT_fec!N$15)</f>
        <v>0.53799596840945696</v>
      </c>
      <c r="O118" s="305">
        <f>IF(O$15=0,0,O$15/FBT_fec!O$15)</f>
        <v>0.55887731997222911</v>
      </c>
      <c r="P118" s="305">
        <f>IF(P$15=0,0,P$15/FBT_fec!P$15)</f>
        <v>0.57830560409781473</v>
      </c>
      <c r="Q118" s="305">
        <f>IF(Q$15=0,0,Q$15/FBT_fec!Q$15)</f>
        <v>0.59741701285289006</v>
      </c>
    </row>
    <row r="119" spans="1:17" x14ac:dyDescent="0.25">
      <c r="A119" s="127" t="s">
        <v>262</v>
      </c>
      <c r="B119" s="305">
        <f>IF(B$24=0,0,B$24/FBT_fec!B$24)</f>
        <v>0.26344381917492121</v>
      </c>
      <c r="C119" s="305">
        <f>IF(C$24=0,0,C$24/FBT_fec!C$24)</f>
        <v>0.26412316328841751</v>
      </c>
      <c r="D119" s="305">
        <f>IF(D$24=0,0,D$24/FBT_fec!D$24)</f>
        <v>0.26478519888383939</v>
      </c>
      <c r="E119" s="305">
        <f>IF(E$24=0,0,E$24/FBT_fec!E$24)</f>
        <v>0.26841954194321027</v>
      </c>
      <c r="F119" s="305">
        <f>IF(F$24=0,0,F$24/FBT_fec!F$24)</f>
        <v>0.2666499798431427</v>
      </c>
      <c r="G119" s="305">
        <f>IF(G$24=0,0,G$24/FBT_fec!G$24)</f>
        <v>0.26589066390387944</v>
      </c>
      <c r="H119" s="305">
        <f>IF(H$24=0,0,H$24/FBT_fec!H$24)</f>
        <v>0.27603795933112768</v>
      </c>
      <c r="I119" s="305">
        <f>IF(I$24=0,0,I$24/FBT_fec!I$24)</f>
        <v>0.27771379898385834</v>
      </c>
      <c r="J119" s="305">
        <f>IF(J$24=0,0,J$24/FBT_fec!J$24)</f>
        <v>0.27837855649512738</v>
      </c>
      <c r="K119" s="305">
        <f>IF(K$24=0,0,K$24/FBT_fec!K$24)</f>
        <v>0.27832996287995732</v>
      </c>
      <c r="L119" s="305">
        <f>IF(L$24=0,0,L$24/FBT_fec!L$24)</f>
        <v>0.27781526205210855</v>
      </c>
      <c r="M119" s="305">
        <f>IF(M$24=0,0,M$24/FBT_fec!M$24)</f>
        <v>0.27632457053208997</v>
      </c>
      <c r="N119" s="305">
        <f>IF(N$24=0,0,N$24/FBT_fec!N$24)</f>
        <v>0.27804478528513438</v>
      </c>
      <c r="O119" s="305">
        <f>IF(O$24=0,0,O$24/FBT_fec!O$24)</f>
        <v>0.28874714037110383</v>
      </c>
      <c r="P119" s="305">
        <f>IF(P$24=0,0,P$24/FBT_fec!P$24)</f>
        <v>0.29870568895075317</v>
      </c>
      <c r="Q119" s="305">
        <f>IF(Q$24=0,0,Q$24/FBT_fec!Q$24)</f>
        <v>0.30829267416251183</v>
      </c>
    </row>
    <row r="120" spans="1:17" x14ac:dyDescent="0.25">
      <c r="A120" s="127" t="s">
        <v>261</v>
      </c>
      <c r="B120" s="305">
        <f>IF(B$33=0,0,B$33/FBT_fec!B$33)</f>
        <v>0.36342168166346989</v>
      </c>
      <c r="C120" s="305">
        <f>IF(C$33=0,0,C$33/FBT_fec!C$33)</f>
        <v>0.35972255241416273</v>
      </c>
      <c r="D120" s="305">
        <f>IF(D$33=0,0,D$33/FBT_fec!D$33)</f>
        <v>0.35857874916144589</v>
      </c>
      <c r="E120" s="305">
        <f>IF(E$33=0,0,E$33/FBT_fec!E$33)</f>
        <v>0.37223157393016898</v>
      </c>
      <c r="F120" s="305">
        <f>IF(F$33=0,0,F$33/FBT_fec!F$33)</f>
        <v>0.36599220349419725</v>
      </c>
      <c r="G120" s="305">
        <f>IF(G$33=0,0,G$33/FBT_fec!G$33)</f>
        <v>0.37313586461011145</v>
      </c>
      <c r="H120" s="305">
        <f>IF(H$33=0,0,H$33/FBT_fec!H$33)</f>
        <v>0.38407338253116341</v>
      </c>
      <c r="I120" s="305">
        <f>IF(I$33=0,0,I$33/FBT_fec!I$33)</f>
        <v>0.39609605668822589</v>
      </c>
      <c r="J120" s="305">
        <f>IF(J$33=0,0,J$33/FBT_fec!J$33)</f>
        <v>0.3967265479218644</v>
      </c>
      <c r="K120" s="305">
        <f>IF(K$33=0,0,K$33/FBT_fec!K$33)</f>
        <v>0.39805323040316415</v>
      </c>
      <c r="L120" s="305">
        <f>IF(L$33=0,0,L$33/FBT_fec!L$33)</f>
        <v>0.39765939794111055</v>
      </c>
      <c r="M120" s="305">
        <f>IF(M$33=0,0,M$33/FBT_fec!M$33)</f>
        <v>0.3975988646875499</v>
      </c>
      <c r="N120" s="305">
        <f>IF(N$33=0,0,N$33/FBT_fec!N$33)</f>
        <v>0.39738131506371427</v>
      </c>
      <c r="O120" s="305">
        <f>IF(O$33=0,0,O$33/FBT_fec!O$33)</f>
        <v>0.41084083235319024</v>
      </c>
      <c r="P120" s="305">
        <f>IF(P$33=0,0,P$33/FBT_fec!P$33)</f>
        <v>0.42622310234021016</v>
      </c>
      <c r="Q120" s="305">
        <f>IF(Q$33=0,0,Q$33/FBT_fec!Q$33)</f>
        <v>0.44009804486234599</v>
      </c>
    </row>
    <row r="121" spans="1:17" x14ac:dyDescent="0.25">
      <c r="A121" s="127" t="s">
        <v>260</v>
      </c>
      <c r="B121" s="305">
        <f>IF(B$44=0,0,B$44/FBT_fec!B$44)</f>
        <v>0.34473762200402103</v>
      </c>
      <c r="C121" s="305">
        <f>IF(C$44=0,0,C$44/FBT_fec!C$44)</f>
        <v>0.34392622720689331</v>
      </c>
      <c r="D121" s="305">
        <f>IF(D$44=0,0,D$44/FBT_fec!D$44)</f>
        <v>0.34407888521181657</v>
      </c>
      <c r="E121" s="305">
        <f>IF(E$44=0,0,E$44/FBT_fec!E$44)</f>
        <v>0.35216421435522122</v>
      </c>
      <c r="F121" s="305">
        <f>IF(F$44=0,0,F$44/FBT_fec!F$44)</f>
        <v>0.34819258242811546</v>
      </c>
      <c r="G121" s="305">
        <f>IF(G$44=0,0,G$44/FBT_fec!G$44)</f>
        <v>0.35025293103543154</v>
      </c>
      <c r="H121" s="305">
        <f>IF(H$44=0,0,H$44/FBT_fec!H$44)</f>
        <v>0.36241911717251757</v>
      </c>
      <c r="I121" s="305">
        <f>IF(I$44=0,0,I$44/FBT_fec!I$44)</f>
        <v>0.36852392292369329</v>
      </c>
      <c r="J121" s="305">
        <f>IF(J$44=0,0,J$44/FBT_fec!J$44)</f>
        <v>0.36935913320516306</v>
      </c>
      <c r="K121" s="305">
        <f>IF(K$44=0,0,K$44/FBT_fec!K$44)</f>
        <v>0.36982428977465331</v>
      </c>
      <c r="L121" s="305">
        <f>IF(L$44=0,0,L$44/FBT_fec!L$44)</f>
        <v>0.3692137739834504</v>
      </c>
      <c r="M121" s="305">
        <f>IF(M$44=0,0,M$44/FBT_fec!M$44)</f>
        <v>0.36785960235611043</v>
      </c>
      <c r="N121" s="305">
        <f>IF(N$44=0,0,N$44/FBT_fec!N$44)</f>
        <v>0.3693121097943724</v>
      </c>
      <c r="O121" s="305">
        <f>IF(O$44=0,0,O$44/FBT_fec!O$44)</f>
        <v>0.38279370418505998</v>
      </c>
      <c r="P121" s="305">
        <f>IF(P$44=0,0,P$44/FBT_fec!P$44)</f>
        <v>0.39643424913062641</v>
      </c>
      <c r="Q121" s="305">
        <f>IF(Q$44=0,0,Q$44/FBT_fec!Q$44)</f>
        <v>0.40913759513328807</v>
      </c>
    </row>
    <row r="122" spans="1:17" x14ac:dyDescent="0.25">
      <c r="A122" s="127" t="s">
        <v>259</v>
      </c>
      <c r="B122" s="305">
        <f>IF(B$65=0,0,B$65/FBT_fec!B$65)</f>
        <v>0.52412347370562884</v>
      </c>
      <c r="C122" s="305">
        <f>IF(C$65=0,0,C$65/FBT_fec!C$65)</f>
        <v>0.52385962938023667</v>
      </c>
      <c r="D122" s="305">
        <f>IF(D$65=0,0,D$65/FBT_fec!D$65)</f>
        <v>0.52377804639752479</v>
      </c>
      <c r="E122" s="305">
        <f>IF(E$65=0,0,E$65/FBT_fec!E$65)</f>
        <v>0.53132528249388633</v>
      </c>
      <c r="F122" s="305">
        <f>IF(F$65=0,0,F$65/FBT_fec!F$65)</f>
        <v>0.53088025276591466</v>
      </c>
      <c r="G122" s="305">
        <f>IF(G$65=0,0,G$65/FBT_fec!G$65)</f>
        <v>0.53138978198777465</v>
      </c>
      <c r="H122" s="305">
        <f>IF(H$65=0,0,H$65/FBT_fec!H$65)</f>
        <v>0.55034167447899685</v>
      </c>
      <c r="I122" s="305">
        <f>IF(I$65=0,0,I$65/FBT_fec!I$65)</f>
        <v>0.55119920449176274</v>
      </c>
      <c r="J122" s="305">
        <f>IF(J$65=0,0,J$65/FBT_fec!J$65)</f>
        <v>0.55124417494913069</v>
      </c>
      <c r="K122" s="305">
        <f>IF(K$65=0,0,K$65/FBT_fec!K$65)</f>
        <v>0.55133880198719754</v>
      </c>
      <c r="L122" s="305">
        <f>IF(L$65=0,0,L$65/FBT_fec!L$65)</f>
        <v>0.55131071146824973</v>
      </c>
      <c r="M122" s="305">
        <f>IF(M$65=0,0,M$65/FBT_fec!M$65)</f>
        <v>0.55130639386960067</v>
      </c>
      <c r="N122" s="305">
        <f>IF(N$65=0,0,N$65/FBT_fec!N$65)</f>
        <v>0.55129087691145418</v>
      </c>
      <c r="O122" s="305">
        <f>IF(O$65=0,0,O$65/FBT_fec!O$65)</f>
        <v>0.57287991494880619</v>
      </c>
      <c r="P122" s="305">
        <f>IF(P$65=0,0,P$65/FBT_fec!P$65)</f>
        <v>0.59316711291878943</v>
      </c>
      <c r="Q122" s="305">
        <f>IF(Q$65=0,0,Q$65/FBT_fec!Q$65)</f>
        <v>0.61380943559086254</v>
      </c>
    </row>
    <row r="123" spans="1:17" x14ac:dyDescent="0.25">
      <c r="A123" s="72" t="s">
        <v>258</v>
      </c>
      <c r="B123" s="304">
        <f>IF(B$79=0,0,B$79/FBT_fec!B$79)</f>
        <v>0.43907338519111011</v>
      </c>
      <c r="C123" s="304">
        <f>IF(C$79=0,0,C$79/FBT_fec!C$79)</f>
        <v>0.43907338519111005</v>
      </c>
      <c r="D123" s="304">
        <f>IF(D$79=0,0,D$79/FBT_fec!D$79)</f>
        <v>0.43907338519110994</v>
      </c>
      <c r="E123" s="304">
        <f>IF(E$79=0,0,E$79/FBT_fec!E$79)</f>
        <v>0.44486665709308626</v>
      </c>
      <c r="F123" s="304">
        <f>IF(F$79=0,0,F$79/FBT_fec!F$79)</f>
        <v>0.4448666570930862</v>
      </c>
      <c r="G123" s="304">
        <f>IF(G$79=0,0,G$79/FBT_fec!G$79)</f>
        <v>0.44486665709308615</v>
      </c>
      <c r="H123" s="304">
        <f>IF(H$79=0,0,H$79/FBT_fec!H$79)</f>
        <v>0.46088172057257304</v>
      </c>
      <c r="I123" s="304">
        <f>IF(I$79=0,0,I$79/FBT_fec!I$79)</f>
        <v>0.46088172057257304</v>
      </c>
      <c r="J123" s="304">
        <f>IF(J$79=0,0,J$79/FBT_fec!J$79)</f>
        <v>0.46088172057257304</v>
      </c>
      <c r="K123" s="304">
        <f>IF(K$79=0,0,K$79/FBT_fec!K$79)</f>
        <v>0.46088172057257298</v>
      </c>
      <c r="L123" s="304">
        <f>IF(L$79=0,0,L$79/FBT_fec!L$79)</f>
        <v>0.46088172057257304</v>
      </c>
      <c r="M123" s="304">
        <f>IF(M$79=0,0,M$79/FBT_fec!M$79)</f>
        <v>0.46088172057257298</v>
      </c>
      <c r="N123" s="304">
        <f>IF(N$79=0,0,N$79/FBT_fec!N$79)</f>
        <v>0.46088172057257309</v>
      </c>
      <c r="O123" s="304">
        <f>IF(O$79=0,0,O$79/FBT_fec!O$79)</f>
        <v>0.47906240751815798</v>
      </c>
      <c r="P123" s="304">
        <f>IF(P$79=0,0,P$79/FBT_fec!P$79)</f>
        <v>0.49597489632592456</v>
      </c>
      <c r="Q123" s="304">
        <f>IF(Q$79=0,0,Q$79/FBT_fec!Q$79)</f>
        <v>0.51329511398909966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SI: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5797.2136339515218</v>
      </c>
      <c r="C3" s="46">
        <f>ISI!C$3+NFM!C$3+CHI!C$3+NMM!C$3+PPA!C$3+FBT!C$3+TRE!C$3+MAE!C$3+TEL!C$3+WWP!C$3+OIS!C$3</f>
        <v>6038.1103657939038</v>
      </c>
      <c r="D3" s="46">
        <f>ISI!D$3+NFM!D$3+CHI!D$3+NMM!D$3+PPA!D$3+FBT!D$3+TRE!D$3+MAE!D$3+TEL!D$3+WWP!D$3+OIS!D$3</f>
        <v>6268.5155502388579</v>
      </c>
      <c r="E3" s="46">
        <f>ISI!E$3+NFM!E$3+CHI!E$3+NMM!E$3+PPA!E$3+FBT!E$3+TRE!E$3+MAE!E$3+TEL!E$3+WWP!E$3+OIS!E$3</f>
        <v>6489.6574784727763</v>
      </c>
      <c r="F3" s="46">
        <f>ISI!F$3+NFM!F$3+CHI!F$3+NMM!F$3+PPA!F$3+FBT!F$3+TRE!F$3+MAE!F$3+TEL!F$3+WWP!F$3+OIS!F$3</f>
        <v>6652.5921007993575</v>
      </c>
      <c r="G3" s="46">
        <f>ISI!G$3+NFM!G$3+CHI!G$3+NMM!G$3+PPA!G$3+FBT!G$3+TRE!G$3+MAE!G$3+TEL!G$3+WWP!G$3+OIS!G$3</f>
        <v>6664.9490580532201</v>
      </c>
      <c r="H3" s="46">
        <f>ISI!H$3+NFM!H$3+CHI!H$3+NMM!H$3+PPA!H$3+FBT!H$3+TRE!H$3+MAE!H$3+TEL!H$3+WWP!H$3+OIS!H$3</f>
        <v>7039.0576781457621</v>
      </c>
      <c r="I3" s="46">
        <f>ISI!I$3+NFM!I$3+CHI!I$3+NMM!I$3+PPA!I$3+FBT!I$3+TRE!I$3+MAE!I$3+TEL!I$3+WWP!I$3+OIS!I$3</f>
        <v>7499.510391454568</v>
      </c>
      <c r="J3" s="46">
        <f>ISI!J$3+NFM!J$3+CHI!J$3+NMM!J$3+PPA!J$3+FBT!J$3+TRE!J$3+MAE!J$3+TEL!J$3+WWP!J$3+OIS!J$3</f>
        <v>7253.8966719740929</v>
      </c>
      <c r="K3" s="46">
        <f>ISI!K$3+NFM!K$3+CHI!K$3+NMM!K$3+PPA!K$3+FBT!K$3+TRE!K$3+MAE!K$3+TEL!K$3+WWP!K$3+OIS!K$3</f>
        <v>6001.0978262154249</v>
      </c>
      <c r="L3" s="46">
        <f>ISI!L$3+NFM!L$3+CHI!L$3+NMM!L$3+PPA!L$3+FBT!L$3+TRE!L$3+MAE!L$3+TEL!L$3+WWP!L$3+OIS!L$3</f>
        <v>6246.5733718351985</v>
      </c>
      <c r="M3" s="46">
        <f>ISI!M$3+NFM!M$3+CHI!M$3+NMM!M$3+PPA!M$3+FBT!M$3+TRE!M$3+MAE!M$3+TEL!M$3+WWP!M$3+OIS!M$3</f>
        <v>6481.7480163303226</v>
      </c>
      <c r="N3" s="46">
        <f>ISI!N$3+NFM!N$3+CHI!N$3+NMM!N$3+PPA!N$3+FBT!N$3+TRE!N$3+MAE!N$3+TEL!N$3+WWP!N$3+OIS!N$3</f>
        <v>6484.8247013056252</v>
      </c>
      <c r="O3" s="46">
        <f>ISI!O$3+NFM!O$3+CHI!O$3+NMM!O$3+PPA!O$3+FBT!O$3+TRE!O$3+MAE!O$3+TEL!O$3+WWP!O$3+OIS!O$3</f>
        <v>6603.535534637439</v>
      </c>
      <c r="P3" s="46">
        <f>ISI!P$3+NFM!P$3+CHI!P$3+NMM!P$3+PPA!P$3+FBT!P$3+TRE!P$3+MAE!P$3+TEL!P$3+WWP!P$3+OIS!P$3</f>
        <v>7066.6089784790056</v>
      </c>
      <c r="Q3" s="46">
        <f>ISI!Q$3+NFM!Q$3+CHI!Q$3+NMM!Q$3+PPA!Q$3+FBT!Q$3+TRE!Q$3+MAE!Q$3+TEL!Q$3+WWP!Q$3+OIS!Q$3</f>
        <v>7317.7360754123856</v>
      </c>
    </row>
    <row r="4" spans="1:17" x14ac:dyDescent="0.25">
      <c r="A4" s="18" t="s">
        <v>13</v>
      </c>
      <c r="B4" s="35">
        <f>ISI!B$3</f>
        <v>165.32518327368493</v>
      </c>
      <c r="C4" s="35">
        <f>ISI!C$3</f>
        <v>163.66696759591477</v>
      </c>
      <c r="D4" s="35">
        <f>ISI!D$3</f>
        <v>166.88370052032164</v>
      </c>
      <c r="E4" s="35">
        <f>ISI!E$3</f>
        <v>170.52494502849757</v>
      </c>
      <c r="F4" s="35">
        <f>ISI!F$3</f>
        <v>174.48476074282101</v>
      </c>
      <c r="G4" s="35">
        <f>ISI!G$3</f>
        <v>219.17906461834741</v>
      </c>
      <c r="H4" s="35">
        <f>ISI!H$3</f>
        <v>223.50634166696707</v>
      </c>
      <c r="I4" s="35">
        <f>ISI!I$3</f>
        <v>259.29863952871045</v>
      </c>
      <c r="J4" s="35">
        <f>ISI!J$3</f>
        <v>247.35627325210706</v>
      </c>
      <c r="K4" s="35">
        <f>ISI!K$3</f>
        <v>87.967202314829592</v>
      </c>
      <c r="L4" s="35">
        <f>ISI!L$3</f>
        <v>151.29099847023843</v>
      </c>
      <c r="M4" s="35">
        <f>ISI!M$3</f>
        <v>189.93554137226664</v>
      </c>
      <c r="N4" s="35">
        <f>ISI!N$3</f>
        <v>170.35004369281364</v>
      </c>
      <c r="O4" s="35">
        <f>ISI!O$3</f>
        <v>165.44247647424069</v>
      </c>
      <c r="P4" s="35">
        <f>ISI!P$3</f>
        <v>197.02546525639511</v>
      </c>
      <c r="Q4" s="35">
        <f>ISI!Q$3</f>
        <v>212.61356521339832</v>
      </c>
    </row>
    <row r="5" spans="1:17" x14ac:dyDescent="0.25">
      <c r="A5" s="23" t="s">
        <v>12</v>
      </c>
      <c r="B5" s="37">
        <f>NFM!B$3</f>
        <v>127.59700732863837</v>
      </c>
      <c r="C5" s="37">
        <f>NFM!C$3</f>
        <v>126.31720618885291</v>
      </c>
      <c r="D5" s="37">
        <f>NFM!D$3</f>
        <v>128.79986180369866</v>
      </c>
      <c r="E5" s="37">
        <f>NFM!E$3</f>
        <v>131.61015297044707</v>
      </c>
      <c r="F5" s="37">
        <f>NFM!F$3</f>
        <v>134.66631552666308</v>
      </c>
      <c r="G5" s="37">
        <f>NFM!G$3</f>
        <v>169.16111726363269</v>
      </c>
      <c r="H5" s="37">
        <f>NFM!H$3</f>
        <v>172.50088432363177</v>
      </c>
      <c r="I5" s="37">
        <f>NFM!I$3</f>
        <v>200.12517000195663</v>
      </c>
      <c r="J5" s="37">
        <f>NFM!J$3</f>
        <v>190.90812171479718</v>
      </c>
      <c r="K5" s="37">
        <f>NFM!K$3</f>
        <v>158.43595011392074</v>
      </c>
      <c r="L5" s="37">
        <f>NFM!L$3</f>
        <v>132.48237336495984</v>
      </c>
      <c r="M5" s="37">
        <f>NFM!M$3</f>
        <v>158.96604779658639</v>
      </c>
      <c r="N5" s="37">
        <f>NFM!N$3</f>
        <v>164.22645240346958</v>
      </c>
      <c r="O5" s="37">
        <f>NFM!O$3</f>
        <v>182.37902469318487</v>
      </c>
      <c r="P5" s="37">
        <f>NFM!P$3</f>
        <v>238.25910846070593</v>
      </c>
      <c r="Q5" s="37">
        <f>NFM!Q$3</f>
        <v>316.24191101482381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37.809313773618761</v>
      </c>
      <c r="C7" s="35">
        <f>NFM!C$5</f>
        <v>37.430085421206428</v>
      </c>
      <c r="D7" s="35">
        <f>NFM!D$5</f>
        <v>38.165741429907129</v>
      </c>
      <c r="E7" s="35">
        <f>NFM!E$5</f>
        <v>38.998481811075699</v>
      </c>
      <c r="F7" s="35">
        <f>NFM!F$5</f>
        <v>39.904078356404867</v>
      </c>
      <c r="G7" s="35">
        <f>NFM!G$5</f>
        <v>50.125515439742543</v>
      </c>
      <c r="H7" s="35">
        <f>NFM!H$5</f>
        <v>51.115149157225197</v>
      </c>
      <c r="I7" s="35">
        <f>NFM!I$5</f>
        <v>59.300727383944668</v>
      </c>
      <c r="J7" s="35">
        <f>NFM!J$5</f>
        <v>56.569548353560066</v>
      </c>
      <c r="K7" s="35">
        <f>NFM!K$5</f>
        <v>58.419152744027478</v>
      </c>
      <c r="L7" s="35">
        <f>NFM!L$5</f>
        <v>46.273371835198276</v>
      </c>
      <c r="M7" s="35">
        <f>NFM!M$5</f>
        <v>60.508379536006615</v>
      </c>
      <c r="N7" s="35">
        <f>NFM!N$5</f>
        <v>62.737404270244433</v>
      </c>
      <c r="O7" s="35">
        <f>NFM!O$5</f>
        <v>71.291709717385359</v>
      </c>
      <c r="P7" s="35">
        <f>NFM!P$5</f>
        <v>96.547105045421887</v>
      </c>
      <c r="Q7" s="35">
        <f>NFM!Q$5</f>
        <v>131.69249309723293</v>
      </c>
    </row>
    <row r="8" spans="1:17" x14ac:dyDescent="0.25">
      <c r="A8" s="21" t="s">
        <v>42</v>
      </c>
      <c r="B8" s="35">
        <f>NFM!B$8</f>
        <v>51.978379781400854</v>
      </c>
      <c r="C8" s="35">
        <f>NFM!C$8</f>
        <v>51.457035346440051</v>
      </c>
      <c r="D8" s="35">
        <f>NFM!D$8</f>
        <v>52.468378943884417</v>
      </c>
      <c r="E8" s="35">
        <f>NFM!E$8</f>
        <v>53.613189348295663</v>
      </c>
      <c r="F8" s="35">
        <f>NFM!F$8</f>
        <v>54.858158813853336</v>
      </c>
      <c r="G8" s="35">
        <f>NFM!G$8</f>
        <v>68.910086384147604</v>
      </c>
      <c r="H8" s="35">
        <f>NFM!H$8</f>
        <v>70.270586009181386</v>
      </c>
      <c r="I8" s="35">
        <f>NFM!I$8</f>
        <v>81.523715234067311</v>
      </c>
      <c r="J8" s="35">
        <f>NFM!J$8</f>
        <v>77.769025007677044</v>
      </c>
      <c r="K8" s="35">
        <f>NFM!K$8</f>
        <v>41.597644625865776</v>
      </c>
      <c r="L8" s="35">
        <f>NFM!L$8</f>
        <v>39.935629694563289</v>
      </c>
      <c r="M8" s="35">
        <f>NFM!M$8</f>
        <v>37.949288724573179</v>
      </c>
      <c r="N8" s="35">
        <f>NFM!N$8</f>
        <v>38.751643862980707</v>
      </c>
      <c r="O8" s="35">
        <f>NFM!O$8</f>
        <v>39.795605258414142</v>
      </c>
      <c r="P8" s="35">
        <f>NFM!P$8</f>
        <v>45.164898369862158</v>
      </c>
      <c r="Q8" s="35">
        <f>NFM!Q$8</f>
        <v>52.856924820357932</v>
      </c>
    </row>
    <row r="9" spans="1:17" x14ac:dyDescent="0.25">
      <c r="A9" s="23" t="s">
        <v>11</v>
      </c>
      <c r="B9" s="37">
        <f>CHI!B$3</f>
        <v>762.34024211986048</v>
      </c>
      <c r="C9" s="37">
        <f>CHI!C$3</f>
        <v>799.086480642379</v>
      </c>
      <c r="D9" s="37">
        <f>CHI!D$3</f>
        <v>839.35231081527638</v>
      </c>
      <c r="E9" s="37">
        <f>CHI!E$3</f>
        <v>1028.7509674140301</v>
      </c>
      <c r="F9" s="37">
        <f>CHI!F$3</f>
        <v>1075.9616371494715</v>
      </c>
      <c r="G9" s="37">
        <f>CHI!G$3</f>
        <v>1022.9478763395612</v>
      </c>
      <c r="H9" s="37">
        <f>CHI!H$3</f>
        <v>1208.7174635305507</v>
      </c>
      <c r="I9" s="37">
        <f>CHI!I$3</f>
        <v>1205.3561954884028</v>
      </c>
      <c r="J9" s="37">
        <f>CHI!J$3</f>
        <v>1116.3308696972765</v>
      </c>
      <c r="K9" s="37">
        <f>CHI!K$3</f>
        <v>1032.3356125243847</v>
      </c>
      <c r="L9" s="37">
        <f>CHI!L$3</f>
        <v>1112.4000000000001</v>
      </c>
      <c r="M9" s="37">
        <f>CHI!M$3</f>
        <v>1165.1204105803397</v>
      </c>
      <c r="N9" s="37">
        <f>CHI!N$3</f>
        <v>1172.2999030911931</v>
      </c>
      <c r="O9" s="37">
        <f>CHI!O$3</f>
        <v>1245.1197739891313</v>
      </c>
      <c r="P9" s="37">
        <f>CHI!P$3</f>
        <v>1322.0551378446114</v>
      </c>
      <c r="Q9" s="37">
        <f>CHI!Q$3</f>
        <v>1290.8039183388723</v>
      </c>
    </row>
    <row r="10" spans="1:17" x14ac:dyDescent="0.25">
      <c r="A10" s="21" t="s">
        <v>61</v>
      </c>
      <c r="B10" s="35">
        <f>CHI!B$5</f>
        <v>55.224998034107728</v>
      </c>
      <c r="C10" s="35">
        <f>CHI!C$5</f>
        <v>56.14551989177815</v>
      </c>
      <c r="D10" s="35">
        <f>CHI!D$5</f>
        <v>57.492545218570918</v>
      </c>
      <c r="E10" s="35">
        <f>CHI!E$5</f>
        <v>58.808661048696507</v>
      </c>
      <c r="F10" s="35">
        <f>CHI!F$5</f>
        <v>60.131830497100644</v>
      </c>
      <c r="G10" s="35">
        <f>CHI!G$5</f>
        <v>58.980316732146534</v>
      </c>
      <c r="H10" s="35">
        <f>CHI!H$5</f>
        <v>59.81105971833265</v>
      </c>
      <c r="I10" s="35">
        <f>CHI!I$5</f>
        <v>67.440401073826209</v>
      </c>
      <c r="J10" s="35">
        <f>CHI!J$5</f>
        <v>49.033270675576262</v>
      </c>
      <c r="K10" s="35">
        <f>CHI!K$5</f>
        <v>31.868237387747541</v>
      </c>
      <c r="L10" s="35">
        <f>CHI!L$5</f>
        <v>24.655892945169565</v>
      </c>
      <c r="M10" s="35">
        <f>CHI!M$5</f>
        <v>23.41820112969312</v>
      </c>
      <c r="N10" s="35">
        <f>CHI!N$5</f>
        <v>25.095509688615444</v>
      </c>
      <c r="O10" s="35">
        <f>CHI!O$5</f>
        <v>26.925947957694206</v>
      </c>
      <c r="P10" s="35">
        <f>CHI!P$5</f>
        <v>38.425229175719167</v>
      </c>
      <c r="Q10" s="35">
        <f>CHI!Q$5</f>
        <v>79.444330039457569</v>
      </c>
    </row>
    <row r="11" spans="1:17" x14ac:dyDescent="0.25">
      <c r="A11" s="21" t="s">
        <v>40</v>
      </c>
      <c r="B11" s="35">
        <f>CHI!B$6</f>
        <v>238.24226331291823</v>
      </c>
      <c r="C11" s="35">
        <f>CHI!C$6</f>
        <v>247.1866391480547</v>
      </c>
      <c r="D11" s="35">
        <f>CHI!D$6</f>
        <v>260.56910799391079</v>
      </c>
      <c r="E11" s="35">
        <f>CHI!E$6</f>
        <v>273.98176530654951</v>
      </c>
      <c r="F11" s="35">
        <f>CHI!F$6</f>
        <v>287.80234596745032</v>
      </c>
      <c r="G11" s="35">
        <f>CHI!G$6</f>
        <v>275.75569852903283</v>
      </c>
      <c r="H11" s="35">
        <f>CHI!H$6</f>
        <v>284.42093658521634</v>
      </c>
      <c r="I11" s="35">
        <f>CHI!I$6</f>
        <v>287.05740254648663</v>
      </c>
      <c r="J11" s="35">
        <f>CHI!J$6</f>
        <v>267.6620821643549</v>
      </c>
      <c r="K11" s="35">
        <f>CHI!K$6</f>
        <v>264.78785435790269</v>
      </c>
      <c r="L11" s="35">
        <f>CHI!L$6</f>
        <v>305.84410705483043</v>
      </c>
      <c r="M11" s="35">
        <f>CHI!M$6</f>
        <v>337.61614549486279</v>
      </c>
      <c r="N11" s="35">
        <f>CHI!N$6</f>
        <v>332.77486983791579</v>
      </c>
      <c r="O11" s="35">
        <f>CHI!O$6</f>
        <v>340.0474290606104</v>
      </c>
      <c r="P11" s="35">
        <f>CHI!P$6</f>
        <v>359.24864300473195</v>
      </c>
      <c r="Q11" s="35">
        <f>CHI!Q$6</f>
        <v>307.25424660747535</v>
      </c>
    </row>
    <row r="12" spans="1:17" x14ac:dyDescent="0.25">
      <c r="A12" s="21" t="s">
        <v>39</v>
      </c>
      <c r="B12" s="35">
        <f>CHI!B$7</f>
        <v>468.87298077283458</v>
      </c>
      <c r="C12" s="35">
        <f>CHI!C$7</f>
        <v>495.75432160254616</v>
      </c>
      <c r="D12" s="35">
        <f>CHI!D$7</f>
        <v>521.29065760279468</v>
      </c>
      <c r="E12" s="35">
        <f>CHI!E$7</f>
        <v>695.96054105878409</v>
      </c>
      <c r="F12" s="35">
        <f>CHI!F$7</f>
        <v>728.02746068492058</v>
      </c>
      <c r="G12" s="35">
        <f>CHI!G$7</f>
        <v>688.21186107838184</v>
      </c>
      <c r="H12" s="35">
        <f>CHI!H$7</f>
        <v>864.48546722700178</v>
      </c>
      <c r="I12" s="35">
        <f>CHI!I$7</f>
        <v>850.85839186808994</v>
      </c>
      <c r="J12" s="35">
        <f>CHI!J$7</f>
        <v>799.63551685734535</v>
      </c>
      <c r="K12" s="35">
        <f>CHI!K$7</f>
        <v>735.67952077873451</v>
      </c>
      <c r="L12" s="35">
        <f>CHI!L$7</f>
        <v>781.9</v>
      </c>
      <c r="M12" s="35">
        <f>CHI!M$7</f>
        <v>804.08606395578374</v>
      </c>
      <c r="N12" s="35">
        <f>CHI!N$7</f>
        <v>814.42952356466185</v>
      </c>
      <c r="O12" s="35">
        <f>CHI!O$7</f>
        <v>878.14639697082657</v>
      </c>
      <c r="P12" s="35">
        <f>CHI!P$7</f>
        <v>924.38126566416031</v>
      </c>
      <c r="Q12" s="35">
        <f>CHI!Q$7</f>
        <v>904.10534169193954</v>
      </c>
    </row>
    <row r="13" spans="1:17" x14ac:dyDescent="0.25">
      <c r="A13" s="23" t="s">
        <v>10</v>
      </c>
      <c r="B13" s="37">
        <f>NMM!B$3</f>
        <v>272.10374423747237</v>
      </c>
      <c r="C13" s="37">
        <f>NMM!C$3</f>
        <v>278.67199552958624</v>
      </c>
      <c r="D13" s="37">
        <f>NMM!D$3</f>
        <v>272.388235849502</v>
      </c>
      <c r="E13" s="37">
        <f>NMM!E$3</f>
        <v>296.51961973409107</v>
      </c>
      <c r="F13" s="37">
        <f>NMM!F$3</f>
        <v>304.59920856663899</v>
      </c>
      <c r="G13" s="37">
        <f>NMM!G$3</f>
        <v>308.70223868035691</v>
      </c>
      <c r="H13" s="37">
        <f>NMM!H$3</f>
        <v>346.32225131466032</v>
      </c>
      <c r="I13" s="37">
        <f>NMM!I$3</f>
        <v>360.86412155423045</v>
      </c>
      <c r="J13" s="37">
        <f>NMM!J$3</f>
        <v>338.56434139921032</v>
      </c>
      <c r="K13" s="37">
        <f>NMM!K$3</f>
        <v>246.7043685589864</v>
      </c>
      <c r="L13" s="37">
        <f>NMM!L$3</f>
        <v>256.00000000000011</v>
      </c>
      <c r="M13" s="37">
        <f>NMM!M$3</f>
        <v>234.99802605606001</v>
      </c>
      <c r="N13" s="37">
        <f>NMM!N$3</f>
        <v>240.59094594861855</v>
      </c>
      <c r="O13" s="37">
        <f>NMM!O$3</f>
        <v>252.00604265170386</v>
      </c>
      <c r="P13" s="37">
        <f>NMM!P$3</f>
        <v>270.01096491228066</v>
      </c>
      <c r="Q13" s="37">
        <f>NMM!Q$3</f>
        <v>284.76750608001396</v>
      </c>
    </row>
    <row r="14" spans="1:17" x14ac:dyDescent="0.25">
      <c r="A14" s="21" t="s">
        <v>38</v>
      </c>
      <c r="B14" s="35">
        <f>NMM!B$4</f>
        <v>141.95731027815876</v>
      </c>
      <c r="C14" s="35">
        <f>NMM!C$4</f>
        <v>126.71721893015088</v>
      </c>
      <c r="D14" s="35">
        <f>NMM!D$4</f>
        <v>147.96415220124626</v>
      </c>
      <c r="E14" s="35">
        <f>NMM!E$4</f>
        <v>158.62848099869376</v>
      </c>
      <c r="F14" s="35">
        <f>NMM!F$4</f>
        <v>130.03616192524967</v>
      </c>
      <c r="G14" s="35">
        <f>NMM!G$4</f>
        <v>111.19074849566427</v>
      </c>
      <c r="H14" s="35">
        <f>NMM!H$4</f>
        <v>121.24792615153937</v>
      </c>
      <c r="I14" s="35">
        <f>NMM!I$4</f>
        <v>137.33177831082284</v>
      </c>
      <c r="J14" s="35">
        <f>NMM!J$4</f>
        <v>146.01510292666791</v>
      </c>
      <c r="K14" s="35">
        <f>NMM!K$4</f>
        <v>99.818550915266712</v>
      </c>
      <c r="L14" s="35">
        <f>NMM!L$4</f>
        <v>85.286945643851951</v>
      </c>
      <c r="M14" s="35">
        <f>NMM!M$4</f>
        <v>65.970859049285551</v>
      </c>
      <c r="N14" s="35">
        <f>NMM!N$4</f>
        <v>101.18850052367695</v>
      </c>
      <c r="O14" s="35">
        <f>NMM!O$4</f>
        <v>118.97086532475046</v>
      </c>
      <c r="P14" s="35">
        <f>NMM!P$4</f>
        <v>110.99950932719351</v>
      </c>
      <c r="Q14" s="35">
        <f>NMM!Q$4</f>
        <v>110.77732148381207</v>
      </c>
    </row>
    <row r="15" spans="1:17" x14ac:dyDescent="0.25">
      <c r="A15" s="21" t="s">
        <v>37</v>
      </c>
      <c r="B15" s="35">
        <f>NMM!B$5</f>
        <v>73.997335191097577</v>
      </c>
      <c r="C15" s="35">
        <f>NMM!C$5</f>
        <v>98.157921055123836</v>
      </c>
      <c r="D15" s="35">
        <f>NMM!D$5</f>
        <v>58.926690047779843</v>
      </c>
      <c r="E15" s="35">
        <f>NMM!E$5</f>
        <v>82.545414430381868</v>
      </c>
      <c r="F15" s="35">
        <f>NMM!F$5</f>
        <v>118.00379291963831</v>
      </c>
      <c r="G15" s="35">
        <f>NMM!G$5</f>
        <v>144.45575826128515</v>
      </c>
      <c r="H15" s="35">
        <f>NMM!H$5</f>
        <v>167.87140128901396</v>
      </c>
      <c r="I15" s="35">
        <f>NMM!I$5</f>
        <v>154.83351914767962</v>
      </c>
      <c r="J15" s="35">
        <f>NMM!J$5</f>
        <v>130.35278131684277</v>
      </c>
      <c r="K15" s="35">
        <f>NMM!K$5</f>
        <v>100.16414765243674</v>
      </c>
      <c r="L15" s="35">
        <f>NMM!L$5</f>
        <v>125.8941436623833</v>
      </c>
      <c r="M15" s="35">
        <f>NMM!M$5</f>
        <v>119.37479946219773</v>
      </c>
      <c r="N15" s="35">
        <f>NMM!N$5</f>
        <v>86.507591826687673</v>
      </c>
      <c r="O15" s="35">
        <f>NMM!O$5</f>
        <v>87.537208344684672</v>
      </c>
      <c r="P15" s="35">
        <f>NMM!P$5</f>
        <v>110.31581546508352</v>
      </c>
      <c r="Q15" s="35">
        <f>NMM!Q$5</f>
        <v>113.51182478821231</v>
      </c>
    </row>
    <row r="16" spans="1:17" x14ac:dyDescent="0.25">
      <c r="A16" s="21" t="s">
        <v>57</v>
      </c>
      <c r="B16" s="35">
        <f>NMM!B$6</f>
        <v>56.149098768216035</v>
      </c>
      <c r="C16" s="35">
        <f>NMM!C$6</f>
        <v>53.796855544311541</v>
      </c>
      <c r="D16" s="35">
        <f>NMM!D$6</f>
        <v>65.497393600475888</v>
      </c>
      <c r="E16" s="35">
        <f>NMM!E$6</f>
        <v>55.345724305015445</v>
      </c>
      <c r="F16" s="35">
        <f>NMM!F$6</f>
        <v>56.559253721751006</v>
      </c>
      <c r="G16" s="35">
        <f>NMM!G$6</f>
        <v>53.055731923407514</v>
      </c>
      <c r="H16" s="35">
        <f>NMM!H$6</f>
        <v>57.202923874107022</v>
      </c>
      <c r="I16" s="35">
        <f>NMM!I$6</f>
        <v>68.698824095728042</v>
      </c>
      <c r="J16" s="35">
        <f>NMM!J$6</f>
        <v>62.196457155699662</v>
      </c>
      <c r="K16" s="35">
        <f>NMM!K$6</f>
        <v>46.721669991282951</v>
      </c>
      <c r="L16" s="35">
        <f>NMM!L$6</f>
        <v>44.818910693764828</v>
      </c>
      <c r="M16" s="35">
        <f>NMM!M$6</f>
        <v>49.65236754457672</v>
      </c>
      <c r="N16" s="35">
        <f>NMM!N$6</f>
        <v>52.894853598253945</v>
      </c>
      <c r="O16" s="35">
        <f>NMM!O$6</f>
        <v>45.497968982268731</v>
      </c>
      <c r="P16" s="35">
        <f>NMM!P$6</f>
        <v>48.695640120003645</v>
      </c>
      <c r="Q16" s="35">
        <f>NMM!Q$6</f>
        <v>60.478359807989577</v>
      </c>
    </row>
    <row r="17" spans="1:17" x14ac:dyDescent="0.25">
      <c r="A17" s="23" t="s">
        <v>9</v>
      </c>
      <c r="B17" s="37">
        <f>PPA!B$3</f>
        <v>364.92885074272573</v>
      </c>
      <c r="C17" s="37">
        <f>PPA!C$3</f>
        <v>394.68409480192906</v>
      </c>
      <c r="D17" s="37">
        <f>PPA!D$3</f>
        <v>418.85002124344987</v>
      </c>
      <c r="E17" s="37">
        <f>PPA!E$3</f>
        <v>363.1701147035381</v>
      </c>
      <c r="F17" s="37">
        <f>PPA!F$3</f>
        <v>380.54944177718994</v>
      </c>
      <c r="G17" s="37">
        <f>PPA!G$3</f>
        <v>363.46294114346631</v>
      </c>
      <c r="H17" s="37">
        <f>PPA!H$3</f>
        <v>354.68327135910596</v>
      </c>
      <c r="I17" s="37">
        <f>PPA!I$3</f>
        <v>374.55170511215334</v>
      </c>
      <c r="J17" s="37">
        <f>PPA!J$3</f>
        <v>339.88053052546331</v>
      </c>
      <c r="K17" s="37">
        <f>PPA!K$3</f>
        <v>339.90817553055228</v>
      </c>
      <c r="L17" s="37">
        <f>PPA!L$3</f>
        <v>287.39999999999998</v>
      </c>
      <c r="M17" s="37">
        <f>PPA!M$3</f>
        <v>294.21634425582323</v>
      </c>
      <c r="N17" s="37">
        <f>PPA!N$3</f>
        <v>292.20971856891401</v>
      </c>
      <c r="O17" s="37">
        <f>PPA!O$3</f>
        <v>295.16784053677583</v>
      </c>
      <c r="P17" s="37">
        <f>PPA!P$3</f>
        <v>322.87750626566412</v>
      </c>
      <c r="Q17" s="37">
        <f>PPA!Q$3</f>
        <v>313.83530186905926</v>
      </c>
    </row>
    <row r="18" spans="1:17" x14ac:dyDescent="0.25">
      <c r="A18" s="21" t="s">
        <v>35</v>
      </c>
      <c r="B18" s="35">
        <f>PPA!B$5</f>
        <v>10.355919096261504</v>
      </c>
      <c r="C18" s="35">
        <f>PPA!C$5</f>
        <v>7.5586724731848518</v>
      </c>
      <c r="D18" s="35">
        <f>PPA!D$5</f>
        <v>7.0361476680526804</v>
      </c>
      <c r="E18" s="35">
        <f>PPA!E$5</f>
        <v>11.553136971461106</v>
      </c>
      <c r="F18" s="35">
        <f>PPA!F$5</f>
        <v>10.997759037136401</v>
      </c>
      <c r="G18" s="35">
        <f>PPA!G$5</f>
        <v>5.9087059132690332</v>
      </c>
      <c r="H18" s="35">
        <f>PPA!H$5</f>
        <v>5.6905940951887173</v>
      </c>
      <c r="I18" s="35">
        <f>PPA!I$5</f>
        <v>2.5980395592585861</v>
      </c>
      <c r="J18" s="35">
        <f>PPA!J$5</f>
        <v>5.9663409029390664</v>
      </c>
      <c r="K18" s="35">
        <f>PPA!K$5</f>
        <v>6.553205712733071</v>
      </c>
      <c r="L18" s="35">
        <f>PPA!L$5</f>
        <v>1.2338151130080512</v>
      </c>
      <c r="M18" s="35">
        <f>PPA!M$5</f>
        <v>1.3706521008515249</v>
      </c>
      <c r="N18" s="35">
        <f>PPA!N$5</f>
        <v>1.8180220257669248</v>
      </c>
      <c r="O18" s="35">
        <f>PPA!O$5</f>
        <v>2.4230016254877498</v>
      </c>
      <c r="P18" s="35">
        <f>PPA!P$5</f>
        <v>2.8330412310432944</v>
      </c>
      <c r="Q18" s="35">
        <f>PPA!Q$5</f>
        <v>2.9813123886200326</v>
      </c>
    </row>
    <row r="19" spans="1:17" x14ac:dyDescent="0.25">
      <c r="A19" s="21" t="s">
        <v>56</v>
      </c>
      <c r="B19" s="35">
        <f>PPA!B$6</f>
        <v>185.41385465034963</v>
      </c>
      <c r="C19" s="35">
        <f>PPA!C$6</f>
        <v>208.4303458579416</v>
      </c>
      <c r="D19" s="35">
        <f>PPA!D$6</f>
        <v>215.78403833015344</v>
      </c>
      <c r="E19" s="35">
        <f>PPA!E$6</f>
        <v>178.11776899011957</v>
      </c>
      <c r="F19" s="35">
        <f>PPA!F$6</f>
        <v>189.59752657451386</v>
      </c>
      <c r="G19" s="35">
        <f>PPA!G$6</f>
        <v>186.42704003298019</v>
      </c>
      <c r="H19" s="35">
        <f>PPA!H$6</f>
        <v>169.56078657325287</v>
      </c>
      <c r="I19" s="35">
        <f>PPA!I$6</f>
        <v>188.49760375716866</v>
      </c>
      <c r="J19" s="35">
        <f>PPA!J$6</f>
        <v>153.59627932587534</v>
      </c>
      <c r="K19" s="35">
        <f>PPA!K$6</f>
        <v>182.61308327818298</v>
      </c>
      <c r="L19" s="35">
        <f>PPA!L$6</f>
        <v>146.66618488699194</v>
      </c>
      <c r="M19" s="35">
        <f>PPA!M$6</f>
        <v>150.62303127854051</v>
      </c>
      <c r="N19" s="35">
        <f>PPA!N$6</f>
        <v>153.33495544787979</v>
      </c>
      <c r="O19" s="35">
        <f>PPA!O$6</f>
        <v>159.92421541949861</v>
      </c>
      <c r="P19" s="35">
        <f>PPA!P$6</f>
        <v>180.43763546068601</v>
      </c>
      <c r="Q19" s="35">
        <f>PPA!Q$6</f>
        <v>171.71614030354232</v>
      </c>
    </row>
    <row r="20" spans="1:17" x14ac:dyDescent="0.25">
      <c r="A20" s="21" t="s">
        <v>55</v>
      </c>
      <c r="B20" s="35">
        <f>PPA!B$7</f>
        <v>169.15907699611458</v>
      </c>
      <c r="C20" s="35">
        <f>PPA!C$7</f>
        <v>178.6950764708026</v>
      </c>
      <c r="D20" s="35">
        <f>PPA!D$7</f>
        <v>196.02983524524376</v>
      </c>
      <c r="E20" s="35">
        <f>PPA!E$7</f>
        <v>173.49920874195743</v>
      </c>
      <c r="F20" s="35">
        <f>PPA!F$7</f>
        <v>179.95415616553967</v>
      </c>
      <c r="G20" s="35">
        <f>PPA!G$7</f>
        <v>171.12719519721708</v>
      </c>
      <c r="H20" s="35">
        <f>PPA!H$7</f>
        <v>179.43189069066437</v>
      </c>
      <c r="I20" s="35">
        <f>PPA!I$7</f>
        <v>183.4560617957261</v>
      </c>
      <c r="J20" s="35">
        <f>PPA!J$7</f>
        <v>180.3179102966489</v>
      </c>
      <c r="K20" s="35">
        <f>PPA!K$7</f>
        <v>150.74188653963623</v>
      </c>
      <c r="L20" s="35">
        <f>PPA!L$7</f>
        <v>139.49999999999997</v>
      </c>
      <c r="M20" s="35">
        <f>PPA!M$7</f>
        <v>142.22266087643121</v>
      </c>
      <c r="N20" s="35">
        <f>PPA!N$7</f>
        <v>137.05674109526728</v>
      </c>
      <c r="O20" s="35">
        <f>PPA!O$7</f>
        <v>132.82062349178946</v>
      </c>
      <c r="P20" s="35">
        <f>PPA!P$7</f>
        <v>139.60682957393482</v>
      </c>
      <c r="Q20" s="35">
        <f>PPA!Q$7</f>
        <v>139.13784917689691</v>
      </c>
    </row>
    <row r="21" spans="1:17" x14ac:dyDescent="0.25">
      <c r="A21" s="20" t="s">
        <v>54</v>
      </c>
      <c r="B21" s="36">
        <f>FBT!B$3</f>
        <v>636.28299788863478</v>
      </c>
      <c r="C21" s="36">
        <f>FBT!C$3</f>
        <v>645.78043950971221</v>
      </c>
      <c r="D21" s="36">
        <f>FBT!D$3</f>
        <v>644.26662890053342</v>
      </c>
      <c r="E21" s="36">
        <f>FBT!E$3</f>
        <v>633.006434025251</v>
      </c>
      <c r="F21" s="36">
        <f>FBT!F$3</f>
        <v>574.30236403653828</v>
      </c>
      <c r="G21" s="36">
        <f>FBT!G$3</f>
        <v>535.71228188296027</v>
      </c>
      <c r="H21" s="36">
        <f>FBT!H$3</f>
        <v>529.49459834099764</v>
      </c>
      <c r="I21" s="36">
        <f>FBT!I$3</f>
        <v>539.33323430172106</v>
      </c>
      <c r="J21" s="36">
        <f>FBT!J$3</f>
        <v>479.39657790827175</v>
      </c>
      <c r="K21" s="36">
        <f>FBT!K$3</f>
        <v>497.15265325425128</v>
      </c>
      <c r="L21" s="36">
        <f>FBT!L$3</f>
        <v>464.1</v>
      </c>
      <c r="M21" s="36">
        <f>FBT!M$3</f>
        <v>451.63837347019347</v>
      </c>
      <c r="N21" s="36">
        <f>FBT!N$3</f>
        <v>450.72483832051103</v>
      </c>
      <c r="O21" s="36">
        <f>FBT!O$3</f>
        <v>457.0245826057955</v>
      </c>
      <c r="P21" s="36">
        <f>FBT!P$3</f>
        <v>483.33724937343356</v>
      </c>
      <c r="Q21" s="36">
        <f>FBT!Q$3</f>
        <v>497.54377125582567</v>
      </c>
    </row>
    <row r="22" spans="1:17" x14ac:dyDescent="0.25">
      <c r="A22" s="18" t="s">
        <v>53</v>
      </c>
      <c r="B22" s="35">
        <f>TRE!B$3</f>
        <v>276.35146108966427</v>
      </c>
      <c r="C22" s="35">
        <f>TRE!C$3</f>
        <v>305.39729588551853</v>
      </c>
      <c r="D22" s="35">
        <f>TRE!D$3</f>
        <v>318.88778737666996</v>
      </c>
      <c r="E22" s="35">
        <f>TRE!E$3</f>
        <v>336.02476579917061</v>
      </c>
      <c r="F22" s="35">
        <f>TRE!F$3</f>
        <v>385.4531355130062</v>
      </c>
      <c r="G22" s="35">
        <f>TRE!G$3</f>
        <v>440.10548168097404</v>
      </c>
      <c r="H22" s="35">
        <f>TRE!H$3</f>
        <v>477.56826332812608</v>
      </c>
      <c r="I22" s="35">
        <f>TRE!I$3</f>
        <v>561.72145236933136</v>
      </c>
      <c r="J22" s="35">
        <f>TRE!J$3</f>
        <v>593.2975599878506</v>
      </c>
      <c r="K22" s="35">
        <f>TRE!K$3</f>
        <v>495.57626751266031</v>
      </c>
      <c r="L22" s="35">
        <f>TRE!L$3</f>
        <v>561.79999999999995</v>
      </c>
      <c r="M22" s="35">
        <f>TRE!M$3</f>
        <v>582.41215949467039</v>
      </c>
      <c r="N22" s="35">
        <f>TRE!N$3</f>
        <v>608.64663884658739</v>
      </c>
      <c r="O22" s="35">
        <f>TRE!O$3</f>
        <v>569.44144709736918</v>
      </c>
      <c r="P22" s="35">
        <f>TRE!P$3</f>
        <v>605.90930451127815</v>
      </c>
      <c r="Q22" s="35">
        <f>TRE!Q$3</f>
        <v>681.15534798996191</v>
      </c>
    </row>
    <row r="23" spans="1:17" x14ac:dyDescent="0.25">
      <c r="A23" s="18" t="s">
        <v>52</v>
      </c>
      <c r="B23" s="35">
        <f>MAE!B$3</f>
        <v>1792.4115787764076</v>
      </c>
      <c r="C23" s="35">
        <f>MAE!C$3</f>
        <v>1871.2569394671946</v>
      </c>
      <c r="D23" s="35">
        <f>MAE!D$3</f>
        <v>1980.9517065571451</v>
      </c>
      <c r="E23" s="35">
        <f>MAE!E$3</f>
        <v>2078.5251412135704</v>
      </c>
      <c r="F23" s="35">
        <f>MAE!F$3</f>
        <v>2148.6161320119973</v>
      </c>
      <c r="G23" s="35">
        <f>MAE!G$3</f>
        <v>2158.4469505694888</v>
      </c>
      <c r="H23" s="35">
        <f>MAE!H$3</f>
        <v>2276.7277607868164</v>
      </c>
      <c r="I23" s="35">
        <f>MAE!I$3</f>
        <v>2470.6618848545295</v>
      </c>
      <c r="J23" s="35">
        <f>MAE!J$3</f>
        <v>2539.5362964462893</v>
      </c>
      <c r="K23" s="35">
        <f>MAE!K$3</f>
        <v>1981.0242566355985</v>
      </c>
      <c r="L23" s="35">
        <f>MAE!L$3</f>
        <v>2130.1999999999998</v>
      </c>
      <c r="M23" s="35">
        <f>MAE!M$3</f>
        <v>2206.4745361231744</v>
      </c>
      <c r="N23" s="35">
        <f>MAE!N$3</f>
        <v>2250.6575954749514</v>
      </c>
      <c r="O23" s="35">
        <f>MAE!O$3</f>
        <v>2285.809577995331</v>
      </c>
      <c r="P23" s="35">
        <f>MAE!P$3</f>
        <v>2379.875469924812</v>
      </c>
      <c r="Q23" s="35">
        <f>MAE!Q$3</f>
        <v>2448.1866540060269</v>
      </c>
    </row>
    <row r="24" spans="1:17" x14ac:dyDescent="0.25">
      <c r="A24" s="18" t="s">
        <v>51</v>
      </c>
      <c r="B24" s="35">
        <f>TEL!B$3</f>
        <v>570.19352098247191</v>
      </c>
      <c r="C24" s="35">
        <f>TEL!C$3</f>
        <v>587.83512919253144</v>
      </c>
      <c r="D24" s="35">
        <f>TEL!D$3</f>
        <v>532.73851673511774</v>
      </c>
      <c r="E24" s="35">
        <f>TEL!E$3</f>
        <v>474.63931339594092</v>
      </c>
      <c r="F24" s="35">
        <f>TEL!F$3</f>
        <v>453.87676903602505</v>
      </c>
      <c r="G24" s="35">
        <f>TEL!G$3</f>
        <v>441.33984177747857</v>
      </c>
      <c r="H24" s="35">
        <f>TEL!H$3</f>
        <v>417.9409888006337</v>
      </c>
      <c r="I24" s="35">
        <f>TEL!I$3</f>
        <v>418.7976147528808</v>
      </c>
      <c r="J24" s="35">
        <f>TEL!J$3</f>
        <v>373.3927305862104</v>
      </c>
      <c r="K24" s="35">
        <f>TEL!K$3</f>
        <v>287.3948255138032</v>
      </c>
      <c r="L24" s="35">
        <f>TEL!L$3</f>
        <v>248.6</v>
      </c>
      <c r="M24" s="35">
        <f>TEL!M$3</f>
        <v>264.8045795499408</v>
      </c>
      <c r="N24" s="35">
        <f>TEL!N$3</f>
        <v>249.19407471866779</v>
      </c>
      <c r="O24" s="35">
        <f>TEL!O$3</f>
        <v>229.54228875242788</v>
      </c>
      <c r="P24" s="35">
        <f>TEL!P$3</f>
        <v>247.59163533834584</v>
      </c>
      <c r="Q24" s="35">
        <f>TEL!Q$3</f>
        <v>222.75620839671728</v>
      </c>
    </row>
    <row r="25" spans="1:17" x14ac:dyDescent="0.25">
      <c r="A25" s="18" t="s">
        <v>50</v>
      </c>
      <c r="B25" s="35">
        <f>WWP!B$3</f>
        <v>234.49895681071422</v>
      </c>
      <c r="C25" s="35">
        <f>WWP!C$3</f>
        <v>226.67913847349942</v>
      </c>
      <c r="D25" s="35">
        <f>WWP!D$3</f>
        <v>226.47878015389699</v>
      </c>
      <c r="E25" s="35">
        <f>WWP!E$3</f>
        <v>233.21897633156601</v>
      </c>
      <c r="F25" s="35">
        <f>WWP!F$3</f>
        <v>234.12286603792953</v>
      </c>
      <c r="G25" s="35">
        <f>WWP!G$3</f>
        <v>236.32385120350111</v>
      </c>
      <c r="H25" s="35">
        <f>WWP!H$3</f>
        <v>255.56117846377259</v>
      </c>
      <c r="I25" s="35">
        <f>WWP!I$3</f>
        <v>289.66746599325171</v>
      </c>
      <c r="J25" s="35">
        <f>WWP!J$3</f>
        <v>246.5323478789106</v>
      </c>
      <c r="K25" s="35">
        <f>WWP!K$3</f>
        <v>199.41279631125735</v>
      </c>
      <c r="L25" s="35">
        <f>WWP!L$3</f>
        <v>202.8</v>
      </c>
      <c r="M25" s="35">
        <f>WWP!M$3</f>
        <v>217.23253059613108</v>
      </c>
      <c r="N25" s="35">
        <f>WWP!N$3</f>
        <v>218.53924806676818</v>
      </c>
      <c r="O25" s="35">
        <f>WWP!O$3</f>
        <v>214.82803947342609</v>
      </c>
      <c r="P25" s="35">
        <f>WWP!P$3</f>
        <v>242.99028822055138</v>
      </c>
      <c r="Q25" s="35">
        <f>WWP!Q$3</f>
        <v>261.3194841435174</v>
      </c>
    </row>
    <row r="26" spans="1:17" x14ac:dyDescent="0.25">
      <c r="A26" s="16" t="s">
        <v>49</v>
      </c>
      <c r="B26" s="34">
        <f>OIS!B$3</f>
        <v>595.18009070124799</v>
      </c>
      <c r="C26" s="34">
        <f>OIS!C$3</f>
        <v>638.73467850678458</v>
      </c>
      <c r="D26" s="34">
        <f>OIS!D$3</f>
        <v>738.9180002832461</v>
      </c>
      <c r="E26" s="34">
        <f>OIS!E$3</f>
        <v>743.66704785667253</v>
      </c>
      <c r="F26" s="34">
        <f>OIS!F$3</f>
        <v>785.9594704010766</v>
      </c>
      <c r="G26" s="34">
        <f>OIS!G$3</f>
        <v>769.56741289345223</v>
      </c>
      <c r="H26" s="34">
        <f>OIS!H$3</f>
        <v>776.03467623050005</v>
      </c>
      <c r="I26" s="34">
        <f>OIS!I$3</f>
        <v>819.13290749740042</v>
      </c>
      <c r="J26" s="34">
        <f>OIS!J$3</f>
        <v>788.70102257770577</v>
      </c>
      <c r="K26" s="34">
        <f>OIS!K$3</f>
        <v>675.18571794518107</v>
      </c>
      <c r="L26" s="34">
        <f>OIS!L$3</f>
        <v>699.5</v>
      </c>
      <c r="M26" s="34">
        <f>OIS!M$3</f>
        <v>715.94946703513619</v>
      </c>
      <c r="N26" s="34">
        <f>OIS!N$3</f>
        <v>667.38524217313056</v>
      </c>
      <c r="O26" s="34">
        <f>OIS!O$3</f>
        <v>706.77444036805252</v>
      </c>
      <c r="P26" s="34">
        <f>OIS!P$3</f>
        <v>756.67684837092725</v>
      </c>
      <c r="Q26" s="34">
        <f>OIS!Q$3</f>
        <v>788.51240710416937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1423.8135602363495</v>
      </c>
      <c r="C29" s="38">
        <f>ISI!C25+NFM!C43+CHI!C32+NMM!C31+PPA!C32+FBT!C12+TRE!C12+MAE!C12+TEL!C12+WWP!C12+OIS!C12</f>
        <v>1335.7492500000005</v>
      </c>
      <c r="D29" s="38">
        <f>ISI!D25+NFM!D43+CHI!D32+NMM!D31+PPA!D32+FBT!D12+TRE!D12+MAE!D12+TEL!D12+WWP!D12+OIS!D12</f>
        <v>1262.1366700000005</v>
      </c>
      <c r="E29" s="38">
        <f>ISI!E25+NFM!E43+CHI!E32+NMM!E31+PPA!E32+FBT!E12+TRE!E12+MAE!E12+TEL!E12+WWP!E12+OIS!E12</f>
        <v>1499.6191199999998</v>
      </c>
      <c r="F29" s="38">
        <f>ISI!F25+NFM!F43+CHI!F32+NMM!F31+PPA!F32+FBT!F12+TRE!F12+MAE!F12+TEL!F12+WWP!F12+OIS!F12</f>
        <v>1534.3898200000001</v>
      </c>
      <c r="G29" s="38">
        <f>ISI!G25+NFM!G43+CHI!G32+NMM!G31+PPA!G32+FBT!G12+TRE!G12+MAE!G12+TEL!G12+WWP!G12+OIS!G12</f>
        <v>1643.8657164700608</v>
      </c>
      <c r="H29" s="38">
        <f>ISI!H25+NFM!H43+CHI!H32+NMM!H31+PPA!H32+FBT!H12+TRE!H12+MAE!H12+TEL!H12+WWP!H12+OIS!H12</f>
        <v>1698.2292799999998</v>
      </c>
      <c r="I29" s="38">
        <f>ISI!I25+NFM!I43+CHI!I32+NMM!I31+PPA!I32+FBT!I12+TRE!I12+MAE!I12+TEL!I12+WWP!I12+OIS!I12</f>
        <v>1604.3169399999997</v>
      </c>
      <c r="J29" s="38">
        <f>ISI!J25+NFM!J43+CHI!J32+NMM!J31+PPA!J32+FBT!J12+TRE!J12+MAE!J12+TEL!J12+WWP!J12+OIS!J12</f>
        <v>1483.1493000000003</v>
      </c>
      <c r="K29" s="38">
        <f>ISI!K25+NFM!K43+CHI!K32+NMM!K31+PPA!K32+FBT!K12+TRE!K12+MAE!K12+TEL!K12+WWP!K12+OIS!K12</f>
        <v>1220.0918499999991</v>
      </c>
      <c r="L29" s="38">
        <f>ISI!L25+NFM!L43+CHI!L32+NMM!L31+PPA!L32+FBT!L12+TRE!L12+MAE!L12+TEL!L12+WWP!L12+OIS!L12</f>
        <v>1272.8910773130222</v>
      </c>
      <c r="M29" s="38">
        <f>ISI!M25+NFM!M43+CHI!M32+NMM!M31+PPA!M32+FBT!M12+TRE!M12+MAE!M12+TEL!M12+WWP!M12+OIS!M12</f>
        <v>1235.7266171639246</v>
      </c>
      <c r="N29" s="38">
        <f>ISI!N25+NFM!N43+CHI!N32+NMM!N31+PPA!N32+FBT!N12+TRE!N12+MAE!N12+TEL!N12+WWP!N12+OIS!N12</f>
        <v>1206.3571944706282</v>
      </c>
      <c r="O29" s="38">
        <f>ISI!O25+NFM!O43+CHI!O32+NMM!O31+PPA!O32+FBT!O12+TRE!O12+MAE!O12+TEL!O12+WWP!O12+OIS!O12</f>
        <v>1196.4381758120714</v>
      </c>
      <c r="P29" s="38">
        <f>ISI!P25+NFM!P43+CHI!P32+NMM!P31+PPA!P32+FBT!P12+TRE!P12+MAE!P12+TEL!P12+WWP!P12+OIS!P12</f>
        <v>1229.9710231014824</v>
      </c>
      <c r="Q29" s="38">
        <f>ISI!Q25+NFM!Q43+CHI!Q32+NMM!Q31+PPA!Q32+FBT!Q12+TRE!Q12+MAE!Q12+TEL!Q12+WWP!Q12+OIS!Q12</f>
        <v>1227.0738340028449</v>
      </c>
    </row>
    <row r="30" spans="1:17" x14ac:dyDescent="0.25">
      <c r="A30" s="69" t="s">
        <v>33</v>
      </c>
      <c r="B30" s="68">
        <f t="shared" ref="B30:Q30" si="0">B31+B32</f>
        <v>84.959059145900554</v>
      </c>
      <c r="C30" s="68">
        <f t="shared" si="0"/>
        <v>84.28688000000065</v>
      </c>
      <c r="D30" s="68">
        <f t="shared" si="0"/>
        <v>94.889470000000387</v>
      </c>
      <c r="E30" s="68">
        <f t="shared" si="0"/>
        <v>81.200869999999981</v>
      </c>
      <c r="F30" s="68">
        <f t="shared" si="0"/>
        <v>76.889150000000001</v>
      </c>
      <c r="G30" s="68">
        <f t="shared" si="0"/>
        <v>79.942648504242001</v>
      </c>
      <c r="H30" s="68">
        <f t="shared" si="0"/>
        <v>78.400000000000006</v>
      </c>
      <c r="I30" s="68">
        <f t="shared" si="0"/>
        <v>82.002269999999996</v>
      </c>
      <c r="J30" s="68">
        <f t="shared" si="0"/>
        <v>79.794390000000007</v>
      </c>
      <c r="K30" s="68">
        <f t="shared" si="0"/>
        <v>53.700959999999093</v>
      </c>
      <c r="L30" s="68">
        <f t="shared" si="0"/>
        <v>46.516821440589581</v>
      </c>
      <c r="M30" s="68">
        <f t="shared" si="0"/>
        <v>51.972161937757896</v>
      </c>
      <c r="N30" s="68">
        <f t="shared" si="0"/>
        <v>49.94846135361788</v>
      </c>
      <c r="O30" s="68">
        <f t="shared" si="0"/>
        <v>46.434690956822685</v>
      </c>
      <c r="P30" s="68">
        <f t="shared" si="0"/>
        <v>43.988803747634208</v>
      </c>
      <c r="Q30" s="68">
        <f t="shared" si="0"/>
        <v>38.43264214713232</v>
      </c>
    </row>
    <row r="31" spans="1:17" x14ac:dyDescent="0.25">
      <c r="A31" s="53" t="s">
        <v>48</v>
      </c>
      <c r="B31" s="51">
        <f>ISI!B27+NFM!B44+CHI!B33+NMM!B32+PPA!B33+FBT!B13+TRE!B13+MAE!B13+TEL!B13+WWP!B13+OIS!B13</f>
        <v>84.959059145900554</v>
      </c>
      <c r="C31" s="51">
        <f>ISI!C27+NFM!C44+CHI!C33+NMM!C32+PPA!C33+FBT!C13+TRE!C13+MAE!C13+TEL!C13+WWP!C13+OIS!C13</f>
        <v>84.28688000000065</v>
      </c>
      <c r="D31" s="51">
        <f>ISI!D27+NFM!D44+CHI!D33+NMM!D32+PPA!D33+FBT!D13+TRE!D13+MAE!D13+TEL!D13+WWP!D13+OIS!D13</f>
        <v>94.889470000000387</v>
      </c>
      <c r="E31" s="51">
        <f>ISI!E27+NFM!E44+CHI!E33+NMM!E32+PPA!E33+FBT!E13+TRE!E13+MAE!E13+TEL!E13+WWP!E13+OIS!E13</f>
        <v>81.200869999999981</v>
      </c>
      <c r="F31" s="51">
        <f>ISI!F27+NFM!F44+CHI!F33+NMM!F32+PPA!F33+FBT!F13+TRE!F13+MAE!F13+TEL!F13+WWP!F13+OIS!F13</f>
        <v>76.889150000000001</v>
      </c>
      <c r="G31" s="51">
        <f>ISI!G27+NFM!G44+CHI!G33+NMM!G32+PPA!G33+FBT!G13+TRE!G13+MAE!G13+TEL!G13+WWP!G13+OIS!G13</f>
        <v>79.942648504242001</v>
      </c>
      <c r="H31" s="51">
        <f>ISI!H27+NFM!H44+CHI!H33+NMM!H32+PPA!H33+FBT!H13+TRE!H13+MAE!H13+TEL!H13+WWP!H13+OIS!H13</f>
        <v>78.400000000000006</v>
      </c>
      <c r="I31" s="51">
        <f>ISI!I27+NFM!I44+CHI!I33+NMM!I32+PPA!I33+FBT!I13+TRE!I13+MAE!I13+TEL!I13+WWP!I13+OIS!I13</f>
        <v>82.002269999999996</v>
      </c>
      <c r="J31" s="51">
        <f>ISI!J27+NFM!J44+CHI!J33+NMM!J32+PPA!J33+FBT!J13+TRE!J13+MAE!J13+TEL!J13+WWP!J13+OIS!J13</f>
        <v>79.794390000000007</v>
      </c>
      <c r="K31" s="51">
        <f>ISI!K27+NFM!K44+CHI!K33+NMM!K32+PPA!K33+FBT!K13+TRE!K13+MAE!K13+TEL!K13+WWP!K13+OIS!K13</f>
        <v>53.700959999999093</v>
      </c>
      <c r="L31" s="51">
        <f>ISI!L27+NFM!L44+CHI!L33+NMM!L32+PPA!L33+FBT!L13+TRE!L13+MAE!L13+TEL!L13+WWP!L13+OIS!L13</f>
        <v>46.516821440589581</v>
      </c>
      <c r="M31" s="51">
        <f>ISI!M27+NFM!M44+CHI!M33+NMM!M32+PPA!M33+FBT!M13+TRE!M13+MAE!M13+TEL!M13+WWP!M13+OIS!M13</f>
        <v>51.972161937757896</v>
      </c>
      <c r="N31" s="51">
        <f>ISI!N27+NFM!N44+CHI!N33+NMM!N32+PPA!N33+FBT!N13+TRE!N13+MAE!N13+TEL!N13+WWP!N13+OIS!N13</f>
        <v>49.94846135361788</v>
      </c>
      <c r="O31" s="51">
        <f>ISI!O27+NFM!O44+CHI!O33+NMM!O32+PPA!O33+FBT!O13+TRE!O13+MAE!O13+TEL!O13+WWP!O13+OIS!O13</f>
        <v>46.434690956822685</v>
      </c>
      <c r="P31" s="51">
        <f>ISI!P27+NFM!P44+CHI!P33+NMM!P32+PPA!P33+FBT!P13+TRE!P13+MAE!P13+TEL!P13+WWP!P13+OIS!P13</f>
        <v>43.988803747634208</v>
      </c>
      <c r="Q31" s="51">
        <f>ISI!Q27+NFM!Q44+CHI!Q33+NMM!Q32+PPA!Q33+FBT!Q13+TRE!Q13+MAE!Q13+TEL!Q13+WWP!Q13+OIS!Q13</f>
        <v>38.43264214713232</v>
      </c>
    </row>
    <row r="32" spans="1:17" x14ac:dyDescent="0.25">
      <c r="A32" s="53" t="s">
        <v>47</v>
      </c>
      <c r="B32" s="51">
        <f>ISI!B28</f>
        <v>0</v>
      </c>
      <c r="C32" s="51">
        <f>ISI!C28</f>
        <v>0</v>
      </c>
      <c r="D32" s="51">
        <f>ISI!D28</f>
        <v>0</v>
      </c>
      <c r="E32" s="51">
        <f>ISI!E28</f>
        <v>0</v>
      </c>
      <c r="F32" s="51">
        <f>ISI!F28</f>
        <v>0</v>
      </c>
      <c r="G32" s="51">
        <f>ISI!G28</f>
        <v>0</v>
      </c>
      <c r="H32" s="51">
        <f>ISI!H28</f>
        <v>0</v>
      </c>
      <c r="I32" s="51">
        <f>ISI!I28</f>
        <v>0</v>
      </c>
      <c r="J32" s="51">
        <f>ISI!J28</f>
        <v>0</v>
      </c>
      <c r="K32" s="51">
        <f>ISI!K28</f>
        <v>0</v>
      </c>
      <c r="L32" s="51">
        <f>ISI!L28</f>
        <v>0</v>
      </c>
      <c r="M32" s="51">
        <f>ISI!M28</f>
        <v>0</v>
      </c>
      <c r="N32" s="51">
        <f>ISI!N28</f>
        <v>0</v>
      </c>
      <c r="O32" s="51">
        <f>ISI!O28</f>
        <v>0</v>
      </c>
      <c r="P32" s="51">
        <f>ISI!P28</f>
        <v>0</v>
      </c>
      <c r="Q32" s="51">
        <f>ISI!Q28</f>
        <v>0</v>
      </c>
    </row>
    <row r="33" spans="1:17" x14ac:dyDescent="0.25">
      <c r="A33" s="67" t="s">
        <v>32</v>
      </c>
      <c r="B33" s="66">
        <f t="shared" ref="B33:Q33" si="1">SUM(B34:B38)</f>
        <v>270.89707524644234</v>
      </c>
      <c r="C33" s="66">
        <f t="shared" si="1"/>
        <v>214.50079000000011</v>
      </c>
      <c r="D33" s="66">
        <f t="shared" si="1"/>
        <v>140.73619999999988</v>
      </c>
      <c r="E33" s="66">
        <f t="shared" si="1"/>
        <v>192.47909999999953</v>
      </c>
      <c r="F33" s="66">
        <f t="shared" si="1"/>
        <v>199.62322000000003</v>
      </c>
      <c r="G33" s="66">
        <f t="shared" si="1"/>
        <v>219.1637482758274</v>
      </c>
      <c r="H33" s="66">
        <f t="shared" si="1"/>
        <v>261.40964999999983</v>
      </c>
      <c r="I33" s="66">
        <f t="shared" si="1"/>
        <v>178.81254999999996</v>
      </c>
      <c r="J33" s="66">
        <f t="shared" si="1"/>
        <v>177.11473000000012</v>
      </c>
      <c r="K33" s="66">
        <f t="shared" si="1"/>
        <v>153.78558999999984</v>
      </c>
      <c r="L33" s="66">
        <f t="shared" si="1"/>
        <v>127.1643335804514</v>
      </c>
      <c r="M33" s="66">
        <f t="shared" si="1"/>
        <v>114.9420321903592</v>
      </c>
      <c r="N33" s="66">
        <f t="shared" si="1"/>
        <v>105.91825956425171</v>
      </c>
      <c r="O33" s="66">
        <f t="shared" si="1"/>
        <v>116.84472680091619</v>
      </c>
      <c r="P33" s="66">
        <f t="shared" si="1"/>
        <v>111.27653205720964</v>
      </c>
      <c r="Q33" s="66">
        <f t="shared" si="1"/>
        <v>94.08225523623193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13.184363368462144</v>
      </c>
      <c r="C35" s="51">
        <f>ISI!C31+NFM!C47+CHI!C36+NMM!C35+PPA!C36+FBT!C16+TRE!C16+MAE!C16+TEL!C16+WWP!C16+OIS!C16</f>
        <v>13.200680000000164</v>
      </c>
      <c r="D35" s="51">
        <f>ISI!D31+NFM!D47+CHI!D36+NMM!D35+PPA!D36+FBT!D16+TRE!D16+MAE!D16+TEL!D16+WWP!D16+OIS!D16</f>
        <v>10.993989999999725</v>
      </c>
      <c r="E35" s="51">
        <f>ISI!E31+NFM!E47+CHI!E36+NMM!E35+PPA!E36+FBT!E16+TRE!E16+MAE!E16+TEL!E16+WWP!E16+OIS!E16</f>
        <v>20.900289999999515</v>
      </c>
      <c r="F35" s="51">
        <f>ISI!F31+NFM!F47+CHI!F36+NMM!F35+PPA!F36+FBT!F16+TRE!F16+MAE!F16+TEL!F16+WWP!F16+OIS!F16</f>
        <v>20.902670000000001</v>
      </c>
      <c r="G35" s="51">
        <f>ISI!G31+NFM!G47+CHI!G36+NMM!G35+PPA!G36+FBT!G16+TRE!G16+MAE!G16+TEL!G16+WWP!G16+OIS!G16</f>
        <v>27.467545614576835</v>
      </c>
      <c r="H35" s="51">
        <f>ISI!H31+NFM!H47+CHI!H36+NMM!H35+PPA!H36+FBT!H16+TRE!H16+MAE!H16+TEL!H16+WWP!H16+OIS!H16</f>
        <v>34.1</v>
      </c>
      <c r="I35" s="51">
        <f>ISI!I31+NFM!I47+CHI!I36+NMM!I35+PPA!I36+FBT!I16+TRE!I16+MAE!I16+TEL!I16+WWP!I16+OIS!I16</f>
        <v>19.801569999999998</v>
      </c>
      <c r="J35" s="51">
        <f>ISI!J31+NFM!J47+CHI!J36+NMM!J35+PPA!J36+FBT!J16+TRE!J16+MAE!J16+TEL!J16+WWP!J16+OIS!J16</f>
        <v>23.09953999999999</v>
      </c>
      <c r="K35" s="51">
        <f>ISI!K31+NFM!K47+CHI!K36+NMM!K35+PPA!K36+FBT!K16+TRE!K16+MAE!K16+TEL!K16+WWP!K16+OIS!K16</f>
        <v>20.89928999999999</v>
      </c>
      <c r="L35" s="51">
        <f>ISI!L31+NFM!L47+CHI!L36+NMM!L35+PPA!L36+FBT!L16+TRE!L16+MAE!L16+TEL!L16+WWP!L16+OIS!L16</f>
        <v>21.9975346010294</v>
      </c>
      <c r="M35" s="51">
        <f>ISI!M31+NFM!M47+CHI!M36+NMM!M35+PPA!M36+FBT!M16+TRE!M16+MAE!M16+TEL!M16+WWP!M16+OIS!M16</f>
        <v>25.300447068279542</v>
      </c>
      <c r="N35" s="51">
        <f>ISI!N31+NFM!N47+CHI!N36+NMM!N35+PPA!N36+FBT!N16+TRE!N16+MAE!N16+TEL!N16+WWP!N16+OIS!N16</f>
        <v>24.194961486559873</v>
      </c>
      <c r="O35" s="51">
        <f>ISI!O31+NFM!O47+CHI!O36+NMM!O35+PPA!O36+FBT!O16+TRE!O16+MAE!O16+TEL!O16+WWP!O16+OIS!O16</f>
        <v>23.09542508382836</v>
      </c>
      <c r="P35" s="51">
        <f>ISI!P31+NFM!P47+CHI!P36+NMM!P35+PPA!P36+FBT!P16+TRE!P16+MAE!P16+TEL!P16+WWP!P16+OIS!P16</f>
        <v>24.195205230074066</v>
      </c>
      <c r="Q35" s="51">
        <f>ISI!Q31+NFM!Q47+CHI!Q36+NMM!Q35+PPA!Q36+FBT!Q16+TRE!Q16+MAE!Q16+TEL!Q16+WWP!Q16+OIS!Q16</f>
        <v>20.898736592878691</v>
      </c>
    </row>
    <row r="36" spans="1:17" x14ac:dyDescent="0.25">
      <c r="A36" s="53" t="s">
        <v>76</v>
      </c>
      <c r="B36" s="51">
        <f>ISI!B32+NFM!B48+CHI!B37+NMM!B36+PPA!B37+FBT!B17+TRE!B17+MAE!B17+TEL!B17+WWP!B17+OIS!B17</f>
        <v>165.99540148867868</v>
      </c>
      <c r="C36" s="51">
        <f>ISI!C32+NFM!C48+CHI!C37+NMM!C36+PPA!C37+FBT!C17+TRE!C17+MAE!C17+TEL!C17+WWP!C17+OIS!C17</f>
        <v>123.00227999999993</v>
      </c>
      <c r="D36" s="51">
        <f>ISI!D32+NFM!D48+CHI!D37+NMM!D36+PPA!D37+FBT!D17+TRE!D17+MAE!D17+TEL!D17+WWP!D17+OIS!D17</f>
        <v>81.952840000000151</v>
      </c>
      <c r="E36" s="51">
        <f>ISI!E32+NFM!E48+CHI!E37+NMM!E36+PPA!E37+FBT!E17+TRE!E17+MAE!E17+TEL!E17+WWP!E17+OIS!E17</f>
        <v>111.70281</v>
      </c>
      <c r="F36" s="51">
        <f>ISI!F32+NFM!F48+CHI!F37+NMM!F36+PPA!F37+FBT!F17+TRE!F17+MAE!F17+TEL!F17+WWP!F17+OIS!F17</f>
        <v>102.50747000000001</v>
      </c>
      <c r="G36" s="51">
        <f>ISI!G32+NFM!G48+CHI!G37+NMM!G36+PPA!G37+FBT!G17+TRE!G17+MAE!G17+TEL!G17+WWP!G17+OIS!G17</f>
        <v>113.73885587169912</v>
      </c>
      <c r="H36" s="51">
        <f>ISI!H32+NFM!H48+CHI!H37+NMM!H36+PPA!H37+FBT!H17+TRE!H17+MAE!H17+TEL!H17+WWP!H17+OIS!H17</f>
        <v>136.30868999999984</v>
      </c>
      <c r="I36" s="51">
        <f>ISI!I32+NFM!I48+CHI!I37+NMM!I36+PPA!I37+FBT!I17+TRE!I17+MAE!I17+TEL!I17+WWP!I17+OIS!I17</f>
        <v>103.80863999999997</v>
      </c>
      <c r="J36" s="51">
        <f>ISI!J32+NFM!J48+CHI!J37+NMM!J36+PPA!J37+FBT!J17+TRE!J17+MAE!J17+TEL!J17+WWP!J17+OIS!J17</f>
        <v>100.70987000000014</v>
      </c>
      <c r="K36" s="51">
        <f>ISI!K32+NFM!K48+CHI!K37+NMM!K36+PPA!K37+FBT!K17+TRE!K17+MAE!K17+TEL!K17+WWP!K17+OIS!K17</f>
        <v>83.395859999999857</v>
      </c>
      <c r="L36" s="51">
        <f>ISI!L32+NFM!L48+CHI!L37+NMM!L36+PPA!L37+FBT!L17+TRE!L17+MAE!L17+TEL!L17+WWP!L17+OIS!L17</f>
        <v>73.255815830710617</v>
      </c>
      <c r="M36" s="51">
        <f>ISI!M32+NFM!M48+CHI!M37+NMM!M36+PPA!M37+FBT!M17+TRE!M17+MAE!M17+TEL!M17+WWP!M17+OIS!M17</f>
        <v>61.049133098799985</v>
      </c>
      <c r="N36" s="51">
        <f>ISI!N32+NFM!N48+CHI!N37+NMM!N36+PPA!N37+FBT!N17+TRE!N17+MAE!N17+TEL!N17+WWP!N17+OIS!N17</f>
        <v>55.960889040189841</v>
      </c>
      <c r="O36" s="51">
        <f>ISI!O32+NFM!O48+CHI!O37+NMM!O36+PPA!O37+FBT!O17+TRE!O17+MAE!O17+TEL!O17+WWP!O17+OIS!O17</f>
        <v>52.903658224250648</v>
      </c>
      <c r="P36" s="51">
        <f>ISI!P32+NFM!P48+CHI!P37+NMM!P36+PPA!P37+FBT!P17+TRE!P17+MAE!P17+TEL!P17+WWP!P17+OIS!P17</f>
        <v>45.7874767123335</v>
      </c>
      <c r="Q36" s="51">
        <f>ISI!Q32+NFM!Q48+CHI!Q37+NMM!Q36+PPA!Q37+FBT!Q17+TRE!Q17+MAE!Q17+TEL!Q17+WWP!Q17+OIS!Q17</f>
        <v>45.785421864969749</v>
      </c>
    </row>
    <row r="37" spans="1:17" x14ac:dyDescent="0.25">
      <c r="A37" s="53" t="s">
        <v>29</v>
      </c>
      <c r="B37" s="51">
        <f>ISI!B33+NFM!B49+CHI!B38+NMM!B37+PPA!B38+FBT!B18+TRE!B18+MAE!B18+TEL!B18+WWP!B18+OIS!B18</f>
        <v>91.717310389301545</v>
      </c>
      <c r="C37" s="51">
        <f>ISI!C33+NFM!C49+CHI!C38+NMM!C37+PPA!C38+FBT!C18+TRE!C18+MAE!C18+TEL!C18+WWP!C18+OIS!C18</f>
        <v>78.29782999999999</v>
      </c>
      <c r="D37" s="51">
        <f>ISI!D33+NFM!D49+CHI!D38+NMM!D37+PPA!D38+FBT!D18+TRE!D18+MAE!D18+TEL!D18+WWP!D18+OIS!D18</f>
        <v>47.789369999999991</v>
      </c>
      <c r="E37" s="51">
        <f>ISI!E33+NFM!E49+CHI!E38+NMM!E37+PPA!E38+FBT!E18+TRE!E18+MAE!E18+TEL!E18+WWP!E18+OIS!E18</f>
        <v>39.198979999999999</v>
      </c>
      <c r="F37" s="51">
        <f>ISI!F33+NFM!F49+CHI!F38+NMM!F37+PPA!F38+FBT!F18+TRE!F18+MAE!F18+TEL!F18+WWP!F18+OIS!F18</f>
        <v>44.900910000000003</v>
      </c>
      <c r="G37" s="51">
        <f>ISI!G33+NFM!G49+CHI!G38+NMM!G37+PPA!G38+FBT!G18+TRE!G18+MAE!G18+TEL!G18+WWP!G18+OIS!G18</f>
        <v>42.036686154207359</v>
      </c>
      <c r="H37" s="51">
        <f>ISI!H33+NFM!H49+CHI!H38+NMM!H37+PPA!H38+FBT!H18+TRE!H18+MAE!H18+TEL!H18+WWP!H18+OIS!H18</f>
        <v>41.1</v>
      </c>
      <c r="I37" s="51">
        <f>ISI!I33+NFM!I49+CHI!I38+NMM!I37+PPA!I38+FBT!I18+TRE!I18+MAE!I18+TEL!I18+WWP!I18+OIS!I18</f>
        <v>16.20045</v>
      </c>
      <c r="J37" s="51">
        <f>ISI!J33+NFM!J49+CHI!J38+NMM!J37+PPA!J38+FBT!J18+TRE!J18+MAE!J18+TEL!J18+WWP!J18+OIS!J18</f>
        <v>14.299520000000001</v>
      </c>
      <c r="K37" s="51">
        <f>ISI!K33+NFM!K49+CHI!K38+NMM!K37+PPA!K38+FBT!K18+TRE!K18+MAE!K18+TEL!K18+WWP!K18+OIS!K18</f>
        <v>15.298679999999999</v>
      </c>
      <c r="L37" s="51">
        <f>ISI!L33+NFM!L49+CHI!L38+NMM!L37+PPA!L38+FBT!L18+TRE!L18+MAE!L18+TEL!L18+WWP!L18+OIS!L18</f>
        <v>7.6431046789371848</v>
      </c>
      <c r="M37" s="51">
        <f>ISI!M33+NFM!M49+CHI!M38+NMM!M37+PPA!M38+FBT!M18+TRE!M18+MAE!M18+TEL!M18+WWP!M18+OIS!M18</f>
        <v>6.6877150790282052</v>
      </c>
      <c r="N37" s="51">
        <f>ISI!N33+NFM!N49+CHI!N38+NMM!N37+PPA!N38+FBT!N18+TRE!N18+MAE!N18+TEL!N18+WWP!N18+OIS!N18</f>
        <v>7.6432149989077969</v>
      </c>
      <c r="O37" s="51">
        <f>ISI!O33+NFM!O49+CHI!O38+NMM!O37+PPA!O38+FBT!O18+TRE!O18+MAE!O18+TEL!O18+WWP!O18+OIS!O18</f>
        <v>6.6876514204004751</v>
      </c>
      <c r="P37" s="51">
        <f>ISI!P33+NFM!P49+CHI!P38+NMM!P37+PPA!P38+FBT!P18+TRE!P18+MAE!P18+TEL!P18+WWP!P18+OIS!P18</f>
        <v>5.7323307693812264</v>
      </c>
      <c r="Q37" s="51">
        <f>ISI!Q33+NFM!Q49+CHI!Q38+NMM!Q37+PPA!Q38+FBT!Q18+TRE!Q18+MAE!Q18+TEL!Q18+WWP!Q18+OIS!Q18</f>
        <v>2.8661360389002715</v>
      </c>
    </row>
    <row r="38" spans="1:17" x14ac:dyDescent="0.25">
      <c r="A38" s="53" t="s">
        <v>28</v>
      </c>
      <c r="B38" s="51">
        <f>ISI!B34+NFM!B50+CHI!B39+NMM!B38+PPA!B39+FBT!B19+TRE!B19+MAE!B19+TEL!B19+WWP!B19+OIS!B19</f>
        <v>0</v>
      </c>
      <c r="C38" s="51">
        <f>ISI!C34+NFM!C50+CHI!C39+NMM!C38+PPA!C39+FBT!C19+TRE!C19+MAE!C19+TEL!C19+WWP!C19+OIS!C19</f>
        <v>0</v>
      </c>
      <c r="D38" s="51">
        <f>ISI!D34+NFM!D50+CHI!D39+NMM!D38+PPA!D39+FBT!D19+TRE!D19+MAE!D19+TEL!D19+WWP!D19+OIS!D19</f>
        <v>0</v>
      </c>
      <c r="E38" s="51">
        <f>ISI!E34+NFM!E50+CHI!E39+NMM!E38+PPA!E39+FBT!E19+TRE!E19+MAE!E19+TEL!E19+WWP!E19+OIS!E19</f>
        <v>20.677019999999999</v>
      </c>
      <c r="F38" s="51">
        <f>ISI!F34+NFM!F50+CHI!F39+NMM!F38+PPA!F39+FBT!F19+TRE!F19+MAE!F19+TEL!F19+WWP!F19+OIS!F19</f>
        <v>31.312169999999998</v>
      </c>
      <c r="G38" s="51">
        <f>ISI!G34+NFM!G50+CHI!G39+NMM!G38+PPA!G39+FBT!G19+TRE!G19+MAE!G19+TEL!G19+WWP!G19+OIS!G19</f>
        <v>35.920660635344092</v>
      </c>
      <c r="H38" s="51">
        <f>ISI!H34+NFM!H50+CHI!H39+NMM!H38+PPA!H39+FBT!H19+TRE!H19+MAE!H19+TEL!H19+WWP!H19+OIS!H19</f>
        <v>49.900959999999998</v>
      </c>
      <c r="I38" s="51">
        <f>ISI!I34+NFM!I50+CHI!I39+NMM!I38+PPA!I39+FBT!I19+TRE!I19+MAE!I19+TEL!I19+WWP!I19+OIS!I19</f>
        <v>39.001890000000003</v>
      </c>
      <c r="J38" s="51">
        <f>ISI!J34+NFM!J50+CHI!J39+NMM!J38+PPA!J39+FBT!J19+TRE!J19+MAE!J19+TEL!J19+WWP!J19+OIS!J19</f>
        <v>39.005800000000001</v>
      </c>
      <c r="K38" s="51">
        <f>ISI!K34+NFM!K50+CHI!K39+NMM!K38+PPA!K39+FBT!K19+TRE!K19+MAE!K19+TEL!K19+WWP!K19+OIS!K19</f>
        <v>34.191760000000002</v>
      </c>
      <c r="L38" s="51">
        <f>ISI!L34+NFM!L50+CHI!L39+NMM!L38+PPA!L39+FBT!L19+TRE!L19+MAE!L19+TEL!L19+WWP!L19+OIS!L19</f>
        <v>24.267878469774185</v>
      </c>
      <c r="M38" s="51">
        <f>ISI!M34+NFM!M50+CHI!M39+NMM!M38+PPA!M39+FBT!M19+TRE!M19+MAE!M19+TEL!M19+WWP!M19+OIS!M19</f>
        <v>21.904736944251471</v>
      </c>
      <c r="N38" s="51">
        <f>ISI!N34+NFM!N50+CHI!N39+NMM!N38+PPA!N39+FBT!N19+TRE!N19+MAE!N19+TEL!N19+WWP!N19+OIS!N19</f>
        <v>18.119194038594202</v>
      </c>
      <c r="O38" s="51">
        <f>ISI!O34+NFM!O50+CHI!O39+NMM!O38+PPA!O39+FBT!O19+TRE!O19+MAE!O19+TEL!O19+WWP!O19+OIS!O19</f>
        <v>34.157992072436706</v>
      </c>
      <c r="P38" s="51">
        <f>ISI!P34+NFM!P50+CHI!P39+NMM!P38+PPA!P39+FBT!P19+TRE!P19+MAE!P19+TEL!P19+WWP!P19+OIS!P19</f>
        <v>35.561519345420848</v>
      </c>
      <c r="Q38" s="51">
        <f>ISI!Q34+NFM!Q50+CHI!Q39+NMM!Q38+PPA!Q39+FBT!Q19+TRE!Q19+MAE!Q19+TEL!Q19+WWP!Q19+OIS!Q19</f>
        <v>24.531960739483225</v>
      </c>
    </row>
    <row r="39" spans="1:17" x14ac:dyDescent="0.25">
      <c r="A39" s="67" t="s">
        <v>75</v>
      </c>
      <c r="B39" s="66">
        <f t="shared" ref="B39:Q39" si="2">B40+B41</f>
        <v>491.55904075721077</v>
      </c>
      <c r="C39" s="66">
        <f t="shared" si="2"/>
        <v>457.66083999999989</v>
      </c>
      <c r="D39" s="66">
        <f t="shared" si="2"/>
        <v>430.60064000000006</v>
      </c>
      <c r="E39" s="66">
        <f t="shared" si="2"/>
        <v>498.95870000000002</v>
      </c>
      <c r="F39" s="66">
        <f t="shared" si="2"/>
        <v>510.65941000000004</v>
      </c>
      <c r="G39" s="66">
        <f t="shared" si="2"/>
        <v>540.80575009061874</v>
      </c>
      <c r="H39" s="66">
        <f t="shared" si="2"/>
        <v>549.91631999999993</v>
      </c>
      <c r="I39" s="66">
        <f t="shared" si="2"/>
        <v>548.33564999999987</v>
      </c>
      <c r="J39" s="66">
        <f t="shared" si="2"/>
        <v>526.13586999999995</v>
      </c>
      <c r="K39" s="66">
        <f t="shared" si="2"/>
        <v>449.05590000000012</v>
      </c>
      <c r="L39" s="66">
        <f t="shared" si="2"/>
        <v>483.02858425484277</v>
      </c>
      <c r="M39" s="66">
        <f t="shared" si="2"/>
        <v>425.41571536855292</v>
      </c>
      <c r="N39" s="66">
        <f t="shared" si="2"/>
        <v>416.20954497501492</v>
      </c>
      <c r="O39" s="66">
        <f t="shared" si="2"/>
        <v>393.59282946758606</v>
      </c>
      <c r="P39" s="66">
        <f t="shared" si="2"/>
        <v>391.60969815674287</v>
      </c>
      <c r="Q39" s="66">
        <f t="shared" si="2"/>
        <v>402.23740120733794</v>
      </c>
    </row>
    <row r="40" spans="1:17" x14ac:dyDescent="0.25">
      <c r="A40" s="53" t="s">
        <v>66</v>
      </c>
      <c r="B40" s="51">
        <f>ISI!B36+NFM!B52+CHI!B41+NMM!B40+PPA!B41+FBT!B21+TRE!B21+MAE!B21+TEL!B21+WWP!B21+OIS!B21</f>
        <v>491.55904075721077</v>
      </c>
      <c r="C40" s="51">
        <f>ISI!C36+NFM!C52+CHI!C41+NMM!C40+PPA!C41+FBT!C21+TRE!C21+MAE!C21+TEL!C21+WWP!C21+OIS!C21</f>
        <v>457.66083999999989</v>
      </c>
      <c r="D40" s="51">
        <f>ISI!D36+NFM!D52+CHI!D41+NMM!D40+PPA!D41+FBT!D21+TRE!D21+MAE!D21+TEL!D21+WWP!D21+OIS!D21</f>
        <v>430.60064000000006</v>
      </c>
      <c r="E40" s="51">
        <f>ISI!E36+NFM!E52+CHI!E41+NMM!E40+PPA!E41+FBT!E21+TRE!E21+MAE!E21+TEL!E21+WWP!E21+OIS!E21</f>
        <v>498.95870000000002</v>
      </c>
      <c r="F40" s="51">
        <f>ISI!F36+NFM!F52+CHI!F41+NMM!F40+PPA!F41+FBT!F21+TRE!F21+MAE!F21+TEL!F21+WWP!F21+OIS!F21</f>
        <v>510.65941000000004</v>
      </c>
      <c r="G40" s="51">
        <f>ISI!G36+NFM!G52+CHI!G41+NMM!G40+PPA!G41+FBT!G21+TRE!G21+MAE!G21+TEL!G21+WWP!G21+OIS!G21</f>
        <v>540.80575009061874</v>
      </c>
      <c r="H40" s="51">
        <f>ISI!H36+NFM!H52+CHI!H41+NMM!H40+PPA!H41+FBT!H21+TRE!H21+MAE!H21+TEL!H21+WWP!H21+OIS!H21</f>
        <v>549.91631999999993</v>
      </c>
      <c r="I40" s="51">
        <f>ISI!I36+NFM!I52+CHI!I41+NMM!I40+PPA!I41+FBT!I21+TRE!I21+MAE!I21+TEL!I21+WWP!I21+OIS!I21</f>
        <v>548.33564999999987</v>
      </c>
      <c r="J40" s="51">
        <f>ISI!J36+NFM!J52+CHI!J41+NMM!J40+PPA!J41+FBT!J21+TRE!J21+MAE!J21+TEL!J21+WWP!J21+OIS!J21</f>
        <v>526.13586999999995</v>
      </c>
      <c r="K40" s="51">
        <f>ISI!K36+NFM!K52+CHI!K41+NMM!K40+PPA!K41+FBT!K21+TRE!K21+MAE!K21+TEL!K21+WWP!K21+OIS!K21</f>
        <v>449.05590000000012</v>
      </c>
      <c r="L40" s="51">
        <f>ISI!L36+NFM!L52+CHI!L41+NMM!L40+PPA!L41+FBT!L21+TRE!L21+MAE!L21+TEL!L21+WWP!L21+OIS!L21</f>
        <v>483.02858425484277</v>
      </c>
      <c r="M40" s="51">
        <f>ISI!M36+NFM!M52+CHI!M41+NMM!M40+PPA!M41+FBT!M21+TRE!M21+MAE!M21+TEL!M21+WWP!M21+OIS!M21</f>
        <v>425.41571536855292</v>
      </c>
      <c r="N40" s="51">
        <f>ISI!N36+NFM!N52+CHI!N41+NMM!N40+PPA!N41+FBT!N21+TRE!N21+MAE!N21+TEL!N21+WWP!N21+OIS!N21</f>
        <v>416.20954497501492</v>
      </c>
      <c r="O40" s="51">
        <f>ISI!O36+NFM!O52+CHI!O41+NMM!O40+PPA!O41+FBT!O21+TRE!O21+MAE!O21+TEL!O21+WWP!O21+OIS!O21</f>
        <v>393.59282946758606</v>
      </c>
      <c r="P40" s="51">
        <f>ISI!P36+NFM!P52+CHI!P41+NMM!P40+PPA!P41+FBT!P21+TRE!P21+MAE!P21+TEL!P21+WWP!P21+OIS!P21</f>
        <v>391.60969815674287</v>
      </c>
      <c r="Q40" s="51">
        <f>ISI!Q36+NFM!Q52+CHI!Q41+NMM!Q40+PPA!Q41+FBT!Q21+TRE!Q21+MAE!Q21+TEL!Q21+WWP!Q21+OIS!Q21</f>
        <v>402.23740120733794</v>
      </c>
    </row>
    <row r="41" spans="1:17" x14ac:dyDescent="0.25">
      <c r="A41" s="53" t="s">
        <v>25</v>
      </c>
      <c r="B41" s="51">
        <f>ISI!B37+NFM!B53+CHI!B42+NMM!B41+PPA!B42+FBT!B22+TRE!B22+MAE!B22+TEL!B22+WWP!B22+OIS!B22</f>
        <v>0</v>
      </c>
      <c r="C41" s="51">
        <f>ISI!C37+NFM!C53+CHI!C42+NMM!C41+PPA!C42+FBT!C22+TRE!C22+MAE!C22+TEL!C22+WWP!C22+OIS!C22</f>
        <v>0</v>
      </c>
      <c r="D41" s="51">
        <f>ISI!D37+NFM!D53+CHI!D42+NMM!D41+PPA!D42+FBT!D22+TRE!D22+MAE!D22+TEL!D22+WWP!D22+OIS!D22</f>
        <v>0</v>
      </c>
      <c r="E41" s="51">
        <f>ISI!E37+NFM!E53+CHI!E42+NMM!E41+PPA!E42+FBT!E22+TRE!E22+MAE!E22+TEL!E22+WWP!E22+OIS!E22</f>
        <v>0</v>
      </c>
      <c r="F41" s="51">
        <f>ISI!F37+NFM!F53+CHI!F42+NMM!F41+PPA!F42+FBT!F22+TRE!F22+MAE!F22+TEL!F22+WWP!F22+OIS!F22</f>
        <v>0</v>
      </c>
      <c r="G41" s="51">
        <f>ISI!G37+NFM!G53+CHI!G42+NMM!G41+PPA!G42+FBT!G22+TRE!G22+MAE!G22+TEL!G22+WWP!G22+OIS!G22</f>
        <v>0</v>
      </c>
      <c r="H41" s="51">
        <f>ISI!H37+NFM!H53+CHI!H42+NMM!H41+PPA!H42+FBT!H22+TRE!H22+MAE!H22+TEL!H22+WWP!H22+OIS!H22</f>
        <v>0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0</v>
      </c>
      <c r="O41" s="51">
        <f>ISI!O37+NFM!O53+CHI!O42+NMM!O41+PPA!O42+FBT!O22+TRE!O22+MAE!O22+TEL!O22+WWP!O22+OIS!O22</f>
        <v>0</v>
      </c>
      <c r="P41" s="51">
        <f>ISI!P37+NFM!P53+CHI!P42+NMM!P41+PPA!P42+FBT!P22+TRE!P22+MAE!P22+TEL!P22+WWP!P22+OIS!P22</f>
        <v>0</v>
      </c>
      <c r="Q41" s="51">
        <f>ISI!Q37+NFM!Q53+CHI!Q42+NMM!Q41+PPA!Q42+FBT!Q22+TRE!Q22+MAE!Q22+TEL!Q22+WWP!Q22+OIS!Q22</f>
        <v>0</v>
      </c>
    </row>
    <row r="42" spans="1:17" x14ac:dyDescent="0.25">
      <c r="A42" s="67" t="s">
        <v>24</v>
      </c>
      <c r="B42" s="66">
        <f t="shared" ref="B42:Q42" si="3">SUM(B43:B47)</f>
        <v>74.711392421285154</v>
      </c>
      <c r="C42" s="66">
        <f t="shared" si="3"/>
        <v>63.99939999999998</v>
      </c>
      <c r="D42" s="66">
        <f t="shared" si="3"/>
        <v>70.100999999999999</v>
      </c>
      <c r="E42" s="66">
        <f t="shared" si="3"/>
        <v>102.69597000000002</v>
      </c>
      <c r="F42" s="66">
        <f t="shared" si="3"/>
        <v>113.31250000000006</v>
      </c>
      <c r="G42" s="66">
        <f t="shared" si="3"/>
        <v>125.36966799347746</v>
      </c>
      <c r="H42" s="66">
        <f t="shared" si="3"/>
        <v>110.37753000000005</v>
      </c>
      <c r="I42" s="66">
        <f t="shared" si="3"/>
        <v>93.506859999999989</v>
      </c>
      <c r="J42" s="66">
        <f t="shared" si="3"/>
        <v>89.000550000000004</v>
      </c>
      <c r="K42" s="66">
        <f t="shared" si="3"/>
        <v>80.094599999999971</v>
      </c>
      <c r="L42" s="66">
        <f t="shared" si="3"/>
        <v>90.664876443254556</v>
      </c>
      <c r="M42" s="66">
        <f t="shared" si="3"/>
        <v>80.852199141104734</v>
      </c>
      <c r="N42" s="66">
        <f t="shared" si="3"/>
        <v>70.388314516666682</v>
      </c>
      <c r="O42" s="66">
        <f t="shared" si="3"/>
        <v>82.258093202549475</v>
      </c>
      <c r="P42" s="66">
        <f t="shared" si="3"/>
        <v>113.73778665397221</v>
      </c>
      <c r="Q42" s="66">
        <f t="shared" si="3"/>
        <v>110.17808302144523</v>
      </c>
    </row>
    <row r="43" spans="1:17" x14ac:dyDescent="0.25">
      <c r="A43" s="53" t="s">
        <v>23</v>
      </c>
      <c r="B43" s="51">
        <f>ISI!B39+NFM!B55+CHI!B44+NMM!B43+PPA!B44+FBT!B24+TRE!B24+MAE!B24+TEL!B24+WWP!B24+OIS!B24</f>
        <v>74.711392421285154</v>
      </c>
      <c r="C43" s="51">
        <f>ISI!C39+NFM!C55+CHI!C44+NMM!C43+PPA!C44+FBT!C24+TRE!C24+MAE!C24+TEL!C24+WWP!C24+OIS!C24</f>
        <v>63.99939999999998</v>
      </c>
      <c r="D43" s="51">
        <f>ISI!D39+NFM!D55+CHI!D44+NMM!D43+PPA!D44+FBT!D24+TRE!D24+MAE!D24+TEL!D24+WWP!D24+OIS!D24</f>
        <v>70.100999999999999</v>
      </c>
      <c r="E43" s="51">
        <f>ISI!E39+NFM!E55+CHI!E44+NMM!E43+PPA!E44+FBT!E24+TRE!E24+MAE!E24+TEL!E24+WWP!E24+OIS!E24</f>
        <v>102.69597000000002</v>
      </c>
      <c r="F43" s="51">
        <f>ISI!F39+NFM!F55+CHI!F44+NMM!F43+PPA!F44+FBT!F24+TRE!F24+MAE!F24+TEL!F24+WWP!F24+OIS!F24</f>
        <v>113.31250000000006</v>
      </c>
      <c r="G43" s="51">
        <f>ISI!G39+NFM!G55+CHI!G44+NMM!G43+PPA!G44+FBT!G24+TRE!G24+MAE!G24+TEL!G24+WWP!G24+OIS!G24</f>
        <v>125.36966799347746</v>
      </c>
      <c r="H43" s="51">
        <f>ISI!H39+NFM!H55+CHI!H44+NMM!H43+PPA!H44+FBT!H24+TRE!H24+MAE!H24+TEL!H24+WWP!H24+OIS!H24</f>
        <v>110.37753000000005</v>
      </c>
      <c r="I43" s="51">
        <f>ISI!I39+NFM!I55+CHI!I44+NMM!I43+PPA!I44+FBT!I24+TRE!I24+MAE!I24+TEL!I24+WWP!I24+OIS!I24</f>
        <v>93.506859999999989</v>
      </c>
      <c r="J43" s="51">
        <f>ISI!J39+NFM!J55+CHI!J44+NMM!J43+PPA!J44+FBT!J24+TRE!J24+MAE!J24+TEL!J24+WWP!J24+OIS!J24</f>
        <v>89.000550000000004</v>
      </c>
      <c r="K43" s="51">
        <f>ISI!K39+NFM!K55+CHI!K44+NMM!K43+PPA!K44+FBT!K24+TRE!K24+MAE!K24+TEL!K24+WWP!K24+OIS!K24</f>
        <v>79.894619999999975</v>
      </c>
      <c r="L43" s="51">
        <f>ISI!L39+NFM!L55+CHI!L44+NMM!L43+PPA!L44+FBT!L24+TRE!L24+MAE!L24+TEL!L24+WWP!L24+OIS!L24</f>
        <v>90.402150271596625</v>
      </c>
      <c r="M43" s="51">
        <f>ISI!M39+NFM!M55+CHI!M44+NMM!M43+PPA!M44+FBT!M24+TRE!M24+MAE!M24+TEL!M24+WWP!M24+OIS!M24</f>
        <v>80.541683659199435</v>
      </c>
      <c r="N43" s="51">
        <f>ISI!N39+NFM!N55+CHI!N44+NMM!N43+PPA!N44+FBT!N24+TRE!N24+MAE!N24+TEL!N24+WWP!N24+OIS!N24</f>
        <v>70.053926530156772</v>
      </c>
      <c r="O43" s="51">
        <f>ISI!O39+NFM!O55+CHI!O44+NMM!O43+PPA!O44+FBT!O24+TRE!O24+MAE!O24+TEL!O24+WWP!O24+OIS!O24</f>
        <v>81.92371074876425</v>
      </c>
      <c r="P43" s="51">
        <f>ISI!P39+NFM!P55+CHI!P44+NMM!P43+PPA!P44+FBT!P24+TRE!P24+MAE!P24+TEL!P24+WWP!P24+OIS!P24</f>
        <v>113.37951984176394</v>
      </c>
      <c r="Q43" s="51">
        <f>ISI!Q39+NFM!Q55+CHI!Q44+NMM!Q43+PPA!Q44+FBT!Q24+TRE!Q24+MAE!Q24+TEL!Q24+WWP!Q24+OIS!Q24</f>
        <v>109.81982035489899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</v>
      </c>
      <c r="D44" s="51">
        <f>ISI!D40+NFM!D56+CHI!D45+NMM!D44+PPA!D45+FBT!D25+TRE!D25+MAE!D25+TEL!D25+WWP!D25+OIS!D25</f>
        <v>0</v>
      </c>
      <c r="E44" s="51">
        <f>ISI!E40+NFM!E56+CHI!E45+NMM!E44+PPA!E45+FBT!E25+TRE!E25+MAE!E25+TEL!E25+WWP!E25+OIS!E25</f>
        <v>0</v>
      </c>
      <c r="F44" s="51">
        <f>ISI!F40+NFM!F56+CHI!F45+NMM!F44+PPA!F45+FBT!F25+TRE!F25+MAE!F25+TEL!F25+WWP!F25+OIS!F25</f>
        <v>0</v>
      </c>
      <c r="G44" s="51">
        <f>ISI!G40+NFM!G56+CHI!G45+NMM!G44+PPA!G45+FBT!G25+TRE!G25+MAE!G25+TEL!G25+WWP!G25+OIS!G25</f>
        <v>0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0.19998000000000005</v>
      </c>
      <c r="L44" s="51">
        <f>ISI!L40+NFM!L56+CHI!L45+NMM!L44+PPA!L45+FBT!L25+TRE!L25+MAE!L25+TEL!L25+WWP!L25+OIS!L25</f>
        <v>0.26272617165793788</v>
      </c>
      <c r="M44" s="51">
        <f>ISI!M40+NFM!M56+CHI!M45+NMM!M44+PPA!M45+FBT!M25+TRE!M25+MAE!M25+TEL!M25+WWP!M25+OIS!M25</f>
        <v>0.31051548190530287</v>
      </c>
      <c r="N44" s="51">
        <f>ISI!N40+NFM!N56+CHI!N45+NMM!N44+PPA!N45+FBT!N25+TRE!N25+MAE!N25+TEL!N25+WWP!N25+OIS!N25</f>
        <v>0.33438798650991375</v>
      </c>
      <c r="O44" s="51">
        <f>ISI!O40+NFM!O56+CHI!O45+NMM!O44+PPA!O45+FBT!O25+TRE!O25+MAE!O25+TEL!O25+WWP!O25+OIS!O25</f>
        <v>0.33438245378522158</v>
      </c>
      <c r="P44" s="51">
        <f>ISI!P40+NFM!P56+CHI!P45+NMM!P44+PPA!P45+FBT!P25+TRE!P25+MAE!P25+TEL!P25+WWP!P25+OIS!P25</f>
        <v>0.35826681220827039</v>
      </c>
      <c r="Q44" s="51">
        <f>ISI!Q40+NFM!Q56+CHI!Q45+NMM!Q44+PPA!Q45+FBT!Q25+TRE!Q25+MAE!Q25+TEL!Q25+WWP!Q25+OIS!Q25</f>
        <v>0.35826266654623673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26.273048629024601</v>
      </c>
      <c r="C48" s="64">
        <f>ISI!C44+NFM!C60+CHI!C49+NMM!C48+PPA!C49+FBT!C29+TRE!C29+MAE!C29+TEL!C29+WWP!C29+OIS!C29</f>
        <v>26.50594000000001</v>
      </c>
      <c r="D48" s="64">
        <f>ISI!D44+NFM!D60+CHI!D49+NMM!D48+PPA!D49+FBT!D29+TRE!D29+MAE!D29+TEL!D29+WWP!D29+OIS!D29</f>
        <v>24.80646999999999</v>
      </c>
      <c r="E48" s="64">
        <f>ISI!E44+NFM!E60+CHI!E49+NMM!E48+PPA!E49+FBT!E29+TRE!E29+MAE!E29+TEL!E29+WWP!E29+OIS!E29</f>
        <v>57.797839999999987</v>
      </c>
      <c r="F48" s="64">
        <f>ISI!F44+NFM!F60+CHI!F49+NMM!F48+PPA!F49+FBT!F29+TRE!F29+MAE!F29+TEL!F29+WWP!F29+OIS!F29</f>
        <v>53.005030000000012</v>
      </c>
      <c r="G48" s="64">
        <f>ISI!G44+NFM!G60+CHI!G49+NMM!G48+PPA!G49+FBT!G29+TRE!G29+MAE!G29+TEL!G29+WWP!G29+OIS!G29</f>
        <v>61.908282104023044</v>
      </c>
      <c r="H48" s="64">
        <f>ISI!H44+NFM!H60+CHI!H49+NMM!H48+PPA!H49+FBT!H29+TRE!H29+MAE!H29+TEL!H29+WWP!H29+OIS!H29</f>
        <v>58.36925999999999</v>
      </c>
      <c r="I48" s="64">
        <f>ISI!I44+NFM!I60+CHI!I49+NMM!I48+PPA!I49+FBT!I29+TRE!I29+MAE!I29+TEL!I29+WWP!I29+OIS!I29</f>
        <v>59.523449999999983</v>
      </c>
      <c r="J48" s="64">
        <f>ISI!J44+NFM!J60+CHI!J49+NMM!J48+PPA!J49+FBT!J29+TRE!J29+MAE!J29+TEL!J29+WWP!J29+OIS!J29</f>
        <v>68.50039000000001</v>
      </c>
      <c r="K48" s="64">
        <f>ISI!K44+NFM!K60+CHI!K49+NMM!K48+PPA!K49+FBT!K29+TRE!K29+MAE!K29+TEL!K29+WWP!K29+OIS!K29</f>
        <v>56.478349999999992</v>
      </c>
      <c r="L48" s="64">
        <f>ISI!L44+NFM!L60+CHI!L49+NMM!L48+PPA!L49+FBT!L29+TRE!L29+MAE!L29+TEL!L29+WWP!L29+OIS!L29</f>
        <v>53.717167793192253</v>
      </c>
      <c r="M48" s="64">
        <f>ISI!M44+NFM!M60+CHI!M49+NMM!M48+PPA!M49+FBT!M29+TRE!M29+MAE!M29+TEL!M29+WWP!M29+OIS!M29</f>
        <v>58.326950148923608</v>
      </c>
      <c r="N48" s="64">
        <f>ISI!N44+NFM!N60+CHI!N49+NMM!N48+PPA!N49+FBT!N29+TRE!N29+MAE!N29+TEL!N29+WWP!N29+OIS!N29</f>
        <v>54.694433817310276</v>
      </c>
      <c r="O48" s="64">
        <f>ISI!O44+NFM!O60+CHI!O49+NMM!O48+PPA!O49+FBT!O29+TRE!O29+MAE!O29+TEL!O29+WWP!O29+OIS!O29</f>
        <v>51.877328747491958</v>
      </c>
      <c r="P48" s="64">
        <f>ISI!P44+NFM!P60+CHI!P49+NMM!P48+PPA!P49+FBT!P29+TRE!P29+MAE!P29+TEL!P29+WWP!P29+OIS!P29</f>
        <v>48.557370784369802</v>
      </c>
      <c r="Q48" s="64">
        <f>ISI!Q44+NFM!Q60+CHI!Q49+NMM!Q48+PPA!Q49+FBT!Q29+TRE!Q29+MAE!Q29+TEL!Q29+WWP!Q29+OIS!Q29</f>
        <v>49.130100224323741</v>
      </c>
    </row>
    <row r="49" spans="1:17" x14ac:dyDescent="0.25">
      <c r="A49" s="63" t="s">
        <v>21</v>
      </c>
      <c r="B49" s="62">
        <f>ISI!B45+NFM!B61+CHI!B50+NMM!B49+PPA!B50+FBT!B30+TRE!B30+MAE!B30+TEL!B30+WWP!B30+OIS!B30</f>
        <v>475.41394403648638</v>
      </c>
      <c r="C49" s="62">
        <f>ISI!C45+NFM!C61+CHI!C50+NMM!C49+PPA!C50+FBT!C30+TRE!C30+MAE!C30+TEL!C30+WWP!C30+OIS!C30</f>
        <v>488.79539999999992</v>
      </c>
      <c r="D49" s="62">
        <f>ISI!D45+NFM!D61+CHI!D50+NMM!D49+PPA!D50+FBT!D30+TRE!D30+MAE!D30+TEL!D30+WWP!D30+OIS!D30</f>
        <v>501.00288999999992</v>
      </c>
      <c r="E49" s="62">
        <f>ISI!E45+NFM!E61+CHI!E50+NMM!E49+PPA!E50+FBT!E30+TRE!E30+MAE!E30+TEL!E30+WWP!E30+OIS!E30</f>
        <v>566.48663999999997</v>
      </c>
      <c r="F49" s="62">
        <f>ISI!F45+NFM!F61+CHI!F50+NMM!F49+PPA!F50+FBT!F30+TRE!F30+MAE!F30+TEL!F30+WWP!F30+OIS!F30</f>
        <v>580.90050999999994</v>
      </c>
      <c r="G49" s="62">
        <f>ISI!G45+NFM!G61+CHI!G50+NMM!G49+PPA!G50+FBT!G30+TRE!G30+MAE!G30+TEL!G30+WWP!G30+OIS!G30</f>
        <v>616.67561950187201</v>
      </c>
      <c r="H49" s="62">
        <f>ISI!H45+NFM!H61+CHI!H50+NMM!H49+PPA!H50+FBT!H30+TRE!H30+MAE!H30+TEL!H30+WWP!H30+OIS!H30</f>
        <v>639.75651999999991</v>
      </c>
      <c r="I49" s="62">
        <f>ISI!I45+NFM!I61+CHI!I50+NMM!I49+PPA!I50+FBT!I30+TRE!I30+MAE!I30+TEL!I30+WWP!I30+OIS!I30</f>
        <v>642.13616000000002</v>
      </c>
      <c r="J49" s="62">
        <f>ISI!J45+NFM!J61+CHI!J50+NMM!J49+PPA!J50+FBT!J30+TRE!J30+MAE!J30+TEL!J30+WWP!J30+OIS!J30</f>
        <v>542.60337000000004</v>
      </c>
      <c r="K49" s="62">
        <f>ISI!K45+NFM!K61+CHI!K50+NMM!K49+PPA!K50+FBT!K30+TRE!K30+MAE!K30+TEL!K30+WWP!K30+OIS!K30</f>
        <v>426.97645</v>
      </c>
      <c r="L49" s="62">
        <f>ISI!L45+NFM!L61+CHI!L50+NMM!L49+PPA!L50+FBT!L30+TRE!L30+MAE!L30+TEL!L30+WWP!L30+OIS!L30</f>
        <v>471.79929380069171</v>
      </c>
      <c r="M49" s="62">
        <f>ISI!M45+NFM!M61+CHI!M50+NMM!M49+PPA!M50+FBT!M30+TRE!M30+MAE!M30+TEL!M30+WWP!M30+OIS!M30</f>
        <v>504.21755837722645</v>
      </c>
      <c r="N49" s="62">
        <f>ISI!N45+NFM!N61+CHI!N50+NMM!N49+PPA!N50+FBT!N30+TRE!N30+MAE!N30+TEL!N30+WWP!N30+OIS!N30</f>
        <v>509.19818024376673</v>
      </c>
      <c r="O49" s="62">
        <f>ISI!O45+NFM!O61+CHI!O50+NMM!O49+PPA!O50+FBT!O30+TRE!O30+MAE!O30+TEL!O30+WWP!O30+OIS!O30</f>
        <v>505.43050663670488</v>
      </c>
      <c r="P49" s="62">
        <f>ISI!P45+NFM!P61+CHI!P50+NMM!P49+PPA!P50+FBT!P30+TRE!P30+MAE!P30+TEL!P30+WWP!P30+OIS!P30</f>
        <v>520.80083170155331</v>
      </c>
      <c r="Q49" s="62">
        <f>ISI!Q45+NFM!Q61+CHI!Q50+NMM!Q49+PPA!Q50+FBT!Q30+TRE!Q30+MAE!Q30+TEL!Q30+WWP!Q30+OIS!Q30</f>
        <v>533.01335216637381</v>
      </c>
    </row>
    <row r="50" spans="1:17" x14ac:dyDescent="0.25">
      <c r="A50" s="50" t="s">
        <v>65</v>
      </c>
      <c r="B50" s="38">
        <f t="shared" ref="B50:Q50" si="4">SUM(B51,B54,B60,B64,B68,B72:B77)</f>
        <v>1423.8135602363495</v>
      </c>
      <c r="C50" s="38">
        <f t="shared" si="4"/>
        <v>1335.7492500000005</v>
      </c>
      <c r="D50" s="38">
        <f t="shared" si="4"/>
        <v>1262.1366700000005</v>
      </c>
      <c r="E50" s="38">
        <f t="shared" si="4"/>
        <v>1499.6191199999994</v>
      </c>
      <c r="F50" s="38">
        <f t="shared" si="4"/>
        <v>1534.3898200000001</v>
      </c>
      <c r="G50" s="38">
        <f t="shared" si="4"/>
        <v>1643.8657164700608</v>
      </c>
      <c r="H50" s="38">
        <f t="shared" si="4"/>
        <v>1698.2292799999998</v>
      </c>
      <c r="I50" s="38">
        <f t="shared" si="4"/>
        <v>1604.3169399999997</v>
      </c>
      <c r="J50" s="38">
        <f t="shared" si="4"/>
        <v>1483.1493000000003</v>
      </c>
      <c r="K50" s="38">
        <f t="shared" si="4"/>
        <v>1220.0918499999991</v>
      </c>
      <c r="L50" s="38">
        <f t="shared" si="4"/>
        <v>1272.8910773130222</v>
      </c>
      <c r="M50" s="38">
        <f t="shared" si="4"/>
        <v>1235.7266171639246</v>
      </c>
      <c r="N50" s="38">
        <f t="shared" si="4"/>
        <v>1206.3571944706284</v>
      </c>
      <c r="O50" s="38">
        <f t="shared" si="4"/>
        <v>1196.4381758120714</v>
      </c>
      <c r="P50" s="38">
        <f t="shared" si="4"/>
        <v>1229.9710231014824</v>
      </c>
      <c r="Q50" s="38">
        <f t="shared" si="4"/>
        <v>1227.0738340028449</v>
      </c>
    </row>
    <row r="51" spans="1:17" x14ac:dyDescent="0.25">
      <c r="A51" s="61" t="s">
        <v>13</v>
      </c>
      <c r="B51" s="45">
        <f>ISI!B$46</f>
        <v>167.36385694240178</v>
      </c>
      <c r="C51" s="45">
        <f>ISI!C$46</f>
        <v>149.39338000000004</v>
      </c>
      <c r="D51" s="45">
        <f>ISI!D$46</f>
        <v>136.96041999999989</v>
      </c>
      <c r="E51" s="45">
        <f>ISI!E$46</f>
        <v>131.71622999999951</v>
      </c>
      <c r="F51" s="45">
        <f>ISI!F$46</f>
        <v>132.19236000000009</v>
      </c>
      <c r="G51" s="45">
        <f>ISI!G$46</f>
        <v>154.29992366389948</v>
      </c>
      <c r="H51" s="45">
        <f>ISI!H$46</f>
        <v>161.10109999999978</v>
      </c>
      <c r="I51" s="45">
        <f>ISI!I$46</f>
        <v>136.79812999999993</v>
      </c>
      <c r="J51" s="45">
        <f>ISI!J$46</f>
        <v>150.47790999999984</v>
      </c>
      <c r="K51" s="45">
        <f>ISI!K$46</f>
        <v>118.22005999999995</v>
      </c>
      <c r="L51" s="45">
        <f>ISI!L$46</f>
        <v>147.58335311833048</v>
      </c>
      <c r="M51" s="45">
        <f>ISI!M$46</f>
        <v>142.81219301897232</v>
      </c>
      <c r="N51" s="45">
        <f>ISI!N$46</f>
        <v>149.23579703064246</v>
      </c>
      <c r="O51" s="45">
        <f>ISI!O$46</f>
        <v>147.50538414773416</v>
      </c>
      <c r="P51" s="45">
        <f>ISI!P$46</f>
        <v>143.90635006013903</v>
      </c>
      <c r="Q51" s="45">
        <f>ISI!Q$46</f>
        <v>143.07269704016511</v>
      </c>
    </row>
    <row r="52" spans="1:17" x14ac:dyDescent="0.25">
      <c r="A52" s="57" t="s">
        <v>46</v>
      </c>
      <c r="B52" s="35">
        <f>ISI!B$47</f>
        <v>0</v>
      </c>
      <c r="C52" s="35">
        <f>ISI!C$47</f>
        <v>0</v>
      </c>
      <c r="D52" s="35">
        <f>ISI!D$47</f>
        <v>0</v>
      </c>
      <c r="E52" s="35">
        <f>ISI!E$47</f>
        <v>0</v>
      </c>
      <c r="F52" s="35">
        <f>ISI!F$47</f>
        <v>0</v>
      </c>
      <c r="G52" s="35">
        <f>ISI!G$47</f>
        <v>0</v>
      </c>
      <c r="H52" s="35">
        <f>ISI!H$47</f>
        <v>0</v>
      </c>
      <c r="I52" s="35">
        <f>ISI!I$47</f>
        <v>0</v>
      </c>
      <c r="J52" s="35">
        <f>ISI!J$47</f>
        <v>0</v>
      </c>
      <c r="K52" s="35">
        <f>ISI!K$47</f>
        <v>0</v>
      </c>
      <c r="L52" s="35">
        <f>ISI!L$47</f>
        <v>0</v>
      </c>
      <c r="M52" s="35">
        <f>ISI!M$47</f>
        <v>0</v>
      </c>
      <c r="N52" s="35">
        <f>ISI!N$47</f>
        <v>0</v>
      </c>
      <c r="O52" s="35">
        <f>ISI!O$47</f>
        <v>0</v>
      </c>
      <c r="P52" s="35">
        <f>ISI!P$47</f>
        <v>0</v>
      </c>
      <c r="Q52" s="35">
        <f>ISI!Q$47</f>
        <v>0</v>
      </c>
    </row>
    <row r="53" spans="1:17" x14ac:dyDescent="0.25">
      <c r="A53" s="57" t="s">
        <v>45</v>
      </c>
      <c r="B53" s="35">
        <f>ISI!B$48</f>
        <v>167.36385694240178</v>
      </c>
      <c r="C53" s="35">
        <f>ISI!C$48</f>
        <v>149.39338000000004</v>
      </c>
      <c r="D53" s="35">
        <f>ISI!D$48</f>
        <v>136.96041999999989</v>
      </c>
      <c r="E53" s="35">
        <f>ISI!E$48</f>
        <v>131.71622999999951</v>
      </c>
      <c r="F53" s="35">
        <f>ISI!F$48</f>
        <v>132.19236000000009</v>
      </c>
      <c r="G53" s="35">
        <f>ISI!G$48</f>
        <v>154.29992366389948</v>
      </c>
      <c r="H53" s="35">
        <f>ISI!H$48</f>
        <v>161.10109999999978</v>
      </c>
      <c r="I53" s="35">
        <f>ISI!I$48</f>
        <v>136.79812999999993</v>
      </c>
      <c r="J53" s="35">
        <f>ISI!J$48</f>
        <v>150.47790999999984</v>
      </c>
      <c r="K53" s="35">
        <f>ISI!K$48</f>
        <v>118.22005999999995</v>
      </c>
      <c r="L53" s="35">
        <f>ISI!L$48</f>
        <v>147.58335311833048</v>
      </c>
      <c r="M53" s="35">
        <f>ISI!M$48</f>
        <v>142.81219301897232</v>
      </c>
      <c r="N53" s="35">
        <f>ISI!N$48</f>
        <v>149.23579703064246</v>
      </c>
      <c r="O53" s="35">
        <f>ISI!O$48</f>
        <v>147.50538414773416</v>
      </c>
      <c r="P53" s="35">
        <f>ISI!P$48</f>
        <v>143.90635006013903</v>
      </c>
      <c r="Q53" s="35">
        <f>ISI!Q$48</f>
        <v>143.07269704016511</v>
      </c>
    </row>
    <row r="54" spans="1:17" x14ac:dyDescent="0.25">
      <c r="A54" s="58" t="s">
        <v>12</v>
      </c>
      <c r="B54" s="37">
        <f>NFM!B$62</f>
        <v>119.183491732818</v>
      </c>
      <c r="C54" s="37">
        <f>NFM!C$62</f>
        <v>120.4657499999999</v>
      </c>
      <c r="D54" s="37">
        <f>NFM!D$62</f>
        <v>145.48322000000013</v>
      </c>
      <c r="E54" s="37">
        <f>NFM!E$62</f>
        <v>173.03079000000002</v>
      </c>
      <c r="F54" s="37">
        <f>NFM!F$62</f>
        <v>177.50561000000005</v>
      </c>
      <c r="G54" s="37">
        <f>NFM!G$62</f>
        <v>187.20499727483246</v>
      </c>
      <c r="H54" s="37">
        <f>NFM!H$62</f>
        <v>184.14203000000001</v>
      </c>
      <c r="I54" s="37">
        <f>NFM!I$62</f>
        <v>203.03938999999997</v>
      </c>
      <c r="J54" s="37">
        <f>NFM!J$62</f>
        <v>148.55469000000014</v>
      </c>
      <c r="K54" s="37">
        <f>NFM!K$62</f>
        <v>102.90018999999909</v>
      </c>
      <c r="L54" s="37">
        <f>NFM!L$62</f>
        <v>94.232271844844888</v>
      </c>
      <c r="M54" s="37">
        <f>NFM!M$62</f>
        <v>138.80092584735183</v>
      </c>
      <c r="N54" s="37">
        <f>NFM!N$62</f>
        <v>149.9290278111088</v>
      </c>
      <c r="O54" s="37">
        <f>NFM!O$62</f>
        <v>150.34368090702202</v>
      </c>
      <c r="P54" s="37">
        <f>NFM!P$62</f>
        <v>151.72566094442328</v>
      </c>
      <c r="Q54" s="37">
        <f>NFM!Q$62</f>
        <v>158.00277923687574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93.560436601500214</v>
      </c>
      <c r="C56" s="35">
        <f>NFM!C$64</f>
        <v>93.123626619053312</v>
      </c>
      <c r="D56" s="35">
        <f>NFM!D$64</f>
        <v>115.75231673024533</v>
      </c>
      <c r="E56" s="35">
        <f>NFM!E$64</f>
        <v>140.91448527383119</v>
      </c>
      <c r="F56" s="35">
        <f>NFM!F$64</f>
        <v>146.2433938000471</v>
      </c>
      <c r="G56" s="35">
        <f>NFM!G$64</f>
        <v>158.21530466015975</v>
      </c>
      <c r="H56" s="35">
        <f>NFM!H$64</f>
        <v>154.6300699732696</v>
      </c>
      <c r="I56" s="35">
        <f>NFM!I$64</f>
        <v>165.91054749805016</v>
      </c>
      <c r="J56" s="35">
        <f>NFM!J$64</f>
        <v>116.00072195456269</v>
      </c>
      <c r="K56" s="35">
        <f>NFM!K$64</f>
        <v>63.590429817860944</v>
      </c>
      <c r="L56" s="35">
        <f>NFM!L$64</f>
        <v>62.879429865352662</v>
      </c>
      <c r="M56" s="35">
        <f>NFM!M$64</f>
        <v>110.05039215313248</v>
      </c>
      <c r="N56" s="35">
        <f>NFM!N$64</f>
        <v>120.24148111273294</v>
      </c>
      <c r="O56" s="35">
        <f>NFM!O$64</f>
        <v>124.57447123643345</v>
      </c>
      <c r="P56" s="35">
        <f>NFM!P$64</f>
        <v>127.55520094226691</v>
      </c>
      <c r="Q56" s="35">
        <f>NFM!Q$64</f>
        <v>135.92646535840686</v>
      </c>
    </row>
    <row r="57" spans="1:17" x14ac:dyDescent="0.25">
      <c r="A57" s="60" t="s">
        <v>43</v>
      </c>
      <c r="B57" s="44">
        <f>NFM!B$65</f>
        <v>93.560436601500214</v>
      </c>
      <c r="C57" s="44">
        <f>NFM!C$65</f>
        <v>93.123626619053312</v>
      </c>
      <c r="D57" s="44">
        <f>NFM!D$65</f>
        <v>115.75231673024533</v>
      </c>
      <c r="E57" s="44">
        <f>NFM!E$65</f>
        <v>140.91448527383119</v>
      </c>
      <c r="F57" s="44">
        <f>NFM!F$65</f>
        <v>146.2433938000471</v>
      </c>
      <c r="G57" s="44">
        <f>NFM!G$65</f>
        <v>158.21530466015975</v>
      </c>
      <c r="H57" s="44">
        <f>NFM!H$65</f>
        <v>151.57225821980566</v>
      </c>
      <c r="I57" s="44">
        <f>NFM!I$65</f>
        <v>162.42470756766377</v>
      </c>
      <c r="J57" s="44">
        <f>NFM!J$65</f>
        <v>112.77618496646355</v>
      </c>
      <c r="K57" s="44">
        <f>NFM!K$65</f>
        <v>61.544145105973207</v>
      </c>
      <c r="L57" s="44">
        <f>NFM!L$65</f>
        <v>59.89583842977563</v>
      </c>
      <c r="M57" s="44">
        <f>NFM!M$65</f>
        <v>107.17764337768901</v>
      </c>
      <c r="N57" s="44">
        <f>NFM!N$65</f>
        <v>117.1641193277717</v>
      </c>
      <c r="O57" s="44">
        <f>NFM!O$65</f>
        <v>121.50916724720311</v>
      </c>
      <c r="P57" s="44">
        <f>NFM!P$65</f>
        <v>124.33157122093624</v>
      </c>
      <c r="Q57" s="44">
        <f>NFM!Q$65</f>
        <v>132.62765591551076</v>
      </c>
    </row>
    <row r="58" spans="1:17" x14ac:dyDescent="0.25">
      <c r="A58" s="59" t="s">
        <v>344</v>
      </c>
      <c r="B58" s="43">
        <f>NFM!B$66</f>
        <v>0</v>
      </c>
      <c r="C58" s="43">
        <f>NFM!C$66</f>
        <v>0</v>
      </c>
      <c r="D58" s="43">
        <f>NFM!D$66</f>
        <v>0</v>
      </c>
      <c r="E58" s="43">
        <f>NFM!E$66</f>
        <v>0</v>
      </c>
      <c r="F58" s="43">
        <f>NFM!F$66</f>
        <v>0</v>
      </c>
      <c r="G58" s="43">
        <f>NFM!G$66</f>
        <v>0</v>
      </c>
      <c r="H58" s="43">
        <f>NFM!H$66</f>
        <v>3.0578117534639278</v>
      </c>
      <c r="I58" s="43">
        <f>NFM!I$66</f>
        <v>3.4858399303863843</v>
      </c>
      <c r="J58" s="43">
        <f>NFM!J$66</f>
        <v>3.2245369880991421</v>
      </c>
      <c r="K58" s="43">
        <f>NFM!K$66</f>
        <v>2.0462847118877368</v>
      </c>
      <c r="L58" s="43">
        <f>NFM!L$66</f>
        <v>2.9835914355770337</v>
      </c>
      <c r="M58" s="43">
        <f>NFM!M$66</f>
        <v>2.8727487754434664</v>
      </c>
      <c r="N58" s="43">
        <f>NFM!N$66</f>
        <v>3.0773617849612442</v>
      </c>
      <c r="O58" s="43">
        <f>NFM!O$66</f>
        <v>3.0653039892303413</v>
      </c>
      <c r="P58" s="43">
        <f>NFM!P$66</f>
        <v>3.2236297213306742</v>
      </c>
      <c r="Q58" s="43">
        <f>NFM!Q$66</f>
        <v>3.2988094428960912</v>
      </c>
    </row>
    <row r="59" spans="1:17" x14ac:dyDescent="0.25">
      <c r="A59" s="57" t="s">
        <v>42</v>
      </c>
      <c r="B59" s="35">
        <f>NFM!B$67</f>
        <v>25.623055131317784</v>
      </c>
      <c r="C59" s="35">
        <f>NFM!C$67</f>
        <v>27.342123380946589</v>
      </c>
      <c r="D59" s="35">
        <f>NFM!D$67</f>
        <v>29.730903269754805</v>
      </c>
      <c r="E59" s="35">
        <f>NFM!E$67</f>
        <v>32.116304726168835</v>
      </c>
      <c r="F59" s="35">
        <f>NFM!F$67</f>
        <v>31.262216199952945</v>
      </c>
      <c r="G59" s="35">
        <f>NFM!G$67</f>
        <v>28.98969261467272</v>
      </c>
      <c r="H59" s="35">
        <f>NFM!H$67</f>
        <v>29.511960026730407</v>
      </c>
      <c r="I59" s="35">
        <f>NFM!I$67</f>
        <v>37.128842501949805</v>
      </c>
      <c r="J59" s="35">
        <f>NFM!J$67</f>
        <v>32.553968045437443</v>
      </c>
      <c r="K59" s="35">
        <f>NFM!K$67</f>
        <v>39.309760182138142</v>
      </c>
      <c r="L59" s="35">
        <f>NFM!L$67</f>
        <v>31.352841979492233</v>
      </c>
      <c r="M59" s="35">
        <f>NFM!M$67</f>
        <v>28.750533694219342</v>
      </c>
      <c r="N59" s="35">
        <f>NFM!N$67</f>
        <v>29.687546698375854</v>
      </c>
      <c r="O59" s="35">
        <f>NFM!O$67</f>
        <v>25.76920967058858</v>
      </c>
      <c r="P59" s="35">
        <f>NFM!P$67</f>
        <v>24.170460002156375</v>
      </c>
      <c r="Q59" s="35">
        <f>NFM!Q$67</f>
        <v>22.076313878468881</v>
      </c>
    </row>
    <row r="60" spans="1:17" x14ac:dyDescent="0.25">
      <c r="A60" s="58" t="s">
        <v>11</v>
      </c>
      <c r="B60" s="37">
        <f>CHI!B$51</f>
        <v>116.01433873261121</v>
      </c>
      <c r="C60" s="37">
        <f>CHI!C$51</f>
        <v>106.61750999999997</v>
      </c>
      <c r="D60" s="37">
        <f>CHI!D$51</f>
        <v>113.97310000000043</v>
      </c>
      <c r="E60" s="37">
        <f>CHI!E$51</f>
        <v>182.7681</v>
      </c>
      <c r="F60" s="37">
        <f>CHI!F$51</f>
        <v>182.07884000000001</v>
      </c>
      <c r="G60" s="37">
        <f>CHI!G$51</f>
        <v>168.07423335504538</v>
      </c>
      <c r="H60" s="37">
        <f>CHI!H$51</f>
        <v>171.7871100000001</v>
      </c>
      <c r="I60" s="37">
        <f>CHI!I$51</f>
        <v>182.95693</v>
      </c>
      <c r="J60" s="37">
        <f>CHI!J$51</f>
        <v>159.87365999999997</v>
      </c>
      <c r="K60" s="37">
        <f>CHI!K$51</f>
        <v>158.83577000000002</v>
      </c>
      <c r="L60" s="37">
        <f>CHI!L$51</f>
        <v>168.89174103435576</v>
      </c>
      <c r="M60" s="37">
        <f>CHI!M$51</f>
        <v>156.47256062733621</v>
      </c>
      <c r="N60" s="37">
        <f>CHI!N$51</f>
        <v>148.80246464326407</v>
      </c>
      <c r="O60" s="37">
        <f>CHI!O$51</f>
        <v>149.49236417248309</v>
      </c>
      <c r="P60" s="37">
        <f>CHI!P$51</f>
        <v>151.5920550240611</v>
      </c>
      <c r="Q60" s="37">
        <f>CHI!Q$51</f>
        <v>159.83273943711495</v>
      </c>
    </row>
    <row r="61" spans="1:17" x14ac:dyDescent="0.25">
      <c r="A61" s="57" t="s">
        <v>61</v>
      </c>
      <c r="B61" s="35">
        <f>CHI!B$52</f>
        <v>40.019579905347577</v>
      </c>
      <c r="C61" s="35">
        <f>CHI!C$52</f>
        <v>36.22669655082408</v>
      </c>
      <c r="D61" s="35">
        <f>CHI!D$52</f>
        <v>37.443620836227502</v>
      </c>
      <c r="E61" s="35">
        <f>CHI!E$52</f>
        <v>59.452653375946888</v>
      </c>
      <c r="F61" s="35">
        <f>CHI!F$52</f>
        <v>58.429556956009002</v>
      </c>
      <c r="G61" s="35">
        <f>CHI!G$52</f>
        <v>54.816460875522736</v>
      </c>
      <c r="H61" s="35">
        <f>CHI!H$52</f>
        <v>54.882469421044767</v>
      </c>
      <c r="I61" s="35">
        <f>CHI!I$52</f>
        <v>62.073832657871975</v>
      </c>
      <c r="J61" s="35">
        <f>CHI!J$52</f>
        <v>45.658947232984396</v>
      </c>
      <c r="K61" s="35">
        <f>CHI!K$52</f>
        <v>35.668603747347809</v>
      </c>
      <c r="L61" s="35">
        <f>CHI!L$52</f>
        <v>27.8207778792294</v>
      </c>
      <c r="M61" s="35">
        <f>CHI!M$52</f>
        <v>18.735748263249096</v>
      </c>
      <c r="N61" s="35">
        <f>CHI!N$52</f>
        <v>20.151061264117452</v>
      </c>
      <c r="O61" s="35">
        <f>CHI!O$52</f>
        <v>24.757066193002483</v>
      </c>
      <c r="P61" s="35">
        <f>CHI!P$52</f>
        <v>29.705139993150887</v>
      </c>
      <c r="Q61" s="35">
        <f>CHI!Q$52</f>
        <v>73.058079002058776</v>
      </c>
    </row>
    <row r="62" spans="1:17" x14ac:dyDescent="0.25">
      <c r="A62" s="57" t="s">
        <v>40</v>
      </c>
      <c r="B62" s="35">
        <f>CHI!B$53</f>
        <v>71.639430528696948</v>
      </c>
      <c r="C62" s="35">
        <f>CHI!C$53</f>
        <v>66.181273625735741</v>
      </c>
      <c r="D62" s="35">
        <f>CHI!D$53</f>
        <v>72.066156060104106</v>
      </c>
      <c r="E62" s="35">
        <f>CHI!E$53</f>
        <v>114.757976404015</v>
      </c>
      <c r="F62" s="35">
        <f>CHI!F$53</f>
        <v>115.00159288577284</v>
      </c>
      <c r="G62" s="35">
        <f>CHI!G$53</f>
        <v>105.39250950176324</v>
      </c>
      <c r="H62" s="35">
        <f>CHI!H$53</f>
        <v>107.32355911338429</v>
      </c>
      <c r="I62" s="35">
        <f>CHI!I$53</f>
        <v>111.09457753468928</v>
      </c>
      <c r="J62" s="35">
        <f>CHI!J$53</f>
        <v>104.79910578440665</v>
      </c>
      <c r="K62" s="35">
        <f>CHI!K$53</f>
        <v>114.23696786352411</v>
      </c>
      <c r="L62" s="35">
        <f>CHI!L$53</f>
        <v>131.74850112305162</v>
      </c>
      <c r="M62" s="35">
        <f>CHI!M$53</f>
        <v>130.41120048823592</v>
      </c>
      <c r="N62" s="35">
        <f>CHI!N$53</f>
        <v>120.55207009186456</v>
      </c>
      <c r="O62" s="35">
        <f>CHI!O$53</f>
        <v>115.15621439909194</v>
      </c>
      <c r="P62" s="35">
        <f>CHI!P$53</f>
        <v>113.92922041896114</v>
      </c>
      <c r="Q62" s="35">
        <f>CHI!Q$53</f>
        <v>79.390151446796196</v>
      </c>
    </row>
    <row r="63" spans="1:17" x14ac:dyDescent="0.25">
      <c r="A63" s="57" t="s">
        <v>39</v>
      </c>
      <c r="B63" s="35">
        <f>CHI!B$54</f>
        <v>4.3553282985666968</v>
      </c>
      <c r="C63" s="35">
        <f>CHI!C$54</f>
        <v>4.2095398234401582</v>
      </c>
      <c r="D63" s="35">
        <f>CHI!D$54</f>
        <v>4.4633231036688228</v>
      </c>
      <c r="E63" s="35">
        <f>CHI!E$54</f>
        <v>8.5574702200381179</v>
      </c>
      <c r="F63" s="35">
        <f>CHI!F$54</f>
        <v>8.6476901582181718</v>
      </c>
      <c r="G63" s="35">
        <f>CHI!G$54</f>
        <v>7.8652629777593948</v>
      </c>
      <c r="H63" s="35">
        <f>CHI!H$54</f>
        <v>9.5810814655710175</v>
      </c>
      <c r="I63" s="35">
        <f>CHI!I$54</f>
        <v>9.7885198074387336</v>
      </c>
      <c r="J63" s="35">
        <f>CHI!J$54</f>
        <v>9.4156069826089333</v>
      </c>
      <c r="K63" s="35">
        <f>CHI!K$54</f>
        <v>8.9301983891280869</v>
      </c>
      <c r="L63" s="35">
        <f>CHI!L$54</f>
        <v>9.3224620320747142</v>
      </c>
      <c r="M63" s="35">
        <f>CHI!M$54</f>
        <v>7.3256118758511954</v>
      </c>
      <c r="N63" s="35">
        <f>CHI!N$54</f>
        <v>8.0993332872820627</v>
      </c>
      <c r="O63" s="35">
        <f>CHI!O$54</f>
        <v>9.5790835803886694</v>
      </c>
      <c r="P63" s="35">
        <f>CHI!P$54</f>
        <v>7.9576946119490755</v>
      </c>
      <c r="Q63" s="35">
        <f>CHI!Q$54</f>
        <v>7.3845089882599764</v>
      </c>
    </row>
    <row r="64" spans="1:17" x14ac:dyDescent="0.25">
      <c r="A64" s="58" t="s">
        <v>10</v>
      </c>
      <c r="B64" s="37">
        <f>NMM!B$50</f>
        <v>220.22510416533274</v>
      </c>
      <c r="C64" s="37">
        <f>NMM!C$50</f>
        <v>224.89975000000004</v>
      </c>
      <c r="D64" s="37">
        <f>NMM!D$50</f>
        <v>186.15688</v>
      </c>
      <c r="E64" s="37">
        <f>NMM!E$50</f>
        <v>219.39371999999997</v>
      </c>
      <c r="F64" s="37">
        <f>NMM!F$50</f>
        <v>226.02969999999996</v>
      </c>
      <c r="G64" s="37">
        <f>NMM!G$50</f>
        <v>240.78673179243532</v>
      </c>
      <c r="H64" s="37">
        <f>NMM!H$50</f>
        <v>271.46854999999999</v>
      </c>
      <c r="I64" s="37">
        <f>NMM!I$50</f>
        <v>274.33566999999999</v>
      </c>
      <c r="J64" s="37">
        <f>NMM!J$50</f>
        <v>268.56529</v>
      </c>
      <c r="K64" s="37">
        <f>NMM!K$50</f>
        <v>188.85953000000001</v>
      </c>
      <c r="L64" s="37">
        <f>NMM!L$50</f>
        <v>197.93629501151921</v>
      </c>
      <c r="M64" s="37">
        <f>NMM!M$50</f>
        <v>186.79514625009958</v>
      </c>
      <c r="N64" s="37">
        <f>NMM!N$50</f>
        <v>171.60300809324255</v>
      </c>
      <c r="O64" s="37">
        <f>NMM!O$50</f>
        <v>178.9733309916611</v>
      </c>
      <c r="P64" s="37">
        <f>NMM!P$50</f>
        <v>182.15144881242855</v>
      </c>
      <c r="Q64" s="37">
        <f>NMM!Q$50</f>
        <v>180.00022715243247</v>
      </c>
    </row>
    <row r="65" spans="1:17" x14ac:dyDescent="0.25">
      <c r="A65" s="57" t="s">
        <v>38</v>
      </c>
      <c r="B65" s="35">
        <f>NMM!B$51</f>
        <v>160.38749999999999</v>
      </c>
      <c r="C65" s="35">
        <f>NMM!C$51</f>
        <v>153.41840513029371</v>
      </c>
      <c r="D65" s="35">
        <f>NMM!D$51</f>
        <v>139.53790423409453</v>
      </c>
      <c r="E65" s="35">
        <f>NMM!E$51</f>
        <v>162.48419870989639</v>
      </c>
      <c r="F65" s="35">
        <f>NMM!F$51</f>
        <v>148.87750458446718</v>
      </c>
      <c r="G65" s="35">
        <f>NMM!G$51</f>
        <v>146.87550851853226</v>
      </c>
      <c r="H65" s="35">
        <f>NMM!H$51</f>
        <v>161.05720384819358</v>
      </c>
      <c r="I65" s="35">
        <f>NMM!I$51</f>
        <v>172.25986006014156</v>
      </c>
      <c r="J65" s="35">
        <f>NMM!J$51</f>
        <v>176.07851041966848</v>
      </c>
      <c r="K65" s="35">
        <f>NMM!K$51</f>
        <v>122.21926106682528</v>
      </c>
      <c r="L65" s="35">
        <f>NMM!L$51</f>
        <v>106.53440864777845</v>
      </c>
      <c r="M65" s="35">
        <f>NMM!M$51</f>
        <v>86.321060352389608</v>
      </c>
      <c r="N65" s="35">
        <f>NMM!N$51</f>
        <v>107.55209368205563</v>
      </c>
      <c r="O65" s="35">
        <f>NMM!O$51</f>
        <v>120.2831776298904</v>
      </c>
      <c r="P65" s="35">
        <f>NMM!P$51</f>
        <v>124.5299911753942</v>
      </c>
      <c r="Q65" s="35">
        <f>NMM!Q$51</f>
        <v>119.8419444966873</v>
      </c>
    </row>
    <row r="66" spans="1:17" x14ac:dyDescent="0.25">
      <c r="A66" s="57" t="s">
        <v>37</v>
      </c>
      <c r="B66" s="35">
        <f>NMM!B$52</f>
        <v>34.219435341724676</v>
      </c>
      <c r="C66" s="35">
        <f>NMM!C$52</f>
        <v>45.880133512809628</v>
      </c>
      <c r="D66" s="35">
        <f>NMM!D$52</f>
        <v>21.973860121026959</v>
      </c>
      <c r="E66" s="35">
        <f>NMM!E$52</f>
        <v>34.068053150600193</v>
      </c>
      <c r="F66" s="35">
        <f>NMM!F$52</f>
        <v>51.629839437168712</v>
      </c>
      <c r="G66" s="35">
        <f>NMM!G$52</f>
        <v>67.618224344778383</v>
      </c>
      <c r="H66" s="35">
        <f>NMM!H$52</f>
        <v>80.776791399831893</v>
      </c>
      <c r="I66" s="35">
        <f>NMM!I$52</f>
        <v>70.352911938107198</v>
      </c>
      <c r="J66" s="35">
        <f>NMM!J$52</f>
        <v>62.247075181745629</v>
      </c>
      <c r="K66" s="35">
        <f>NMM!K$52</f>
        <v>43.135268992517403</v>
      </c>
      <c r="L66" s="35">
        <f>NMM!L$52</f>
        <v>61.92614248362419</v>
      </c>
      <c r="M66" s="35">
        <f>NMM!M$52</f>
        <v>68.889361268466928</v>
      </c>
      <c r="N66" s="35">
        <f>NMM!N$52</f>
        <v>39.67107823452308</v>
      </c>
      <c r="O66" s="35">
        <f>NMM!O$52</f>
        <v>37.827065600602161</v>
      </c>
      <c r="P66" s="35">
        <f>NMM!P$52</f>
        <v>40.992407112307866</v>
      </c>
      <c r="Q66" s="35">
        <f>NMM!Q$52</f>
        <v>42.544482336066423</v>
      </c>
    </row>
    <row r="67" spans="1:17" x14ac:dyDescent="0.25">
      <c r="A67" s="57" t="s">
        <v>57</v>
      </c>
      <c r="B67" s="35">
        <f>NMM!B$53</f>
        <v>25.618168823608062</v>
      </c>
      <c r="C67" s="35">
        <f>NMM!C$53</f>
        <v>25.601211356896698</v>
      </c>
      <c r="D67" s="35">
        <f>NMM!D$53</f>
        <v>24.645115644878498</v>
      </c>
      <c r="E67" s="35">
        <f>NMM!E$53</f>
        <v>22.841468139503377</v>
      </c>
      <c r="F67" s="35">
        <f>NMM!F$53</f>
        <v>25.522355978364065</v>
      </c>
      <c r="G67" s="35">
        <f>NMM!G$53</f>
        <v>26.292998929124689</v>
      </c>
      <c r="H67" s="35">
        <f>NMM!H$53</f>
        <v>29.634554751974544</v>
      </c>
      <c r="I67" s="35">
        <f>NMM!I$53</f>
        <v>31.722898001751211</v>
      </c>
      <c r="J67" s="35">
        <f>NMM!J$53</f>
        <v>30.239704398585928</v>
      </c>
      <c r="K67" s="35">
        <f>NMM!K$53</f>
        <v>23.504999940657314</v>
      </c>
      <c r="L67" s="35">
        <f>NMM!L$53</f>
        <v>29.475743880116571</v>
      </c>
      <c r="M67" s="35">
        <f>NMM!M$53</f>
        <v>31.584724629243031</v>
      </c>
      <c r="N67" s="35">
        <f>NMM!N$53</f>
        <v>24.379836176663854</v>
      </c>
      <c r="O67" s="35">
        <f>NMM!O$53</f>
        <v>20.863087761168529</v>
      </c>
      <c r="P67" s="35">
        <f>NMM!P$53</f>
        <v>16.62905052472648</v>
      </c>
      <c r="Q67" s="35">
        <f>NMM!Q$53</f>
        <v>17.613800319678734</v>
      </c>
    </row>
    <row r="68" spans="1:17" x14ac:dyDescent="0.25">
      <c r="A68" s="58" t="s">
        <v>9</v>
      </c>
      <c r="B68" s="37">
        <f>PPA!B$51</f>
        <v>212.82675118569131</v>
      </c>
      <c r="C68" s="37">
        <f>PPA!C$51</f>
        <v>197.56128000000001</v>
      </c>
      <c r="D68" s="37">
        <f>PPA!D$51</f>
        <v>217.51085000000003</v>
      </c>
      <c r="E68" s="37">
        <f>PPA!E$51</f>
        <v>229.36984999999996</v>
      </c>
      <c r="F68" s="37">
        <f>PPA!F$51</f>
        <v>259.39244000000002</v>
      </c>
      <c r="G68" s="37">
        <f>PPA!G$51</f>
        <v>277.65881372601427</v>
      </c>
      <c r="H68" s="37">
        <f>PPA!H$51</f>
        <v>233.77733999999995</v>
      </c>
      <c r="I68" s="37">
        <f>PPA!I$51</f>
        <v>204.90177999999997</v>
      </c>
      <c r="J68" s="37">
        <f>PPA!J$51</f>
        <v>193.80752000000001</v>
      </c>
      <c r="K68" s="37">
        <f>PPA!K$51</f>
        <v>190.96448000000001</v>
      </c>
      <c r="L68" s="37">
        <f>PPA!L$51</f>
        <v>178.79109837864942</v>
      </c>
      <c r="M68" s="37">
        <f>PPA!M$51</f>
        <v>170.44015960621459</v>
      </c>
      <c r="N68" s="37">
        <f>PPA!N$51</f>
        <v>169.26596825575109</v>
      </c>
      <c r="O68" s="37">
        <f>PPA!O$51</f>
        <v>164.64955649593844</v>
      </c>
      <c r="P68" s="37">
        <f>PPA!P$51</f>
        <v>166.97779725913185</v>
      </c>
      <c r="Q68" s="37">
        <f>PPA!Q$51</f>
        <v>165.68896818687128</v>
      </c>
    </row>
    <row r="69" spans="1:17" x14ac:dyDescent="0.25">
      <c r="A69" s="57" t="s">
        <v>35</v>
      </c>
      <c r="B69" s="35">
        <f>PPA!B$52</f>
        <v>57.244443949652641</v>
      </c>
      <c r="C69" s="35">
        <f>PPA!C$52</f>
        <v>39.977138589306612</v>
      </c>
      <c r="D69" s="35">
        <f>PPA!D$52</f>
        <v>39.699638904465779</v>
      </c>
      <c r="E69" s="35">
        <f>PPA!E$52</f>
        <v>70.87508521010362</v>
      </c>
      <c r="F69" s="35">
        <f>PPA!F$52</f>
        <v>73.015733038779445</v>
      </c>
      <c r="G69" s="35">
        <f>PPA!G$52</f>
        <v>50.898428270059071</v>
      </c>
      <c r="H69" s="35">
        <f>PPA!H$52</f>
        <v>44.841884871946874</v>
      </c>
      <c r="I69" s="35">
        <f>PPA!I$52</f>
        <v>18.133328573589058</v>
      </c>
      <c r="J69" s="35">
        <f>PPA!J$52</f>
        <v>41.575749782768774</v>
      </c>
      <c r="K69" s="35">
        <f>PPA!K$52</f>
        <v>38.019485045398383</v>
      </c>
      <c r="L69" s="35">
        <f>PPA!L$52</f>
        <v>10.143205087014806</v>
      </c>
      <c r="M69" s="35">
        <f>PPA!M$52</f>
        <v>10.434622284637884</v>
      </c>
      <c r="N69" s="35">
        <f>PPA!N$52</f>
        <v>13.467717193033403</v>
      </c>
      <c r="O69" s="35">
        <f>PPA!O$52</f>
        <v>16.66197219935389</v>
      </c>
      <c r="P69" s="35">
        <f>PPA!P$52</f>
        <v>17.416123636504462</v>
      </c>
      <c r="Q69" s="35">
        <f>PPA!Q$52</f>
        <v>19.020252432450047</v>
      </c>
    </row>
    <row r="70" spans="1:17" x14ac:dyDescent="0.25">
      <c r="A70" s="57" t="s">
        <v>56</v>
      </c>
      <c r="B70" s="35">
        <f>PPA!B$53</f>
        <v>151.47701037058539</v>
      </c>
      <c r="C70" s="35">
        <f>PPA!C$53</f>
        <v>154.34514825847771</v>
      </c>
      <c r="D70" s="35">
        <f>PPA!D$53</f>
        <v>174.54469048702592</v>
      </c>
      <c r="E70" s="35">
        <f>PPA!E$53</f>
        <v>153.60384436290119</v>
      </c>
      <c r="F70" s="35">
        <f>PPA!F$53</f>
        <v>180.84875866489978</v>
      </c>
      <c r="G70" s="35">
        <f>PPA!G$53</f>
        <v>222.28149686601941</v>
      </c>
      <c r="H70" s="35">
        <f>PPA!H$53</f>
        <v>184.94137609782317</v>
      </c>
      <c r="I70" s="35">
        <f>PPA!I$53</f>
        <v>182.53556636205383</v>
      </c>
      <c r="J70" s="35">
        <f>PPA!J$53</f>
        <v>148.6764578516634</v>
      </c>
      <c r="K70" s="35">
        <f>PPA!K$53</f>
        <v>149.54250833095148</v>
      </c>
      <c r="L70" s="35">
        <f>PPA!L$53</f>
        <v>165.15744762283515</v>
      </c>
      <c r="M70" s="35">
        <f>PPA!M$53</f>
        <v>156.44392768788418</v>
      </c>
      <c r="N70" s="35">
        <f>PPA!N$53</f>
        <v>152.49879700610674</v>
      </c>
      <c r="O70" s="35">
        <f>PPA!O$53</f>
        <v>144.78269865321266</v>
      </c>
      <c r="P70" s="35">
        <f>PPA!P$53</f>
        <v>146.09524981288985</v>
      </c>
      <c r="Q70" s="35">
        <f>PPA!Q$53</f>
        <v>142.84535862077556</v>
      </c>
    </row>
    <row r="71" spans="1:17" x14ac:dyDescent="0.25">
      <c r="A71" s="57" t="s">
        <v>55</v>
      </c>
      <c r="B71" s="35">
        <f>PPA!B$54</f>
        <v>4.1052968654532824</v>
      </c>
      <c r="C71" s="35">
        <f>PPA!C$54</f>
        <v>3.2389931522156954</v>
      </c>
      <c r="D71" s="35">
        <f>PPA!D$54</f>
        <v>3.266520608508324</v>
      </c>
      <c r="E71" s="35">
        <f>PPA!E$54</f>
        <v>4.8909204269951676</v>
      </c>
      <c r="F71" s="35">
        <f>PPA!F$54</f>
        <v>5.527948296320794</v>
      </c>
      <c r="G71" s="35">
        <f>PPA!G$54</f>
        <v>4.4788885899357576</v>
      </c>
      <c r="H71" s="35">
        <f>PPA!H$54</f>
        <v>3.9940790302299205</v>
      </c>
      <c r="I71" s="35">
        <f>PPA!I$54</f>
        <v>4.2328850643570721</v>
      </c>
      <c r="J71" s="35">
        <f>PPA!J$54</f>
        <v>3.5553123655678371</v>
      </c>
      <c r="K71" s="35">
        <f>PPA!K$54</f>
        <v>3.4024866236501641</v>
      </c>
      <c r="L71" s="35">
        <f>PPA!L$54</f>
        <v>3.4904456687994769</v>
      </c>
      <c r="M71" s="35">
        <f>PPA!M$54</f>
        <v>3.5616096336925183</v>
      </c>
      <c r="N71" s="35">
        <f>PPA!N$54</f>
        <v>3.2994540566109567</v>
      </c>
      <c r="O71" s="35">
        <f>PPA!O$54</f>
        <v>3.2048856433718838</v>
      </c>
      <c r="P71" s="35">
        <f>PPA!P$54</f>
        <v>3.4664238097375293</v>
      </c>
      <c r="Q71" s="35">
        <f>PPA!Q$54</f>
        <v>3.8233571336456773</v>
      </c>
    </row>
    <row r="72" spans="1:17" x14ac:dyDescent="0.25">
      <c r="A72" s="56" t="s">
        <v>54</v>
      </c>
      <c r="B72" s="36">
        <f>FBT!B$12</f>
        <v>92.914490975397669</v>
      </c>
      <c r="C72" s="36">
        <f>FBT!C$12</f>
        <v>91.288480000000007</v>
      </c>
      <c r="D72" s="36">
        <f>FBT!D$12</f>
        <v>85.948250000000002</v>
      </c>
      <c r="E72" s="36">
        <f>FBT!E$12</f>
        <v>112.0949</v>
      </c>
      <c r="F72" s="36">
        <f>FBT!F$12</f>
        <v>88.405439999999999</v>
      </c>
      <c r="G72" s="36">
        <f>FBT!G$12</f>
        <v>88.609647878849401</v>
      </c>
      <c r="H72" s="36">
        <f>FBT!H$12</f>
        <v>108.97273999999999</v>
      </c>
      <c r="I72" s="36">
        <f>FBT!I$12</f>
        <v>81.791499999999999</v>
      </c>
      <c r="J72" s="36">
        <f>FBT!J$12</f>
        <v>79.902460000000005</v>
      </c>
      <c r="K72" s="36">
        <f>FBT!K$12</f>
        <v>73.712369999999993</v>
      </c>
      <c r="L72" s="36">
        <f>FBT!L$12</f>
        <v>72.491753975349141</v>
      </c>
      <c r="M72" s="36">
        <f>FBT!M$12</f>
        <v>67.877550985656171</v>
      </c>
      <c r="N72" s="36">
        <f>FBT!N$12</f>
        <v>61.595791108290925</v>
      </c>
      <c r="O72" s="36">
        <f>FBT!O$12</f>
        <v>62.573981880565441</v>
      </c>
      <c r="P72" s="36">
        <f>FBT!P$12</f>
        <v>72.770937543405026</v>
      </c>
      <c r="Q72" s="36">
        <f>FBT!Q$12</f>
        <v>67.014039911641419</v>
      </c>
    </row>
    <row r="73" spans="1:17" x14ac:dyDescent="0.25">
      <c r="A73" s="21" t="s">
        <v>53</v>
      </c>
      <c r="B73" s="35">
        <f>TRE!B$12</f>
        <v>22.452430259779725</v>
      </c>
      <c r="C73" s="35">
        <f>TRE!C$12</f>
        <v>21.800360000000001</v>
      </c>
      <c r="D73" s="35">
        <f>TRE!D$12</f>
        <v>19.898159999999997</v>
      </c>
      <c r="E73" s="35">
        <f>TRE!E$12</f>
        <v>26.51323</v>
      </c>
      <c r="F73" s="35">
        <f>TRE!F$12</f>
        <v>24.702439999999996</v>
      </c>
      <c r="G73" s="35">
        <f>TRE!G$12</f>
        <v>31.073198100321733</v>
      </c>
      <c r="H73" s="35">
        <f>TRE!H$12</f>
        <v>29.705719999999999</v>
      </c>
      <c r="I73" s="35">
        <f>TRE!I$12</f>
        <v>35.798370000000006</v>
      </c>
      <c r="J73" s="35">
        <f>TRE!J$12</f>
        <v>37.898650000000004</v>
      </c>
      <c r="K73" s="35">
        <f>TRE!K$12</f>
        <v>34.501270000000005</v>
      </c>
      <c r="L73" s="35">
        <f>TRE!L$12</f>
        <v>36.760219042545813</v>
      </c>
      <c r="M73" s="35">
        <f>TRE!M$12</f>
        <v>34.41868377702388</v>
      </c>
      <c r="N73" s="35">
        <f>TRE!N$12</f>
        <v>34.871807017892152</v>
      </c>
      <c r="O73" s="35">
        <f>TRE!O$12</f>
        <v>31.64668454404303</v>
      </c>
      <c r="P73" s="35">
        <f>TRE!P$12</f>
        <v>32.433152240180391</v>
      </c>
      <c r="Q73" s="35">
        <f>TRE!Q$12</f>
        <v>32.769559066866755</v>
      </c>
    </row>
    <row r="74" spans="1:17" x14ac:dyDescent="0.25">
      <c r="A74" s="21" t="s">
        <v>52</v>
      </c>
      <c r="B74" s="35">
        <f>MAE!B$12</f>
        <v>123.93429552215025</v>
      </c>
      <c r="C74" s="35">
        <f>MAE!C$12</f>
        <v>114.05250000000063</v>
      </c>
      <c r="D74" s="35">
        <f>MAE!D$12</f>
        <v>107.87081999999999</v>
      </c>
      <c r="E74" s="35">
        <f>MAE!E$12</f>
        <v>146.75635</v>
      </c>
      <c r="F74" s="35">
        <f>MAE!F$12</f>
        <v>156.61682999999999</v>
      </c>
      <c r="G74" s="35">
        <f>MAE!G$12</f>
        <v>172.7055054284192</v>
      </c>
      <c r="H74" s="35">
        <f>MAE!H$12</f>
        <v>189.73029000000002</v>
      </c>
      <c r="I74" s="35">
        <f>MAE!I$12</f>
        <v>176.89857000000001</v>
      </c>
      <c r="J74" s="35">
        <f>MAE!J$12</f>
        <v>162.99413000000001</v>
      </c>
      <c r="K74" s="35">
        <f>MAE!K$12</f>
        <v>123.91897</v>
      </c>
      <c r="L74" s="35">
        <f>MAE!L$12</f>
        <v>147.51623841466227</v>
      </c>
      <c r="M74" s="35">
        <f>MAE!M$12</f>
        <v>141.46948237402029</v>
      </c>
      <c r="N74" s="35">
        <f>MAE!N$12</f>
        <v>140.20324415783261</v>
      </c>
      <c r="O74" s="35">
        <f>MAE!O$12</f>
        <v>133.13022698735688</v>
      </c>
      <c r="P74" s="35">
        <f>MAE!P$12</f>
        <v>132.28855723482675</v>
      </c>
      <c r="Q74" s="35">
        <f>MAE!Q$12</f>
        <v>134.87154512404783</v>
      </c>
    </row>
    <row r="75" spans="1:17" x14ac:dyDescent="0.25">
      <c r="A75" s="21" t="s">
        <v>51</v>
      </c>
      <c r="B75" s="35">
        <f>TEL!B$12</f>
        <v>85.060666947214429</v>
      </c>
      <c r="C75" s="35">
        <f>TEL!C$12</f>
        <v>80.498230000000007</v>
      </c>
      <c r="D75" s="35">
        <f>TEL!D$12</f>
        <v>64.966029999999989</v>
      </c>
      <c r="E75" s="35">
        <f>TEL!E$12</f>
        <v>78.525210000000015</v>
      </c>
      <c r="F75" s="35">
        <f>TEL!F$12</f>
        <v>72.274510000000006</v>
      </c>
      <c r="G75" s="35">
        <f>TEL!G$12</f>
        <v>65.944541423866042</v>
      </c>
      <c r="H75" s="35">
        <f>TEL!H$12</f>
        <v>59.902389999999997</v>
      </c>
      <c r="I75" s="35">
        <f>TEL!I$12</f>
        <v>57.973429999999993</v>
      </c>
      <c r="J75" s="35">
        <f>TEL!J$12</f>
        <v>44.692009999999996</v>
      </c>
      <c r="K75" s="35">
        <f>TEL!K$12</f>
        <v>30.89574</v>
      </c>
      <c r="L75" s="35">
        <f>TEL!L$12</f>
        <v>34.705205314314519</v>
      </c>
      <c r="M75" s="35">
        <f>TEL!M$12</f>
        <v>28.375262476784648</v>
      </c>
      <c r="N75" s="35">
        <f>TEL!N$12</f>
        <v>24.983209817000578</v>
      </c>
      <c r="O75" s="35">
        <f>TEL!O$12</f>
        <v>26.965397760851609</v>
      </c>
      <c r="P75" s="35">
        <f>TEL!P$12</f>
        <v>22.952748913678249</v>
      </c>
      <c r="Q75" s="35">
        <f>TEL!Q$12</f>
        <v>20.993497576808199</v>
      </c>
    </row>
    <row r="76" spans="1:17" x14ac:dyDescent="0.25">
      <c r="A76" s="21" t="s">
        <v>50</v>
      </c>
      <c r="B76" s="35">
        <f>WWP!B$12</f>
        <v>46.83887239031661</v>
      </c>
      <c r="C76" s="35">
        <f>WWP!C$12</f>
        <v>38.906909999999996</v>
      </c>
      <c r="D76" s="35">
        <f>WWP!D$12</f>
        <v>24.201810000000002</v>
      </c>
      <c r="E76" s="35">
        <f>WWP!E$12</f>
        <v>52.156319999999994</v>
      </c>
      <c r="F76" s="35">
        <f>WWP!F$12</f>
        <v>58.43768</v>
      </c>
      <c r="G76" s="35">
        <f>WWP!G$12</f>
        <v>63.769678546621257</v>
      </c>
      <c r="H76" s="35">
        <f>WWP!H$12</f>
        <v>67.251440000000002</v>
      </c>
      <c r="I76" s="35">
        <f>WWP!I$12</f>
        <v>75.157350000000008</v>
      </c>
      <c r="J76" s="35">
        <f>WWP!J$12</f>
        <v>63.668019999999999</v>
      </c>
      <c r="K76" s="35">
        <f>WWP!K$12</f>
        <v>50.830130000000004</v>
      </c>
      <c r="L76" s="35">
        <f>WWP!L$12</f>
        <v>56.025814408506506</v>
      </c>
      <c r="M76" s="35">
        <f>WWP!M$12</f>
        <v>45.482665252491991</v>
      </c>
      <c r="N76" s="35">
        <f>WWP!N$12</f>
        <v>37.980611354528527</v>
      </c>
      <c r="O76" s="35">
        <f>WWP!O$12</f>
        <v>38.693230021203156</v>
      </c>
      <c r="P76" s="35">
        <f>WWP!P$12</f>
        <v>60.721002651412562</v>
      </c>
      <c r="Q76" s="35">
        <f>WWP!Q$12</f>
        <v>51.87548262870456</v>
      </c>
    </row>
    <row r="77" spans="1:17" x14ac:dyDescent="0.25">
      <c r="A77" s="47" t="s">
        <v>49</v>
      </c>
      <c r="B77" s="34">
        <f>OIS!B$12</f>
        <v>216.99926138263601</v>
      </c>
      <c r="C77" s="34">
        <f>OIS!C$12</f>
        <v>190.26510000000002</v>
      </c>
      <c r="D77" s="34">
        <f>OIS!D$12</f>
        <v>159.16712999999999</v>
      </c>
      <c r="E77" s="34">
        <f>OIS!E$12</f>
        <v>147.29442</v>
      </c>
      <c r="F77" s="34">
        <f>OIS!F$12</f>
        <v>156.75397000000001</v>
      </c>
      <c r="G77" s="34">
        <f>OIS!G$12</f>
        <v>193.73844527975615</v>
      </c>
      <c r="H77" s="34">
        <f>OIS!H$12</f>
        <v>220.39057000000003</v>
      </c>
      <c r="I77" s="34">
        <f>OIS!I$12</f>
        <v>174.66582</v>
      </c>
      <c r="J77" s="34">
        <f>OIS!J$12</f>
        <v>172.71496000000002</v>
      </c>
      <c r="K77" s="34">
        <f>OIS!K$12</f>
        <v>146.45334000000003</v>
      </c>
      <c r="L77" s="34">
        <f>OIS!L$12</f>
        <v>137.95708676994428</v>
      </c>
      <c r="M77" s="34">
        <f>OIS!M$12</f>
        <v>122.78198694797321</v>
      </c>
      <c r="N77" s="34">
        <f>OIS!N$12</f>
        <v>117.88626518107449</v>
      </c>
      <c r="O77" s="34">
        <f>OIS!O$12</f>
        <v>112.46433790321244</v>
      </c>
      <c r="P77" s="34">
        <f>OIS!P$12</f>
        <v>112.45131241779529</v>
      </c>
      <c r="Q77" s="34">
        <f>OIS!Q$12</f>
        <v>112.95229864131663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237.6635019163416</v>
      </c>
      <c r="C80" s="38">
        <v>232.00678000000005</v>
      </c>
      <c r="D80" s="38">
        <v>214.59400000000005</v>
      </c>
      <c r="E80" s="38">
        <v>212.71907000000002</v>
      </c>
      <c r="F80" s="38">
        <v>275.58220000000028</v>
      </c>
      <c r="G80" s="38">
        <v>287.13148735287137</v>
      </c>
      <c r="H80" s="38">
        <v>266.19909000000013</v>
      </c>
      <c r="I80" s="38">
        <v>281.10698999999983</v>
      </c>
      <c r="J80" s="38">
        <v>241.82196000000033</v>
      </c>
      <c r="K80" s="38">
        <v>205.7302899999998</v>
      </c>
      <c r="L80" s="38">
        <v>194.55198304321328</v>
      </c>
      <c r="M80" s="38">
        <v>112.84979550234414</v>
      </c>
      <c r="N80" s="38">
        <v>103.74313949789699</v>
      </c>
      <c r="O80" s="38">
        <v>115.26037189814916</v>
      </c>
      <c r="P80" s="38">
        <v>141.11383863511102</v>
      </c>
      <c r="Q80" s="38">
        <v>125.59867563013499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2.7025399999999991</v>
      </c>
      <c r="E81" s="54">
        <v>28.894370000000002</v>
      </c>
      <c r="F81" s="54">
        <v>29.71597999999987</v>
      </c>
      <c r="G81" s="54">
        <v>25.581657110675515</v>
      </c>
      <c r="H81" s="54">
        <v>20.6</v>
      </c>
      <c r="I81" s="54">
        <v>19.800549999999781</v>
      </c>
      <c r="J81" s="54">
        <v>4.6876999999999995</v>
      </c>
      <c r="K81" s="54">
        <v>2.7033099999999983</v>
      </c>
      <c r="L81" s="54">
        <v>4.7733083361710413</v>
      </c>
      <c r="M81" s="54">
        <v>4.0848138355258037</v>
      </c>
      <c r="N81" s="54">
        <v>4.0852501674959107</v>
      </c>
      <c r="O81" s="54">
        <v>4.7751526951702878</v>
      </c>
      <c r="P81" s="54">
        <v>6.11442630364499</v>
      </c>
      <c r="Q81" s="54">
        <v>6.4669611358270762</v>
      </c>
    </row>
    <row r="82" spans="1:17" x14ac:dyDescent="0.25">
      <c r="A82" s="52" t="s">
        <v>32</v>
      </c>
      <c r="B82" s="51">
        <v>120.47450875094717</v>
      </c>
      <c r="C82" s="51">
        <v>118.09411</v>
      </c>
      <c r="D82" s="51">
        <v>114.19420999999998</v>
      </c>
      <c r="E82" s="51">
        <v>60.679490000000001</v>
      </c>
      <c r="F82" s="51">
        <v>143.47747000000044</v>
      </c>
      <c r="G82" s="51">
        <v>135.37883544305086</v>
      </c>
      <c r="H82" s="51">
        <v>132.49909000000011</v>
      </c>
      <c r="I82" s="51">
        <v>130.60281000000009</v>
      </c>
      <c r="J82" s="51">
        <v>140.97688000000034</v>
      </c>
      <c r="K82" s="51">
        <v>112.61411999999991</v>
      </c>
      <c r="L82" s="51">
        <v>110.82387237067302</v>
      </c>
      <c r="M82" s="51">
        <v>103.75040492651041</v>
      </c>
      <c r="N82" s="51">
        <v>95.334778601443389</v>
      </c>
      <c r="O82" s="51">
        <v>106.18691977182877</v>
      </c>
      <c r="P82" s="51">
        <v>130.53301739456538</v>
      </c>
      <c r="Q82" s="51">
        <v>114.09306710460663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0</v>
      </c>
      <c r="C84" s="51">
        <v>0</v>
      </c>
      <c r="D84" s="51">
        <v>0</v>
      </c>
      <c r="E84" s="51">
        <v>0</v>
      </c>
      <c r="F84" s="51">
        <v>1.0993500000004275</v>
      </c>
      <c r="G84" s="51">
        <v>0</v>
      </c>
      <c r="H84" s="51">
        <v>0</v>
      </c>
      <c r="I84" s="51">
        <v>1.0999899999999911</v>
      </c>
      <c r="J84" s="51">
        <v>1.0995900000003473</v>
      </c>
      <c r="K84" s="51">
        <v>1.1007599999998376</v>
      </c>
      <c r="L84" s="51">
        <v>1.0985719378296892</v>
      </c>
      <c r="M84" s="51">
        <v>1.0984765666329395</v>
      </c>
      <c r="N84" s="51">
        <v>1.0987121560929864</v>
      </c>
      <c r="O84" s="51">
        <v>1.0984554837842353</v>
      </c>
      <c r="P84" s="51">
        <v>1.0988950591104043</v>
      </c>
      <c r="Q84" s="51">
        <v>2.1969523924369128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2.0000500000001011</v>
      </c>
      <c r="I85" s="51">
        <v>1.0000500000001011</v>
      </c>
      <c r="J85" s="51">
        <v>0</v>
      </c>
      <c r="K85" s="51">
        <v>2.0015000000000782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109.96523360217304</v>
      </c>
      <c r="C87" s="51">
        <f t="shared" si="5"/>
        <v>118.09411</v>
      </c>
      <c r="D87" s="51">
        <f t="shared" si="5"/>
        <v>114.19420999999998</v>
      </c>
      <c r="E87" s="51">
        <f t="shared" si="5"/>
        <v>60.679490000000001</v>
      </c>
      <c r="F87" s="51">
        <f t="shared" si="5"/>
        <v>142.37812000000002</v>
      </c>
      <c r="G87" s="51">
        <f t="shared" si="5"/>
        <v>135.37883544305086</v>
      </c>
      <c r="H87" s="51">
        <f t="shared" si="5"/>
        <v>130.49904000000001</v>
      </c>
      <c r="I87" s="51">
        <f t="shared" si="5"/>
        <v>128.50277</v>
      </c>
      <c r="J87" s="51">
        <f t="shared" si="5"/>
        <v>139.87728999999999</v>
      </c>
      <c r="K87" s="51">
        <f t="shared" si="5"/>
        <v>109.51186</v>
      </c>
      <c r="L87" s="51">
        <f t="shared" si="5"/>
        <v>109.72530043284333</v>
      </c>
      <c r="M87" s="51">
        <f t="shared" si="5"/>
        <v>102.65192835987747</v>
      </c>
      <c r="N87" s="51">
        <f t="shared" si="5"/>
        <v>94.236066445350403</v>
      </c>
      <c r="O87" s="51">
        <f t="shared" si="5"/>
        <v>105.08846428804453</v>
      </c>
      <c r="P87" s="51">
        <f t="shared" si="5"/>
        <v>129.43412233545496</v>
      </c>
      <c r="Q87" s="51">
        <f t="shared" si="5"/>
        <v>111.89611471216972</v>
      </c>
    </row>
    <row r="88" spans="1:17" x14ac:dyDescent="0.25">
      <c r="A88" s="53" t="s">
        <v>67</v>
      </c>
      <c r="B88" s="51">
        <v>10.509275148774119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</row>
    <row r="89" spans="1:17" x14ac:dyDescent="0.25">
      <c r="A89" s="52" t="s">
        <v>27</v>
      </c>
      <c r="B89" s="51">
        <v>117.18899316539444</v>
      </c>
      <c r="C89" s="51">
        <v>113.91267000000005</v>
      </c>
      <c r="D89" s="51">
        <v>97.697250000000054</v>
      </c>
      <c r="E89" s="51">
        <v>123.14521000000002</v>
      </c>
      <c r="F89" s="51">
        <v>102.38874999999996</v>
      </c>
      <c r="G89" s="51">
        <v>126.17099479914498</v>
      </c>
      <c r="H89" s="51">
        <v>113.1</v>
      </c>
      <c r="I89" s="51">
        <v>130.70362999999998</v>
      </c>
      <c r="J89" s="51">
        <v>96.157379999999989</v>
      </c>
      <c r="K89" s="51">
        <v>90.41285999999991</v>
      </c>
      <c r="L89" s="51">
        <v>78.954802336369198</v>
      </c>
      <c r="M89" s="51">
        <v>5.0145767403079162</v>
      </c>
      <c r="N89" s="51">
        <v>4.3231107289576798</v>
      </c>
      <c r="O89" s="51">
        <v>4.2982994311500988</v>
      </c>
      <c r="P89" s="51">
        <v>4.4663949369006559</v>
      </c>
      <c r="Q89" s="51">
        <v>5.038647389701282</v>
      </c>
    </row>
    <row r="90" spans="1:17" x14ac:dyDescent="0.25">
      <c r="A90" s="53" t="s">
        <v>66</v>
      </c>
      <c r="B90" s="51">
        <v>117.18899316539444</v>
      </c>
      <c r="C90" s="51">
        <v>113.91267000000005</v>
      </c>
      <c r="D90" s="51">
        <v>97.697250000000054</v>
      </c>
      <c r="E90" s="51">
        <v>123.14521000000002</v>
      </c>
      <c r="F90" s="51">
        <v>102.38874999999996</v>
      </c>
      <c r="G90" s="51">
        <v>126.17099479914498</v>
      </c>
      <c r="H90" s="51">
        <v>113.1</v>
      </c>
      <c r="I90" s="51">
        <v>130.70362999999998</v>
      </c>
      <c r="J90" s="51">
        <v>96.157379999999989</v>
      </c>
      <c r="K90" s="51">
        <v>90.41285999999991</v>
      </c>
      <c r="L90" s="51">
        <v>78.954802336369198</v>
      </c>
      <c r="M90" s="51">
        <v>5.0145767403079162</v>
      </c>
      <c r="N90" s="51">
        <v>4.3231107289576798</v>
      </c>
      <c r="O90" s="51">
        <v>4.2982994311500988</v>
      </c>
      <c r="P90" s="51">
        <v>4.4663949369006559</v>
      </c>
      <c r="Q90" s="51">
        <v>5.038647389701282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237.6635019163416</v>
      </c>
      <c r="C93" s="38">
        <f t="shared" si="6"/>
        <v>232.00678000000005</v>
      </c>
      <c r="D93" s="38">
        <f t="shared" si="6"/>
        <v>214.59400000000005</v>
      </c>
      <c r="E93" s="38">
        <f t="shared" si="6"/>
        <v>212.71907000000002</v>
      </c>
      <c r="F93" s="38">
        <f t="shared" si="6"/>
        <v>275.58220000000028</v>
      </c>
      <c r="G93" s="38">
        <f t="shared" si="6"/>
        <v>287.13148735287137</v>
      </c>
      <c r="H93" s="38">
        <f t="shared" si="6"/>
        <v>266.19909000000013</v>
      </c>
      <c r="I93" s="38">
        <f t="shared" si="6"/>
        <v>281.10698999999983</v>
      </c>
      <c r="J93" s="38">
        <f t="shared" si="6"/>
        <v>241.82196000000033</v>
      </c>
      <c r="K93" s="38">
        <f t="shared" si="6"/>
        <v>205.7302899999998</v>
      </c>
      <c r="L93" s="38">
        <f t="shared" si="6"/>
        <v>194.55198304321328</v>
      </c>
      <c r="M93" s="38">
        <f t="shared" si="6"/>
        <v>112.84979550234414</v>
      </c>
      <c r="N93" s="38">
        <f t="shared" si="6"/>
        <v>103.74313949789699</v>
      </c>
      <c r="O93" s="38">
        <f t="shared" si="6"/>
        <v>115.26037189814916</v>
      </c>
      <c r="P93" s="38">
        <f t="shared" si="6"/>
        <v>141.11383863511102</v>
      </c>
      <c r="Q93" s="38">
        <f t="shared" si="6"/>
        <v>125.59867563013499</v>
      </c>
    </row>
    <row r="94" spans="1:17" x14ac:dyDescent="0.25">
      <c r="A94" s="49" t="s">
        <v>41</v>
      </c>
      <c r="B94" s="48">
        <f>CHI!B57</f>
        <v>128.74919582904596</v>
      </c>
      <c r="C94" s="48">
        <f>CHI!C57</f>
        <v>119.11241000000005</v>
      </c>
      <c r="D94" s="48">
        <f>CHI!D57</f>
        <v>101.89704000000006</v>
      </c>
      <c r="E94" s="48">
        <f>CHI!E57</f>
        <v>156.42653000000001</v>
      </c>
      <c r="F94" s="48">
        <f>CHI!F57</f>
        <v>141.17389000000026</v>
      </c>
      <c r="G94" s="48">
        <f>CHI!G57</f>
        <v>156.71974697460189</v>
      </c>
      <c r="H94" s="48">
        <f>CHI!H57</f>
        <v>136.39999999999998</v>
      </c>
      <c r="I94" s="48">
        <f>CHI!I57</f>
        <v>152.30370999999997</v>
      </c>
      <c r="J94" s="48">
        <f>CHI!J57</f>
        <v>100.35687000000034</v>
      </c>
      <c r="K94" s="48">
        <f>CHI!K57</f>
        <v>94.613349999999741</v>
      </c>
      <c r="L94" s="48">
        <f>CHI!L57</f>
        <v>85.212469932481483</v>
      </c>
      <c r="M94" s="48">
        <f>CHI!M57</f>
        <v>9.2180638793468095</v>
      </c>
      <c r="N94" s="48">
        <f>CHI!N57</f>
        <v>7.4759369160071314</v>
      </c>
      <c r="O94" s="48">
        <f>CHI!O57</f>
        <v>7.4508192797716166</v>
      </c>
      <c r="P94" s="48">
        <f>CHI!P57</f>
        <v>7.6193751883726621</v>
      </c>
      <c r="Q94" s="48">
        <f>CHI!Q57</f>
        <v>9.2896639433500514</v>
      </c>
    </row>
    <row r="95" spans="1:17" x14ac:dyDescent="0.25">
      <c r="A95" s="47" t="s">
        <v>64</v>
      </c>
      <c r="B95" s="34">
        <v>108.91430608729564</v>
      </c>
      <c r="C95" s="34">
        <v>112.89437</v>
      </c>
      <c r="D95" s="34">
        <v>112.69695999999999</v>
      </c>
      <c r="E95" s="34">
        <v>56.292540000000002</v>
      </c>
      <c r="F95" s="34">
        <v>134.40831000000003</v>
      </c>
      <c r="G95" s="34">
        <v>130.41174037826949</v>
      </c>
      <c r="H95" s="34">
        <v>129.79909000000015</v>
      </c>
      <c r="I95" s="34">
        <v>128.80327999999986</v>
      </c>
      <c r="J95" s="34">
        <v>141.46508999999998</v>
      </c>
      <c r="K95" s="34">
        <v>111.11694000000006</v>
      </c>
      <c r="L95" s="34">
        <v>109.3395131107318</v>
      </c>
      <c r="M95" s="34">
        <v>103.63173162299732</v>
      </c>
      <c r="N95" s="34">
        <v>96.267202581889862</v>
      </c>
      <c r="O95" s="34">
        <v>107.80955261837754</v>
      </c>
      <c r="P95" s="34">
        <v>133.49446344673837</v>
      </c>
      <c r="Q95" s="34">
        <v>116.30901168678494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3285.9268055992961</v>
      </c>
      <c r="C97" s="46">
        <f t="shared" si="7"/>
        <v>3075.577323986085</v>
      </c>
      <c r="D97" s="46">
        <f t="shared" si="7"/>
        <v>2803.4649184994755</v>
      </c>
      <c r="E97" s="46">
        <f t="shared" si="7"/>
        <v>3150.6544016534649</v>
      </c>
      <c r="F97" s="46">
        <f t="shared" si="7"/>
        <v>3243.7631949191646</v>
      </c>
      <c r="G97" s="46">
        <f t="shared" si="7"/>
        <v>3433.2296361276481</v>
      </c>
      <c r="H97" s="46">
        <f t="shared" si="7"/>
        <v>3641.3362642312545</v>
      </c>
      <c r="I97" s="46">
        <f t="shared" si="7"/>
        <v>3387.1122248913562</v>
      </c>
      <c r="J97" s="46">
        <f t="shared" si="7"/>
        <v>3269.4437225557035</v>
      </c>
      <c r="K97" s="46">
        <f t="shared" si="7"/>
        <v>2588.7847958218699</v>
      </c>
      <c r="L97" s="46">
        <f t="shared" si="7"/>
        <v>2551.8416418936999</v>
      </c>
      <c r="M97" s="46">
        <f t="shared" si="7"/>
        <v>2383.4910817023697</v>
      </c>
      <c r="N97" s="46">
        <f t="shared" si="7"/>
        <v>2325.7523992577812</v>
      </c>
      <c r="O97" s="46">
        <f t="shared" si="7"/>
        <v>2400.2600398025947</v>
      </c>
      <c r="P97" s="46">
        <f t="shared" si="7"/>
        <v>2449.305639996111</v>
      </c>
      <c r="Q97" s="46">
        <f t="shared" si="7"/>
        <v>2341.2416548438027</v>
      </c>
    </row>
    <row r="98" spans="1:17" x14ac:dyDescent="0.25">
      <c r="A98" s="29" t="s">
        <v>13</v>
      </c>
      <c r="B98" s="45">
        <f>ISI!B$53</f>
        <v>353.97627200191681</v>
      </c>
      <c r="C98" s="45">
        <f>ISI!C$53</f>
        <v>264.19057777133457</v>
      </c>
      <c r="D98" s="45">
        <f>ISI!D$53</f>
        <v>253.05476868851719</v>
      </c>
      <c r="E98" s="45">
        <f>ISI!E$53</f>
        <v>267.89462227433341</v>
      </c>
      <c r="F98" s="45">
        <f>ISI!F$53</f>
        <v>256.80332852465602</v>
      </c>
      <c r="G98" s="45">
        <f>ISI!G$53</f>
        <v>277.59104939487975</v>
      </c>
      <c r="H98" s="45">
        <f>ISI!H$53</f>
        <v>278.33330947565008</v>
      </c>
      <c r="I98" s="45">
        <f>ISI!I$53</f>
        <v>275.23176898063616</v>
      </c>
      <c r="J98" s="45">
        <f>ISI!J$53</f>
        <v>262.35985600519507</v>
      </c>
      <c r="K98" s="45">
        <f>ISI!K$53</f>
        <v>186.38566176315351</v>
      </c>
      <c r="L98" s="45">
        <f>ISI!L$53</f>
        <v>245.11958717218519</v>
      </c>
      <c r="M98" s="45">
        <f>ISI!M$53</f>
        <v>243.94611824957784</v>
      </c>
      <c r="N98" s="45">
        <f>ISI!N$53</f>
        <v>245.13309239486404</v>
      </c>
      <c r="O98" s="45">
        <f>ISI!O$53</f>
        <v>250.37599591915151</v>
      </c>
      <c r="P98" s="45">
        <f>ISI!P$53</f>
        <v>247.38606537570109</v>
      </c>
      <c r="Q98" s="45">
        <f>ISI!Q$53</f>
        <v>244.74970411997728</v>
      </c>
    </row>
    <row r="99" spans="1:17" x14ac:dyDescent="0.25">
      <c r="A99" s="21" t="s">
        <v>46</v>
      </c>
      <c r="B99" s="35">
        <f>ISI!B$54</f>
        <v>0</v>
      </c>
      <c r="C99" s="35">
        <f>ISI!C$54</f>
        <v>0</v>
      </c>
      <c r="D99" s="35">
        <f>ISI!D$54</f>
        <v>0</v>
      </c>
      <c r="E99" s="35">
        <f>ISI!E$54</f>
        <v>0</v>
      </c>
      <c r="F99" s="35">
        <f>ISI!F$54</f>
        <v>0</v>
      </c>
      <c r="G99" s="35">
        <f>ISI!G$54</f>
        <v>0</v>
      </c>
      <c r="H99" s="35">
        <f>ISI!H$54</f>
        <v>0</v>
      </c>
      <c r="I99" s="35">
        <f>ISI!I$54</f>
        <v>0</v>
      </c>
      <c r="J99" s="35">
        <f>ISI!J$54</f>
        <v>0</v>
      </c>
      <c r="K99" s="35">
        <f>ISI!K$54</f>
        <v>0</v>
      </c>
      <c r="L99" s="35">
        <f>ISI!L$54</f>
        <v>0</v>
      </c>
      <c r="M99" s="35">
        <f>ISI!M$54</f>
        <v>0</v>
      </c>
      <c r="N99" s="35">
        <f>ISI!N$54</f>
        <v>0</v>
      </c>
      <c r="O99" s="35">
        <f>ISI!O$54</f>
        <v>0</v>
      </c>
      <c r="P99" s="35">
        <f>ISI!P$54</f>
        <v>0</v>
      </c>
      <c r="Q99" s="35">
        <f>ISI!Q$54</f>
        <v>0</v>
      </c>
    </row>
    <row r="100" spans="1:17" x14ac:dyDescent="0.25">
      <c r="A100" s="21" t="s">
        <v>45</v>
      </c>
      <c r="B100" s="35">
        <f>ISI!B$55</f>
        <v>353.97627200191681</v>
      </c>
      <c r="C100" s="35">
        <f>ISI!C$55</f>
        <v>264.19057777133457</v>
      </c>
      <c r="D100" s="35">
        <f>ISI!D$55</f>
        <v>253.05476868851719</v>
      </c>
      <c r="E100" s="35">
        <f>ISI!E$55</f>
        <v>267.89462227433341</v>
      </c>
      <c r="F100" s="35">
        <f>ISI!F$55</f>
        <v>256.80332852465602</v>
      </c>
      <c r="G100" s="35">
        <f>ISI!G$55</f>
        <v>277.59104939487975</v>
      </c>
      <c r="H100" s="35">
        <f>ISI!H$55</f>
        <v>278.33330947565008</v>
      </c>
      <c r="I100" s="35">
        <f>ISI!I$55</f>
        <v>275.23176898063616</v>
      </c>
      <c r="J100" s="35">
        <f>ISI!J$55</f>
        <v>262.35985600519507</v>
      </c>
      <c r="K100" s="35">
        <f>ISI!K$55</f>
        <v>186.38566176315351</v>
      </c>
      <c r="L100" s="35">
        <f>ISI!L$55</f>
        <v>245.11958717218519</v>
      </c>
      <c r="M100" s="35">
        <f>ISI!M$55</f>
        <v>243.94611824957784</v>
      </c>
      <c r="N100" s="35">
        <f>ISI!N$55</f>
        <v>245.13309239486404</v>
      </c>
      <c r="O100" s="35">
        <f>ISI!O$55</f>
        <v>250.37599591915151</v>
      </c>
      <c r="P100" s="35">
        <f>ISI!P$55</f>
        <v>247.38606537570109</v>
      </c>
      <c r="Q100" s="35">
        <f>ISI!Q$55</f>
        <v>244.74970411997728</v>
      </c>
    </row>
    <row r="101" spans="1:17" x14ac:dyDescent="0.25">
      <c r="A101" s="23" t="s">
        <v>12</v>
      </c>
      <c r="B101" s="37">
        <f>NFM!B$72</f>
        <v>178.0124978131937</v>
      </c>
      <c r="C101" s="37">
        <f>NFM!C$72</f>
        <v>181.85922675511569</v>
      </c>
      <c r="D101" s="37">
        <f>NFM!D$72</f>
        <v>233.9118520953725</v>
      </c>
      <c r="E101" s="37">
        <f>NFM!E$72</f>
        <v>266.46311820161202</v>
      </c>
      <c r="F101" s="37">
        <f>NFM!F$72</f>
        <v>273.37466018494814</v>
      </c>
      <c r="G101" s="37">
        <f>NFM!G$72</f>
        <v>271.70478256513445</v>
      </c>
      <c r="H101" s="37">
        <f>NFM!H$72</f>
        <v>276.380643251528</v>
      </c>
      <c r="I101" s="37">
        <f>NFM!I$72</f>
        <v>278.80239007873593</v>
      </c>
      <c r="J101" s="37">
        <f>NFM!J$72</f>
        <v>241.29037713385245</v>
      </c>
      <c r="K101" s="37">
        <f>NFM!K$72</f>
        <v>173.61439143262439</v>
      </c>
      <c r="L101" s="37">
        <f>NFM!L$72</f>
        <v>155.62664099580383</v>
      </c>
      <c r="M101" s="37">
        <f>NFM!M$72</f>
        <v>212.77381453760901</v>
      </c>
      <c r="N101" s="37">
        <f>NFM!N$72</f>
        <v>232.28482596540988</v>
      </c>
      <c r="O101" s="37">
        <f>NFM!O$72</f>
        <v>232.30167268621497</v>
      </c>
      <c r="P101" s="37">
        <f>NFM!P$72</f>
        <v>233.04159654862815</v>
      </c>
      <c r="Q101" s="37">
        <f>NFM!Q$72</f>
        <v>244.83622609892893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157.08574780769069</v>
      </c>
      <c r="C103" s="35">
        <f>NFM!C$74</f>
        <v>159.97193482175885</v>
      </c>
      <c r="D103" s="35">
        <f>NFM!D$74</f>
        <v>205.88138150178781</v>
      </c>
      <c r="E103" s="35">
        <f>NFM!E$74</f>
        <v>235.13720070382826</v>
      </c>
      <c r="F103" s="35">
        <f>NFM!F$74</f>
        <v>242.24164887557851</v>
      </c>
      <c r="G103" s="35">
        <f>NFM!G$74</f>
        <v>242.43204695224776</v>
      </c>
      <c r="H103" s="35">
        <f>NFM!H$74</f>
        <v>244.66735338459461</v>
      </c>
      <c r="I103" s="35">
        <f>NFM!I$74</f>
        <v>244.56225146796433</v>
      </c>
      <c r="J103" s="35">
        <f>NFM!J$74</f>
        <v>198.07941015827362</v>
      </c>
      <c r="K103" s="35">
        <f>NFM!K$74</f>
        <v>116.20059532580211</v>
      </c>
      <c r="L103" s="35">
        <f>NFM!L$74</f>
        <v>112.59971793894596</v>
      </c>
      <c r="M103" s="35">
        <f>NFM!M$74</f>
        <v>175.71095176091055</v>
      </c>
      <c r="N103" s="35">
        <f>NFM!N$74</f>
        <v>194.32727841188463</v>
      </c>
      <c r="O103" s="35">
        <f>NFM!O$74</f>
        <v>196.41789042652979</v>
      </c>
      <c r="P103" s="35">
        <f>NFM!P$74</f>
        <v>198.00490325798148</v>
      </c>
      <c r="Q103" s="35">
        <f>NFM!Q$74</f>
        <v>207.84779146623998</v>
      </c>
    </row>
    <row r="104" spans="1:17" x14ac:dyDescent="0.25">
      <c r="A104" s="27" t="s">
        <v>43</v>
      </c>
      <c r="B104" s="44">
        <f>NFM!B$75</f>
        <v>157.08574780769069</v>
      </c>
      <c r="C104" s="44">
        <f>NFM!C$75</f>
        <v>159.97193482175885</v>
      </c>
      <c r="D104" s="44">
        <f>NFM!D$75</f>
        <v>205.88138150178781</v>
      </c>
      <c r="E104" s="44">
        <f>NFM!E$75</f>
        <v>235.13720070382826</v>
      </c>
      <c r="F104" s="44">
        <f>NFM!F$75</f>
        <v>242.24164887557851</v>
      </c>
      <c r="G104" s="44">
        <f>NFM!G$75</f>
        <v>242.43204695224776</v>
      </c>
      <c r="H104" s="44">
        <f>NFM!H$75</f>
        <v>242.80204281616096</v>
      </c>
      <c r="I104" s="44">
        <f>NFM!I$75</f>
        <v>242.13932456622985</v>
      </c>
      <c r="J104" s="44">
        <f>NFM!J$75</f>
        <v>194.51641138256076</v>
      </c>
      <c r="K104" s="44">
        <f>NFM!K$75</f>
        <v>112.29176158853903</v>
      </c>
      <c r="L104" s="44">
        <f>NFM!L$75</f>
        <v>108.00847996160137</v>
      </c>
      <c r="M104" s="44">
        <f>NFM!M$75</f>
        <v>172.64410789656364</v>
      </c>
      <c r="N104" s="44">
        <f>NFM!N$75</f>
        <v>191.10333704985476</v>
      </c>
      <c r="O104" s="44">
        <f>NFM!O$75</f>
        <v>193.19561078302962</v>
      </c>
      <c r="P104" s="44">
        <f>NFM!P$75</f>
        <v>194.58131801861893</v>
      </c>
      <c r="Q104" s="44">
        <f>NFM!Q$75</f>
        <v>204.01572266437518</v>
      </c>
    </row>
    <row r="105" spans="1:17" x14ac:dyDescent="0.25">
      <c r="A105" s="25" t="s">
        <v>344</v>
      </c>
      <c r="B105" s="43">
        <f>NFM!B$76</f>
        <v>0</v>
      </c>
      <c r="C105" s="43">
        <f>NFM!C$76</f>
        <v>0</v>
      </c>
      <c r="D105" s="43">
        <f>NFM!D$76</f>
        <v>0</v>
      </c>
      <c r="E105" s="43">
        <f>NFM!E$76</f>
        <v>0</v>
      </c>
      <c r="F105" s="43">
        <f>NFM!F$76</f>
        <v>0</v>
      </c>
      <c r="G105" s="43">
        <f>NFM!G$76</f>
        <v>0</v>
      </c>
      <c r="H105" s="43">
        <f>NFM!H$76</f>
        <v>1.8653105684336337</v>
      </c>
      <c r="I105" s="43">
        <f>NFM!I$76</f>
        <v>2.4229269017344763</v>
      </c>
      <c r="J105" s="43">
        <f>NFM!J$76</f>
        <v>3.5629987757128436</v>
      </c>
      <c r="K105" s="43">
        <f>NFM!K$76</f>
        <v>3.9088337372630875</v>
      </c>
      <c r="L105" s="43">
        <f>NFM!L$76</f>
        <v>4.5912379773445906</v>
      </c>
      <c r="M105" s="43">
        <f>NFM!M$76</f>
        <v>3.0668438643468936</v>
      </c>
      <c r="N105" s="43">
        <f>NFM!N$76</f>
        <v>3.2239413620298727</v>
      </c>
      <c r="O105" s="43">
        <f>NFM!O$76</f>
        <v>3.2222796435001615</v>
      </c>
      <c r="P105" s="43">
        <f>NFM!P$76</f>
        <v>3.4235852393625508</v>
      </c>
      <c r="Q105" s="43">
        <f>NFM!Q$76</f>
        <v>3.8320688018648048</v>
      </c>
    </row>
    <row r="106" spans="1:17" x14ac:dyDescent="0.25">
      <c r="A106" s="21" t="s">
        <v>42</v>
      </c>
      <c r="B106" s="35">
        <f>NFM!B$77</f>
        <v>20.926750005503003</v>
      </c>
      <c r="C106" s="35">
        <f>NFM!C$77</f>
        <v>21.887291933356824</v>
      </c>
      <c r="D106" s="35">
        <f>NFM!D$77</f>
        <v>28.030470593584681</v>
      </c>
      <c r="E106" s="35">
        <f>NFM!E$77</f>
        <v>31.325917497783742</v>
      </c>
      <c r="F106" s="35">
        <f>NFM!F$77</f>
        <v>31.133011309369635</v>
      </c>
      <c r="G106" s="35">
        <f>NFM!G$77</f>
        <v>29.272735612886688</v>
      </c>
      <c r="H106" s="35">
        <f>NFM!H$77</f>
        <v>31.713289866933415</v>
      </c>
      <c r="I106" s="35">
        <f>NFM!I$77</f>
        <v>34.240138610771567</v>
      </c>
      <c r="J106" s="35">
        <f>NFM!J$77</f>
        <v>43.210966975578835</v>
      </c>
      <c r="K106" s="35">
        <f>NFM!K$77</f>
        <v>57.413796106822268</v>
      </c>
      <c r="L106" s="35">
        <f>NFM!L$77</f>
        <v>43.026923056857854</v>
      </c>
      <c r="M106" s="35">
        <f>NFM!M$77</f>
        <v>37.062862776698474</v>
      </c>
      <c r="N106" s="35">
        <f>NFM!N$77</f>
        <v>37.957547553525245</v>
      </c>
      <c r="O106" s="35">
        <f>NFM!O$77</f>
        <v>35.883782259685177</v>
      </c>
      <c r="P106" s="35">
        <f>NFM!P$77</f>
        <v>35.036693290646667</v>
      </c>
      <c r="Q106" s="35">
        <f>NFM!Q$77</f>
        <v>36.988434632688936</v>
      </c>
    </row>
    <row r="107" spans="1:17" x14ac:dyDescent="0.25">
      <c r="A107" s="23" t="s">
        <v>11</v>
      </c>
      <c r="B107" s="37">
        <f>CHI!B$78</f>
        <v>267.45536185426715</v>
      </c>
      <c r="C107" s="37">
        <f>CHI!C$78</f>
        <v>251.76011696014803</v>
      </c>
      <c r="D107" s="37">
        <f>CHI!D$78</f>
        <v>257.98946388864562</v>
      </c>
      <c r="E107" s="37">
        <f>CHI!E$78</f>
        <v>301.75710935067195</v>
      </c>
      <c r="F107" s="37">
        <f>CHI!F$78</f>
        <v>306.14864429233586</v>
      </c>
      <c r="G107" s="37">
        <f>CHI!G$78</f>
        <v>286.06427553615254</v>
      </c>
      <c r="H107" s="37">
        <f>CHI!H$78</f>
        <v>300.73646273295202</v>
      </c>
      <c r="I107" s="37">
        <f>CHI!I$78</f>
        <v>302.49753285825608</v>
      </c>
      <c r="J107" s="37">
        <f>CHI!J$78</f>
        <v>253.73550153227589</v>
      </c>
      <c r="K107" s="37">
        <f>CHI!K$78</f>
        <v>249.48480340865603</v>
      </c>
      <c r="L107" s="37">
        <f>CHI!L$78</f>
        <v>269.67162455492485</v>
      </c>
      <c r="M107" s="37">
        <f>CHI!M$78</f>
        <v>201.79489887773573</v>
      </c>
      <c r="N107" s="37">
        <f>CHI!N$78</f>
        <v>176.72080441463305</v>
      </c>
      <c r="O107" s="37">
        <f>CHI!O$78</f>
        <v>187.81838204090624</v>
      </c>
      <c r="P107" s="37">
        <f>CHI!P$78</f>
        <v>181.2604730678961</v>
      </c>
      <c r="Q107" s="37">
        <f>CHI!Q$78</f>
        <v>180.80830555826506</v>
      </c>
    </row>
    <row r="108" spans="1:17" x14ac:dyDescent="0.25">
      <c r="A108" s="21" t="s">
        <v>61</v>
      </c>
      <c r="B108" s="35">
        <f>CHI!B$79</f>
        <v>154.22561205538324</v>
      </c>
      <c r="C108" s="35">
        <f>CHI!C$79</f>
        <v>155.590321462985</v>
      </c>
      <c r="D108" s="35">
        <f>CHI!D$79</f>
        <v>155.75071957337207</v>
      </c>
      <c r="E108" s="35">
        <f>CHI!E$79</f>
        <v>156.61175468475255</v>
      </c>
      <c r="F108" s="35">
        <f>CHI!F$79</f>
        <v>165.38477816875562</v>
      </c>
      <c r="G108" s="35">
        <f>CHI!G$79</f>
        <v>160.15615132730093</v>
      </c>
      <c r="H108" s="35">
        <f>CHI!H$79</f>
        <v>160.4099255274831</v>
      </c>
      <c r="I108" s="35">
        <f>CHI!I$79</f>
        <v>164.02851214298769</v>
      </c>
      <c r="J108" s="35">
        <f>CHI!J$79</f>
        <v>100.92883269936075</v>
      </c>
      <c r="K108" s="35">
        <f>CHI!K$79</f>
        <v>94.57722665878461</v>
      </c>
      <c r="L108" s="35">
        <f>CHI!L$79</f>
        <v>101.58171536743984</v>
      </c>
      <c r="M108" s="35">
        <f>CHI!M$79</f>
        <v>63.687922306773721</v>
      </c>
      <c r="N108" s="35">
        <f>CHI!N$79</f>
        <v>44.346582852119433</v>
      </c>
      <c r="O108" s="35">
        <f>CHI!O$79</f>
        <v>59.39847621387031</v>
      </c>
      <c r="P108" s="35">
        <f>CHI!P$79</f>
        <v>63.740245750069327</v>
      </c>
      <c r="Q108" s="35">
        <f>CHI!Q$79</f>
        <v>74.652643317952908</v>
      </c>
    </row>
    <row r="109" spans="1:17" x14ac:dyDescent="0.25">
      <c r="A109" s="21" t="s">
        <v>40</v>
      </c>
      <c r="B109" s="35">
        <f>CHI!B$80</f>
        <v>108.42736854648733</v>
      </c>
      <c r="C109" s="35">
        <f>CHI!C$80</f>
        <v>91.860802883001085</v>
      </c>
      <c r="D109" s="35">
        <f>CHI!D$80</f>
        <v>97.760945263907203</v>
      </c>
      <c r="E109" s="35">
        <f>CHI!E$80</f>
        <v>137.4303622499539</v>
      </c>
      <c r="F109" s="35">
        <f>CHI!F$80</f>
        <v>133.17717970628101</v>
      </c>
      <c r="G109" s="35">
        <f>CHI!G$80</f>
        <v>119.15195291302246</v>
      </c>
      <c r="H109" s="35">
        <f>CHI!H$80</f>
        <v>131.66104270648688</v>
      </c>
      <c r="I109" s="35">
        <f>CHI!I$80</f>
        <v>129.81973086559518</v>
      </c>
      <c r="J109" s="35">
        <f>CHI!J$80</f>
        <v>142.51613281540438</v>
      </c>
      <c r="K109" s="35">
        <f>CHI!K$80</f>
        <v>143.93083911713771</v>
      </c>
      <c r="L109" s="35">
        <f>CHI!L$80</f>
        <v>156.85609963696425</v>
      </c>
      <c r="M109" s="35">
        <f>CHI!M$80</f>
        <v>130.75236344722236</v>
      </c>
      <c r="N109" s="35">
        <f>CHI!N$80</f>
        <v>123.44761573384253</v>
      </c>
      <c r="O109" s="35">
        <f>CHI!O$80</f>
        <v>119.68289848214694</v>
      </c>
      <c r="P109" s="35">
        <f>CHI!P$80</f>
        <v>111.67529870965599</v>
      </c>
      <c r="Q109" s="35">
        <f>CHI!Q$80</f>
        <v>99.249756307345081</v>
      </c>
    </row>
    <row r="110" spans="1:17" x14ac:dyDescent="0.25">
      <c r="A110" s="21" t="s">
        <v>39</v>
      </c>
      <c r="B110" s="35">
        <f>CHI!B$81</f>
        <v>4.8023812523965796</v>
      </c>
      <c r="C110" s="35">
        <f>CHI!C$81</f>
        <v>4.3089926141619266</v>
      </c>
      <c r="D110" s="35">
        <f>CHI!D$81</f>
        <v>4.4777990513663335</v>
      </c>
      <c r="E110" s="35">
        <f>CHI!E$81</f>
        <v>7.7149924159655487</v>
      </c>
      <c r="F110" s="35">
        <f>CHI!F$81</f>
        <v>7.5866864172992354</v>
      </c>
      <c r="G110" s="35">
        <f>CHI!G$81</f>
        <v>6.7561712958291782</v>
      </c>
      <c r="H110" s="35">
        <f>CHI!H$81</f>
        <v>8.6654944989820386</v>
      </c>
      <c r="I110" s="35">
        <f>CHI!I$81</f>
        <v>8.6492898496731829</v>
      </c>
      <c r="J110" s="35">
        <f>CHI!J$81</f>
        <v>10.290536017510767</v>
      </c>
      <c r="K110" s="35">
        <f>CHI!K$81</f>
        <v>10.976737632733709</v>
      </c>
      <c r="L110" s="35">
        <f>CHI!L$81</f>
        <v>11.233809550520752</v>
      </c>
      <c r="M110" s="35">
        <f>CHI!M$81</f>
        <v>7.3546131237396519</v>
      </c>
      <c r="N110" s="35">
        <f>CHI!N$81</f>
        <v>8.9266058286710734</v>
      </c>
      <c r="O110" s="35">
        <f>CHI!O$81</f>
        <v>8.7370073448890189</v>
      </c>
      <c r="P110" s="35">
        <f>CHI!P$81</f>
        <v>5.8449286081707976</v>
      </c>
      <c r="Q110" s="35">
        <f>CHI!Q$81</f>
        <v>6.9059059329670616</v>
      </c>
    </row>
    <row r="111" spans="1:17" x14ac:dyDescent="0.25">
      <c r="A111" s="23" t="s">
        <v>10</v>
      </c>
      <c r="B111" s="37">
        <f>NMM!B$58</f>
        <v>1118.0213481065302</v>
      </c>
      <c r="C111" s="37">
        <f>NMM!C$58</f>
        <v>1180.8526055373241</v>
      </c>
      <c r="D111" s="37">
        <f>NMM!D$58</f>
        <v>1016.2520361382561</v>
      </c>
      <c r="E111" s="37">
        <f>NMM!E$58</f>
        <v>1126.9896687173239</v>
      </c>
      <c r="F111" s="37">
        <f>NMM!F$58</f>
        <v>1191.7945538769079</v>
      </c>
      <c r="G111" s="37">
        <f>NMM!G$58</f>
        <v>1273.2163904038414</v>
      </c>
      <c r="H111" s="37">
        <f>NMM!H$58</f>
        <v>1411.5842274842842</v>
      </c>
      <c r="I111" s="37">
        <f>NMM!I$58</f>
        <v>1436.1366726143601</v>
      </c>
      <c r="J111" s="37">
        <f>NMM!J$58</f>
        <v>1478.4936150289841</v>
      </c>
      <c r="K111" s="37">
        <f>NMM!K$58</f>
        <v>1059.777842074436</v>
      </c>
      <c r="L111" s="37">
        <f>NMM!L$58</f>
        <v>1009.9404796096953</v>
      </c>
      <c r="M111" s="37">
        <f>NMM!M$58</f>
        <v>942.17842800685116</v>
      </c>
      <c r="N111" s="37">
        <f>NMM!N$58</f>
        <v>904.93005564150894</v>
      </c>
      <c r="O111" s="37">
        <f>NMM!O$58</f>
        <v>1009.095552469421</v>
      </c>
      <c r="P111" s="37">
        <f>NMM!P$58</f>
        <v>1061.7152076226973</v>
      </c>
      <c r="Q111" s="37">
        <f>NMM!Q$58</f>
        <v>972.07550488276684</v>
      </c>
    </row>
    <row r="112" spans="1:17" x14ac:dyDescent="0.25">
      <c r="A112" s="21" t="s">
        <v>38</v>
      </c>
      <c r="B112" s="35">
        <f>NMM!B$59</f>
        <v>1009.9680531860531</v>
      </c>
      <c r="C112" s="35">
        <f>NMM!C$59</f>
        <v>1043.2140926810384</v>
      </c>
      <c r="D112" s="35">
        <f>NMM!D$59</f>
        <v>934.40227039186698</v>
      </c>
      <c r="E112" s="35">
        <f>NMM!E$59</f>
        <v>1029.7760489163752</v>
      </c>
      <c r="F112" s="35">
        <f>NMM!F$59</f>
        <v>1037.4312325962483</v>
      </c>
      <c r="G112" s="35">
        <f>NMM!G$59</f>
        <v>1084.5525908345539</v>
      </c>
      <c r="H112" s="35">
        <f>NMM!H$59</f>
        <v>1186.3594642856051</v>
      </c>
      <c r="I112" s="35">
        <f>NMM!I$59</f>
        <v>1225.7969576169585</v>
      </c>
      <c r="J112" s="35">
        <f>NMM!J$59</f>
        <v>1283.1440449510935</v>
      </c>
      <c r="K112" s="35">
        <f>NMM!K$59</f>
        <v>924.06015497144801</v>
      </c>
      <c r="L112" s="35">
        <f>NMM!L$59</f>
        <v>826.52571708087441</v>
      </c>
      <c r="M112" s="35">
        <f>NMM!M$59</f>
        <v>737.2107197765813</v>
      </c>
      <c r="N112" s="35">
        <f>NMM!N$59</f>
        <v>780.01781926600711</v>
      </c>
      <c r="O112" s="35">
        <f>NMM!O$59</f>
        <v>893.34101405320735</v>
      </c>
      <c r="P112" s="35">
        <f>NMM!P$59</f>
        <v>950.75904719101243</v>
      </c>
      <c r="Q112" s="35">
        <f>NMM!Q$59</f>
        <v>869.43148220981084</v>
      </c>
    </row>
    <row r="113" spans="1:17" x14ac:dyDescent="0.25">
      <c r="A113" s="21" t="s">
        <v>37</v>
      </c>
      <c r="B113" s="35">
        <f>NMM!B$60</f>
        <v>78.765922447523906</v>
      </c>
      <c r="C113" s="35">
        <f>NMM!C$60</f>
        <v>105.54468374884917</v>
      </c>
      <c r="D113" s="35">
        <f>NMM!D$60</f>
        <v>58.110842898977651</v>
      </c>
      <c r="E113" s="35">
        <f>NMM!E$60</f>
        <v>77.314362524939725</v>
      </c>
      <c r="F113" s="35">
        <f>NMM!F$60</f>
        <v>118.64822624666621</v>
      </c>
      <c r="G113" s="35">
        <f>NMM!G$60</f>
        <v>151.33624127245898</v>
      </c>
      <c r="H113" s="35">
        <f>NMM!H$60</f>
        <v>179.72073754721583</v>
      </c>
      <c r="I113" s="35">
        <f>NMM!I$60</f>
        <v>165.77534253973673</v>
      </c>
      <c r="J113" s="35">
        <f>NMM!J$60</f>
        <v>154.85281625262195</v>
      </c>
      <c r="K113" s="35">
        <f>NMM!K$60</f>
        <v>98.448948299576628</v>
      </c>
      <c r="L113" s="35">
        <f>NMM!L$60</f>
        <v>140.03574629574027</v>
      </c>
      <c r="M113" s="35">
        <f>NMM!M$60</f>
        <v>154.14693824964388</v>
      </c>
      <c r="N113" s="35">
        <f>NMM!N$60</f>
        <v>90.455806428480059</v>
      </c>
      <c r="O113" s="35">
        <f>NMM!O$60</f>
        <v>87.586943744989043</v>
      </c>
      <c r="P113" s="35">
        <f>NMM!P$60</f>
        <v>90.568927921645866</v>
      </c>
      <c r="Q113" s="35">
        <f>NMM!Q$60</f>
        <v>85.219384585780318</v>
      </c>
    </row>
    <row r="114" spans="1:17" x14ac:dyDescent="0.25">
      <c r="A114" s="21" t="s">
        <v>57</v>
      </c>
      <c r="B114" s="35">
        <f>NMM!B$61</f>
        <v>29.287372472953187</v>
      </c>
      <c r="C114" s="35">
        <f>NMM!C$61</f>
        <v>32.093829107436392</v>
      </c>
      <c r="D114" s="35">
        <f>NMM!D$61</f>
        <v>23.738922847411459</v>
      </c>
      <c r="E114" s="35">
        <f>NMM!E$61</f>
        <v>19.899257276009003</v>
      </c>
      <c r="F114" s="35">
        <f>NMM!F$61</f>
        <v>35.715095033993535</v>
      </c>
      <c r="G114" s="35">
        <f>NMM!G$61</f>
        <v>37.327558296828663</v>
      </c>
      <c r="H114" s="35">
        <f>NMM!H$61</f>
        <v>45.504025651463195</v>
      </c>
      <c r="I114" s="35">
        <f>NMM!I$61</f>
        <v>44.56437245766481</v>
      </c>
      <c r="J114" s="35">
        <f>NMM!J$61</f>
        <v>40.49675382526857</v>
      </c>
      <c r="K114" s="35">
        <f>NMM!K$61</f>
        <v>37.268738803411324</v>
      </c>
      <c r="L114" s="35">
        <f>NMM!L$61</f>
        <v>43.379016233080627</v>
      </c>
      <c r="M114" s="35">
        <f>NMM!M$61</f>
        <v>50.820769980625954</v>
      </c>
      <c r="N114" s="35">
        <f>NMM!N$61</f>
        <v>34.45642994702181</v>
      </c>
      <c r="O114" s="35">
        <f>NMM!O$61</f>
        <v>28.167594671224649</v>
      </c>
      <c r="P114" s="35">
        <f>NMM!P$61</f>
        <v>20.387232510038928</v>
      </c>
      <c r="Q114" s="35">
        <f>NMM!Q$61</f>
        <v>17.424638087175744</v>
      </c>
    </row>
    <row r="115" spans="1:17" x14ac:dyDescent="0.25">
      <c r="A115" s="23" t="s">
        <v>9</v>
      </c>
      <c r="B115" s="37">
        <f>PPA!B$56</f>
        <v>307.58682676275026</v>
      </c>
      <c r="C115" s="37">
        <f>PPA!C$56</f>
        <v>282.96869175611994</v>
      </c>
      <c r="D115" s="37">
        <f>PPA!D$56</f>
        <v>328.89417929802011</v>
      </c>
      <c r="E115" s="37">
        <f>PPA!E$56</f>
        <v>357.73714385078404</v>
      </c>
      <c r="F115" s="37">
        <f>PPA!F$56</f>
        <v>421.53191363811601</v>
      </c>
      <c r="G115" s="37">
        <f>PPA!G$56</f>
        <v>467.57196420117975</v>
      </c>
      <c r="H115" s="37">
        <f>PPA!H$56</f>
        <v>393.97424594133611</v>
      </c>
      <c r="I115" s="37">
        <f>PPA!I$56</f>
        <v>365.11350733400394</v>
      </c>
      <c r="J115" s="37">
        <f>PPA!J$56</f>
        <v>340.29890313235211</v>
      </c>
      <c r="K115" s="37">
        <f>PPA!K$56</f>
        <v>339.4408561116839</v>
      </c>
      <c r="L115" s="37">
        <f>PPA!L$56</f>
        <v>306.22129273005288</v>
      </c>
      <c r="M115" s="37">
        <f>PPA!M$56</f>
        <v>294.06867773623708</v>
      </c>
      <c r="N115" s="37">
        <f>PPA!N$56</f>
        <v>288.8868582924934</v>
      </c>
      <c r="O115" s="37">
        <f>PPA!O$56</f>
        <v>282.64207913984012</v>
      </c>
      <c r="P115" s="37">
        <f>PPA!P$56</f>
        <v>274.77497894988522</v>
      </c>
      <c r="Q115" s="37">
        <f>PPA!Q$56</f>
        <v>264.78002821412537</v>
      </c>
    </row>
    <row r="116" spans="1:17" x14ac:dyDescent="0.25">
      <c r="A116" s="21" t="s">
        <v>35</v>
      </c>
      <c r="B116" s="35">
        <f>PPA!B$57</f>
        <v>1.1327146893950975</v>
      </c>
      <c r="C116" s="35">
        <f>PPA!C$57</f>
        <v>0.70125228521285354</v>
      </c>
      <c r="D116" s="35">
        <f>PPA!D$57</f>
        <v>0.77019621176154385</v>
      </c>
      <c r="E116" s="35">
        <f>PPA!E$57</f>
        <v>1.462452090588084</v>
      </c>
      <c r="F116" s="35">
        <f>PPA!F$57</f>
        <v>1.5168235277300701</v>
      </c>
      <c r="G116" s="35">
        <f>PPA!G$57</f>
        <v>1.0615421789760549</v>
      </c>
      <c r="H116" s="35">
        <f>PPA!H$57</f>
        <v>0.91117431390345305</v>
      </c>
      <c r="I116" s="35">
        <f>PPA!I$57</f>
        <v>11.28969172823486</v>
      </c>
      <c r="J116" s="35">
        <f>PPA!J$57</f>
        <v>56.060344056234257</v>
      </c>
      <c r="K116" s="35">
        <f>PPA!K$57</f>
        <v>50.972855962942241</v>
      </c>
      <c r="L116" s="35">
        <f>PPA!L$57</f>
        <v>0.21296775288492228</v>
      </c>
      <c r="M116" s="35">
        <f>PPA!M$57</f>
        <v>0.20945132896173019</v>
      </c>
      <c r="N116" s="35">
        <f>PPA!N$57</f>
        <v>0.26921067665284076</v>
      </c>
      <c r="O116" s="35">
        <f>PPA!O$57</f>
        <v>0.3292569594622754</v>
      </c>
      <c r="P116" s="35">
        <f>PPA!P$57</f>
        <v>0.32703562057207058</v>
      </c>
      <c r="Q116" s="35">
        <f>PPA!Q$57</f>
        <v>0.35356325129720001</v>
      </c>
    </row>
    <row r="117" spans="1:17" x14ac:dyDescent="0.25">
      <c r="A117" s="21" t="s">
        <v>56</v>
      </c>
      <c r="B117" s="35">
        <f>PPA!B$58</f>
        <v>305.12091668095735</v>
      </c>
      <c r="C117" s="35">
        <f>PPA!C$58</f>
        <v>281.33496992126078</v>
      </c>
      <c r="D117" s="35">
        <f>PPA!D$58</f>
        <v>327.08391380613244</v>
      </c>
      <c r="E117" s="35">
        <f>PPA!E$58</f>
        <v>354.61838530032855</v>
      </c>
      <c r="F117" s="35">
        <f>PPA!F$58</f>
        <v>418.13037972296428</v>
      </c>
      <c r="G117" s="35">
        <f>PPA!G$58</f>
        <v>464.9773407162096</v>
      </c>
      <c r="H117" s="35">
        <f>PPA!H$58</f>
        <v>391.73109590847059</v>
      </c>
      <c r="I117" s="35">
        <f>PPA!I$58</f>
        <v>352.36270100049063</v>
      </c>
      <c r="J117" s="35">
        <f>PPA!J$58</f>
        <v>282.98827892987987</v>
      </c>
      <c r="K117" s="35">
        <f>PPA!K$58</f>
        <v>287.27450556847111</v>
      </c>
      <c r="L117" s="35">
        <f>PPA!L$58</f>
        <v>304.80555779677906</v>
      </c>
      <c r="M117" s="35">
        <f>PPA!M$58</f>
        <v>292.68591106474895</v>
      </c>
      <c r="N117" s="35">
        <f>PPA!N$58</f>
        <v>287.53521113202453</v>
      </c>
      <c r="O117" s="35">
        <f>PPA!O$58</f>
        <v>281.27342115612623</v>
      </c>
      <c r="P117" s="35">
        <f>PPA!P$58</f>
        <v>273.37965800239033</v>
      </c>
      <c r="Q117" s="35">
        <f>PPA!Q$58</f>
        <v>263.26003745230707</v>
      </c>
    </row>
    <row r="118" spans="1:17" x14ac:dyDescent="0.25">
      <c r="A118" s="21" t="s">
        <v>55</v>
      </c>
      <c r="B118" s="35">
        <f>PPA!B$59</f>
        <v>1.333195392397849</v>
      </c>
      <c r="C118" s="35">
        <f>PPA!C$59</f>
        <v>0.93246954964635576</v>
      </c>
      <c r="D118" s="35">
        <f>PPA!D$59</f>
        <v>1.0400692801260851</v>
      </c>
      <c r="E118" s="35">
        <f>PPA!E$59</f>
        <v>1.6563064598673769</v>
      </c>
      <c r="F118" s="35">
        <f>PPA!F$59</f>
        <v>1.8847103874216757</v>
      </c>
      <c r="G118" s="35">
        <f>PPA!G$59</f>
        <v>1.5330813059940929</v>
      </c>
      <c r="H118" s="35">
        <f>PPA!H$59</f>
        <v>1.331975718962066</v>
      </c>
      <c r="I118" s="35">
        <f>PPA!I$59</f>
        <v>1.4611146052784674</v>
      </c>
      <c r="J118" s="35">
        <f>PPA!J$59</f>
        <v>1.250280146237956</v>
      </c>
      <c r="K118" s="35">
        <f>PPA!K$59</f>
        <v>1.1934945802705541</v>
      </c>
      <c r="L118" s="35">
        <f>PPA!L$59</f>
        <v>1.2027671803889173</v>
      </c>
      <c r="M118" s="35">
        <f>PPA!M$59</f>
        <v>1.1733153425264193</v>
      </c>
      <c r="N118" s="35">
        <f>PPA!N$59</f>
        <v>1.0824364838160263</v>
      </c>
      <c r="O118" s="35">
        <f>PPA!O$59</f>
        <v>1.0394010242515956</v>
      </c>
      <c r="P118" s="35">
        <f>PPA!P$59</f>
        <v>1.0682853269227957</v>
      </c>
      <c r="Q118" s="35">
        <f>PPA!Q$59</f>
        <v>1.166427510521068</v>
      </c>
    </row>
    <row r="119" spans="1:17" x14ac:dyDescent="0.25">
      <c r="A119" s="20" t="s">
        <v>54</v>
      </c>
      <c r="B119" s="36">
        <f>FBT!B$32</f>
        <v>195.20341398145192</v>
      </c>
      <c r="C119" s="36">
        <f>FBT!C$32</f>
        <v>190.351365093396</v>
      </c>
      <c r="D119" s="36">
        <f>FBT!D$32</f>
        <v>177.79162342582799</v>
      </c>
      <c r="E119" s="36">
        <f>FBT!E$32</f>
        <v>226.54020878737202</v>
      </c>
      <c r="F119" s="36">
        <f>FBT!F$32</f>
        <v>173.78486126866801</v>
      </c>
      <c r="G119" s="36">
        <f>FBT!G$32</f>
        <v>160.90842581934254</v>
      </c>
      <c r="H119" s="36">
        <f>FBT!H$32</f>
        <v>201.52503789951601</v>
      </c>
      <c r="I119" s="36">
        <f>FBT!I$32</f>
        <v>130.21579888603202</v>
      </c>
      <c r="J119" s="36">
        <f>FBT!J$32</f>
        <v>129.38465419063201</v>
      </c>
      <c r="K119" s="36">
        <f>FBT!K$32</f>
        <v>116.71042079268001</v>
      </c>
      <c r="L119" s="36">
        <f>FBT!L$32</f>
        <v>115.11563449764542</v>
      </c>
      <c r="M119" s="36">
        <f>FBT!M$32</f>
        <v>102.39252568801361</v>
      </c>
      <c r="N119" s="36">
        <f>FBT!N$32</f>
        <v>86.909803084838813</v>
      </c>
      <c r="O119" s="36">
        <f>FBT!O$32</f>
        <v>91.02896913143573</v>
      </c>
      <c r="P119" s="36">
        <f>FBT!P$32</f>
        <v>111.98793425936532</v>
      </c>
      <c r="Q119" s="36">
        <f>FBT!Q$32</f>
        <v>95.693573654492212</v>
      </c>
    </row>
    <row r="120" spans="1:17" x14ac:dyDescent="0.25">
      <c r="A120" s="18" t="s">
        <v>53</v>
      </c>
      <c r="B120" s="35">
        <f>TRE!B$32</f>
        <v>32.471873226936047</v>
      </c>
      <c r="C120" s="35">
        <f>TRE!C$32</f>
        <v>29.256326144460004</v>
      </c>
      <c r="D120" s="35">
        <f>TRE!D$32</f>
        <v>24.175303203996002</v>
      </c>
      <c r="E120" s="35">
        <f>TRE!E$32</f>
        <v>36.928505260260003</v>
      </c>
      <c r="F120" s="35">
        <f>TRE!F$32</f>
        <v>30.519996713064</v>
      </c>
      <c r="G120" s="35">
        <f>TRE!G$32</f>
        <v>41.814847303394814</v>
      </c>
      <c r="H120" s="35">
        <f>TRE!H$32</f>
        <v>36.743341936860006</v>
      </c>
      <c r="I120" s="35">
        <f>TRE!I$32</f>
        <v>42.046615628748</v>
      </c>
      <c r="J120" s="35">
        <f>TRE!J$32</f>
        <v>42.480505393920012</v>
      </c>
      <c r="K120" s="35">
        <f>TRE!K$32</f>
        <v>41.914847863656007</v>
      </c>
      <c r="L120" s="35">
        <f>TRE!L$32</f>
        <v>44.2420885770712</v>
      </c>
      <c r="M120" s="35">
        <f>TRE!M$32</f>
        <v>37.843929111891399</v>
      </c>
      <c r="N120" s="35">
        <f>TRE!N$32</f>
        <v>32.120245092271631</v>
      </c>
      <c r="O120" s="35">
        <f>TRE!O$32</f>
        <v>32.542618536535791</v>
      </c>
      <c r="P120" s="35">
        <f>TRE!P$32</f>
        <v>29.216753399924087</v>
      </c>
      <c r="Q120" s="35">
        <f>TRE!Q$32</f>
        <v>32.569475186753245</v>
      </c>
    </row>
    <row r="121" spans="1:17" x14ac:dyDescent="0.25">
      <c r="A121" s="18" t="s">
        <v>52</v>
      </c>
      <c r="B121" s="35">
        <f>MAE!B$32</f>
        <v>177.67205618265154</v>
      </c>
      <c r="C121" s="35">
        <f>MAE!C$32</f>
        <v>153.79003817381056</v>
      </c>
      <c r="D121" s="35">
        <f>MAE!D$32</f>
        <v>132.67730062544399</v>
      </c>
      <c r="E121" s="35">
        <f>MAE!E$32</f>
        <v>190.00249960658402</v>
      </c>
      <c r="F121" s="35">
        <f>MAE!F$32</f>
        <v>198.13308274584</v>
      </c>
      <c r="G121" s="35">
        <f>MAE!G$32</f>
        <v>221.88133150407822</v>
      </c>
      <c r="H121" s="35">
        <f>MAE!H$32</f>
        <v>248.01706328824804</v>
      </c>
      <c r="I121" s="35">
        <f>MAE!I$32</f>
        <v>189.15367016106001</v>
      </c>
      <c r="J121" s="35">
        <f>MAE!J$32</f>
        <v>161.519847251832</v>
      </c>
      <c r="K121" s="35">
        <f>MAE!K$32</f>
        <v>126.96134423148001</v>
      </c>
      <c r="L121" s="35">
        <f>MAE!L$32</f>
        <v>148.61879884158711</v>
      </c>
      <c r="M121" s="35">
        <f>MAE!M$32</f>
        <v>136.83750542943898</v>
      </c>
      <c r="N121" s="35">
        <f>MAE!N$32</f>
        <v>145.5309364306091</v>
      </c>
      <c r="O121" s="35">
        <f>MAE!O$32</f>
        <v>122.73002238213905</v>
      </c>
      <c r="P121" s="35">
        <f>MAE!P$32</f>
        <v>118.22779492049381</v>
      </c>
      <c r="Q121" s="35">
        <f>MAE!Q$32</f>
        <v>115.50020315573713</v>
      </c>
    </row>
    <row r="122" spans="1:17" x14ac:dyDescent="0.25">
      <c r="A122" s="18" t="s">
        <v>51</v>
      </c>
      <c r="B122" s="35">
        <f>TEL!B$32</f>
        <v>157.30484845156826</v>
      </c>
      <c r="C122" s="35">
        <f>TEL!C$32</f>
        <v>139.85968129106402</v>
      </c>
      <c r="D122" s="35">
        <f>TEL!D$32</f>
        <v>111.58194424233601</v>
      </c>
      <c r="E122" s="35">
        <f>TEL!E$32</f>
        <v>118.48462686439201</v>
      </c>
      <c r="F122" s="35">
        <f>TEL!F$32</f>
        <v>109.32544095879601</v>
      </c>
      <c r="G122" s="35">
        <f>TEL!G$32</f>
        <v>94.229162022571373</v>
      </c>
      <c r="H122" s="35">
        <f>TEL!H$32</f>
        <v>88.542891205632017</v>
      </c>
      <c r="I122" s="35">
        <f>TEL!I$32</f>
        <v>77.288283745524012</v>
      </c>
      <c r="J122" s="35">
        <f>TEL!J$32</f>
        <v>60.743650005540005</v>
      </c>
      <c r="K122" s="35">
        <f>TEL!K$32</f>
        <v>43.018131418956003</v>
      </c>
      <c r="L122" s="35">
        <f>TEL!L$32</f>
        <v>42.900109947948323</v>
      </c>
      <c r="M122" s="35">
        <f>TEL!M$32</f>
        <v>31.740221122677791</v>
      </c>
      <c r="N122" s="35">
        <f>TEL!N$32</f>
        <v>28.822428771344011</v>
      </c>
      <c r="O122" s="35">
        <f>TEL!O$32</f>
        <v>31.049246908224077</v>
      </c>
      <c r="P122" s="35">
        <f>TEL!P$32</f>
        <v>27.347248207584215</v>
      </c>
      <c r="Q122" s="35">
        <f>TEL!Q$32</f>
        <v>24.849064432326259</v>
      </c>
    </row>
    <row r="123" spans="1:17" x14ac:dyDescent="0.25">
      <c r="A123" s="18" t="s">
        <v>50</v>
      </c>
      <c r="B123" s="35">
        <f>WWP!B$32</f>
        <v>69.440904065116527</v>
      </c>
      <c r="C123" s="35">
        <f>WWP!C$32</f>
        <v>55.565828332812011</v>
      </c>
      <c r="D123" s="35">
        <f>WWP!D$32</f>
        <v>14.318887777812002</v>
      </c>
      <c r="E123" s="35">
        <f>WWP!E$32</f>
        <v>14.643056587464001</v>
      </c>
      <c r="F123" s="35">
        <f>WWP!F$32</f>
        <v>13.41947044206</v>
      </c>
      <c r="G123" s="35">
        <f>WWP!G$32</f>
        <v>10.747132644653725</v>
      </c>
      <c r="H123" s="35">
        <f>WWP!H$32</f>
        <v>19.717819717644002</v>
      </c>
      <c r="I123" s="35">
        <f>WWP!I$32</f>
        <v>24.296457431088005</v>
      </c>
      <c r="J123" s="35">
        <f>WWP!J$32</f>
        <v>18.455153855436002</v>
      </c>
      <c r="K123" s="35">
        <f>WWP!K$32</f>
        <v>10.366499424780001</v>
      </c>
      <c r="L123" s="35">
        <f>WWP!L$32</f>
        <v>14.607506175344692</v>
      </c>
      <c r="M123" s="35">
        <f>WWP!M$32</f>
        <v>10.303996651388399</v>
      </c>
      <c r="N123" s="35">
        <f>WWP!N$32</f>
        <v>10.303076821309645</v>
      </c>
      <c r="O123" s="35">
        <f>WWP!O$32</f>
        <v>5.7095468732350518</v>
      </c>
      <c r="P123" s="35">
        <f>WWP!P$32</f>
        <v>7.8928652515810596</v>
      </c>
      <c r="Q123" s="35">
        <f>WWP!Q$32</f>
        <v>6.6051248937078659</v>
      </c>
    </row>
    <row r="124" spans="1:17" x14ac:dyDescent="0.25">
      <c r="A124" s="18" t="s">
        <v>49</v>
      </c>
      <c r="B124" s="35">
        <f>OIS!B$32</f>
        <v>414.69166315291324</v>
      </c>
      <c r="C124" s="35">
        <f>OIS!C$32</f>
        <v>321.93782617049999</v>
      </c>
      <c r="D124" s="35">
        <f>OIS!D$32</f>
        <v>229.11450911524801</v>
      </c>
      <c r="E124" s="35">
        <f>OIS!E$32</f>
        <v>224.548262152668</v>
      </c>
      <c r="F124" s="35">
        <f>OIS!F$32</f>
        <v>241.126802273772</v>
      </c>
      <c r="G124" s="35">
        <f>OIS!G$32</f>
        <v>302.62811473241936</v>
      </c>
      <c r="H124" s="35">
        <f>OIS!H$32</f>
        <v>359.76247129760407</v>
      </c>
      <c r="I124" s="35">
        <f>OIS!I$32</f>
        <v>245.616197172912</v>
      </c>
      <c r="J124" s="35">
        <f>OIS!J$32</f>
        <v>263.76383902568398</v>
      </c>
      <c r="K124" s="35">
        <f>OIS!K$32</f>
        <v>226.46872729976405</v>
      </c>
      <c r="L124" s="35">
        <f>OIS!L$32</f>
        <v>187.55292879144136</v>
      </c>
      <c r="M124" s="35">
        <f>OIS!M$32</f>
        <v>155.76217629094907</v>
      </c>
      <c r="N124" s="35">
        <f>OIS!N$32</f>
        <v>156.81771234849847</v>
      </c>
      <c r="O124" s="35">
        <f>OIS!O$32</f>
        <v>140.0289037154914</v>
      </c>
      <c r="P124" s="35">
        <f>OIS!P$32</f>
        <v>135.72866239235464</v>
      </c>
      <c r="Q124" s="35">
        <f>OIS!Q$32</f>
        <v>135.70652464672332</v>
      </c>
    </row>
    <row r="125" spans="1:17" x14ac:dyDescent="0.25">
      <c r="A125" s="42" t="s">
        <v>62</v>
      </c>
      <c r="B125" s="41">
        <f>Ind_Summary_emi!B42</f>
        <v>14.089740000000001</v>
      </c>
      <c r="C125" s="41">
        <f>Ind_Summary_emi!C42</f>
        <v>23.185040000000001</v>
      </c>
      <c r="D125" s="41">
        <f>Ind_Summary_emi!D42</f>
        <v>23.703050000000001</v>
      </c>
      <c r="E125" s="41">
        <f>Ind_Summary_emi!E42</f>
        <v>18.665579999999999</v>
      </c>
      <c r="F125" s="41">
        <f>Ind_Summary_emi!F42</f>
        <v>27.800439999999998</v>
      </c>
      <c r="G125" s="41">
        <f>Ind_Summary_emi!G42</f>
        <v>24.872160000000001</v>
      </c>
      <c r="H125" s="41">
        <f>Ind_Summary_emi!H42</f>
        <v>26.018750000000001</v>
      </c>
      <c r="I125" s="41">
        <f>Ind_Summary_emi!I42</f>
        <v>20.713329999999999</v>
      </c>
      <c r="J125" s="41">
        <f>Ind_Summary_emi!J42</f>
        <v>16.917819999999999</v>
      </c>
      <c r="K125" s="41">
        <f>Ind_Summary_emi!K42</f>
        <v>14.64127</v>
      </c>
      <c r="L125" s="41">
        <f>Ind_Summary_emi!L42</f>
        <v>12.22495</v>
      </c>
      <c r="M125" s="41">
        <f>Ind_Summary_emi!M42</f>
        <v>13.848789999999999</v>
      </c>
      <c r="N125" s="41">
        <f>Ind_Summary_emi!N42</f>
        <v>17.292560000000002</v>
      </c>
      <c r="O125" s="41">
        <f>Ind_Summary_emi!O42</f>
        <v>14.937049999999999</v>
      </c>
      <c r="P125" s="41">
        <f>Ind_Summary_emi!P42</f>
        <v>20.72606</v>
      </c>
      <c r="Q125" s="41">
        <f>Ind_Summary_emi!Q42</f>
        <v>23.067920000000001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245.60308626505517</v>
      </c>
      <c r="C127" s="38">
        <f t="shared" si="8"/>
        <v>221.21974741751401</v>
      </c>
      <c r="D127" s="38">
        <f t="shared" si="8"/>
        <v>201.34538390862053</v>
      </c>
      <c r="E127" s="38">
        <f t="shared" si="8"/>
        <v>231.0783157623456</v>
      </c>
      <c r="F127" s="38">
        <f t="shared" si="8"/>
        <v>230.64540809824069</v>
      </c>
      <c r="G127" s="38">
        <f t="shared" si="8"/>
        <v>246.64340299552435</v>
      </c>
      <c r="H127" s="38">
        <f t="shared" si="8"/>
        <v>241.25804300091337</v>
      </c>
      <c r="I127" s="38">
        <f t="shared" si="8"/>
        <v>213.92289046336455</v>
      </c>
      <c r="J127" s="38">
        <f t="shared" si="8"/>
        <v>204.46242441393537</v>
      </c>
      <c r="K127" s="38">
        <f t="shared" si="8"/>
        <v>203.31144156159283</v>
      </c>
      <c r="L127" s="38">
        <f t="shared" si="8"/>
        <v>203.77429376756939</v>
      </c>
      <c r="M127" s="38">
        <f t="shared" si="8"/>
        <v>190.64712390092853</v>
      </c>
      <c r="N127" s="38">
        <f t="shared" si="8"/>
        <v>186.02772627419608</v>
      </c>
      <c r="O127" s="38">
        <f t="shared" si="8"/>
        <v>181.1814549246248</v>
      </c>
      <c r="P127" s="38">
        <f t="shared" si="8"/>
        <v>174.05392414484737</v>
      </c>
      <c r="Q127" s="38">
        <f t="shared" si="8"/>
        <v>167.6848989027927</v>
      </c>
    </row>
    <row r="128" spans="1:17" x14ac:dyDescent="0.25">
      <c r="A128" s="18" t="s">
        <v>13</v>
      </c>
      <c r="B128" s="35">
        <f t="shared" ref="B128:Q128" si="9">IF(B51=0,"",B51/B4*1000)</f>
        <v>1012.3312953800994</v>
      </c>
      <c r="C128" s="35">
        <f t="shared" si="9"/>
        <v>912.7888308460906</v>
      </c>
      <c r="D128" s="35">
        <f t="shared" si="9"/>
        <v>820.69380995852282</v>
      </c>
      <c r="E128" s="35">
        <f t="shared" si="9"/>
        <v>772.41619974126081</v>
      </c>
      <c r="F128" s="35">
        <f t="shared" si="9"/>
        <v>757.61550428374017</v>
      </c>
      <c r="G128" s="35">
        <f t="shared" si="9"/>
        <v>703.9902462061292</v>
      </c>
      <c r="H128" s="35">
        <f t="shared" si="9"/>
        <v>720.78983888540643</v>
      </c>
      <c r="I128" s="35">
        <f t="shared" si="9"/>
        <v>527.56979461457286</v>
      </c>
      <c r="J128" s="35">
        <f t="shared" si="9"/>
        <v>608.34482999601073</v>
      </c>
      <c r="K128" s="35">
        <f t="shared" si="9"/>
        <v>1343.9106495270487</v>
      </c>
      <c r="L128" s="35">
        <f t="shared" si="9"/>
        <v>975.49328519609639</v>
      </c>
      <c r="M128" s="35">
        <f t="shared" si="9"/>
        <v>751.89820708208424</v>
      </c>
      <c r="N128" s="35">
        <f t="shared" si="9"/>
        <v>876.05376432866797</v>
      </c>
      <c r="O128" s="35">
        <f t="shared" si="9"/>
        <v>891.58109387162528</v>
      </c>
      <c r="P128" s="35">
        <f t="shared" si="9"/>
        <v>730.39467194187012</v>
      </c>
      <c r="Q128" s="35">
        <f t="shared" si="9"/>
        <v>672.92365327943367</v>
      </c>
    </row>
    <row r="129" spans="1:17" x14ac:dyDescent="0.25">
      <c r="A129" s="23" t="s">
        <v>12</v>
      </c>
      <c r="B129" s="37">
        <f t="shared" ref="B129:Q129" si="10">IF(B54=0,"",B54/B5*1000)</f>
        <v>934.06181091574854</v>
      </c>
      <c r="C129" s="37">
        <f t="shared" si="10"/>
        <v>953.67649138705076</v>
      </c>
      <c r="D129" s="37">
        <f t="shared" si="10"/>
        <v>1129.5293175215377</v>
      </c>
      <c r="E129" s="37">
        <f t="shared" si="10"/>
        <v>1314.7222010968553</v>
      </c>
      <c r="F129" s="37">
        <f t="shared" si="10"/>
        <v>1318.1144022972476</v>
      </c>
      <c r="G129" s="37">
        <f t="shared" si="10"/>
        <v>1106.6668292517772</v>
      </c>
      <c r="H129" s="37">
        <f t="shared" si="10"/>
        <v>1067.4845565111893</v>
      </c>
      <c r="I129" s="37">
        <f t="shared" si="10"/>
        <v>1014.5619863709039</v>
      </c>
      <c r="J129" s="37">
        <f t="shared" si="10"/>
        <v>778.14756473236912</v>
      </c>
      <c r="K129" s="37">
        <f t="shared" si="10"/>
        <v>649.47500820369635</v>
      </c>
      <c r="L129" s="37">
        <f t="shared" si="10"/>
        <v>711.28157996728885</v>
      </c>
      <c r="M129" s="37">
        <f t="shared" si="10"/>
        <v>873.14824625294875</v>
      </c>
      <c r="N129" s="37">
        <f t="shared" si="10"/>
        <v>912.9407937447553</v>
      </c>
      <c r="O129" s="37">
        <f t="shared" si="10"/>
        <v>824.34743337368036</v>
      </c>
      <c r="P129" s="37">
        <f t="shared" si="10"/>
        <v>636.80948831152921</v>
      </c>
      <c r="Q129" s="37">
        <f t="shared" si="10"/>
        <v>499.6263105350049</v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>
        <f t="shared" ref="B131:Q131" si="12">IF(B56=0,"",B56/B7*1000)</f>
        <v>2474.5341098145368</v>
      </c>
      <c r="C131" s="35">
        <f t="shared" si="12"/>
        <v>2487.9351882615019</v>
      </c>
      <c r="D131" s="35">
        <f t="shared" si="12"/>
        <v>3032.8853152985112</v>
      </c>
      <c r="E131" s="35">
        <f t="shared" si="12"/>
        <v>3613.3325896243223</v>
      </c>
      <c r="F131" s="35">
        <f t="shared" si="12"/>
        <v>3664.8733619122436</v>
      </c>
      <c r="G131" s="35">
        <f t="shared" si="12"/>
        <v>3156.3825982070016</v>
      </c>
      <c r="H131" s="35">
        <f t="shared" si="12"/>
        <v>3025.1319329548005</v>
      </c>
      <c r="I131" s="35">
        <f t="shared" si="12"/>
        <v>2797.7826717681965</v>
      </c>
      <c r="J131" s="35">
        <f t="shared" si="12"/>
        <v>2050.5859659610041</v>
      </c>
      <c r="K131" s="35">
        <f t="shared" si="12"/>
        <v>1088.5202340487924</v>
      </c>
      <c r="L131" s="35">
        <f t="shared" si="12"/>
        <v>1358.8685538044763</v>
      </c>
      <c r="M131" s="35">
        <f t="shared" si="12"/>
        <v>1818.7628390815687</v>
      </c>
      <c r="N131" s="35">
        <f t="shared" si="12"/>
        <v>1916.5836156495554</v>
      </c>
      <c r="O131" s="35">
        <f t="shared" si="12"/>
        <v>1747.3907096669677</v>
      </c>
      <c r="P131" s="35">
        <f t="shared" si="12"/>
        <v>1321.1706439282343</v>
      </c>
      <c r="Q131" s="35">
        <f t="shared" si="12"/>
        <v>1032.1504450374998</v>
      </c>
    </row>
    <row r="132" spans="1:17" x14ac:dyDescent="0.25">
      <c r="A132" s="21" t="s">
        <v>42</v>
      </c>
      <c r="B132" s="35">
        <f t="shared" ref="B132:Q132" si="13">IF(B59=0,"",B59/B8*1000)</f>
        <v>492.9560182344573</v>
      </c>
      <c r="C132" s="35">
        <f t="shared" si="13"/>
        <v>531.35831080945081</v>
      </c>
      <c r="D132" s="35">
        <f t="shared" si="13"/>
        <v>566.64421253708588</v>
      </c>
      <c r="E132" s="35">
        <f t="shared" si="13"/>
        <v>599.03738457950556</v>
      </c>
      <c r="F132" s="35">
        <f t="shared" si="13"/>
        <v>569.87359539413296</v>
      </c>
      <c r="G132" s="35">
        <f t="shared" si="13"/>
        <v>420.68867035031957</v>
      </c>
      <c r="H132" s="35">
        <f t="shared" si="13"/>
        <v>419.97600564871402</v>
      </c>
      <c r="I132" s="35">
        <f t="shared" si="13"/>
        <v>455.43609482648213</v>
      </c>
      <c r="J132" s="35">
        <f t="shared" si="13"/>
        <v>418.59812492472224</v>
      </c>
      <c r="K132" s="35">
        <f t="shared" si="13"/>
        <v>944.99966369958815</v>
      </c>
      <c r="L132" s="35">
        <f t="shared" si="13"/>
        <v>785.08445263755311</v>
      </c>
      <c r="M132" s="35">
        <f t="shared" si="13"/>
        <v>757.60402000901286</v>
      </c>
      <c r="N132" s="35">
        <f t="shared" si="13"/>
        <v>766.09773777200326</v>
      </c>
      <c r="O132" s="35">
        <f t="shared" si="13"/>
        <v>647.53908134466917</v>
      </c>
      <c r="P132" s="35">
        <f t="shared" si="13"/>
        <v>535.16028762471319</v>
      </c>
      <c r="Q132" s="35">
        <f t="shared" si="13"/>
        <v>417.6617151583921</v>
      </c>
    </row>
    <row r="133" spans="1:17" x14ac:dyDescent="0.25">
      <c r="A133" s="23" t="s">
        <v>11</v>
      </c>
      <c r="B133" s="37">
        <f t="shared" ref="B133:Q133" si="14">IF(B60=0,"",B60/B9*1000)</f>
        <v>152.18183735126846</v>
      </c>
      <c r="C133" s="37">
        <f t="shared" si="14"/>
        <v>133.42424453770138</v>
      </c>
      <c r="D133" s="37">
        <f t="shared" si="14"/>
        <v>135.78696160292515</v>
      </c>
      <c r="E133" s="37">
        <f t="shared" si="14"/>
        <v>177.66019745227936</v>
      </c>
      <c r="F133" s="37">
        <f t="shared" si="14"/>
        <v>169.22428617657658</v>
      </c>
      <c r="G133" s="37">
        <f t="shared" si="14"/>
        <v>164.30380984461243</v>
      </c>
      <c r="H133" s="37">
        <f t="shared" si="14"/>
        <v>142.12346158896887</v>
      </c>
      <c r="I133" s="37">
        <f t="shared" si="14"/>
        <v>151.78660937306338</v>
      </c>
      <c r="J133" s="37">
        <f t="shared" si="14"/>
        <v>143.21350805550514</v>
      </c>
      <c r="K133" s="37">
        <f t="shared" si="14"/>
        <v>153.86059346688302</v>
      </c>
      <c r="L133" s="37">
        <f t="shared" si="14"/>
        <v>151.82644825094906</v>
      </c>
      <c r="M133" s="37">
        <f t="shared" si="14"/>
        <v>134.29733030717239</v>
      </c>
      <c r="N133" s="37">
        <f t="shared" si="14"/>
        <v>126.93207962475516</v>
      </c>
      <c r="O133" s="37">
        <f t="shared" si="14"/>
        <v>120.06263758348119</v>
      </c>
      <c r="P133" s="37">
        <f t="shared" si="14"/>
        <v>114.66394304189646</v>
      </c>
      <c r="Q133" s="37">
        <f t="shared" si="14"/>
        <v>123.82418209793067</v>
      </c>
    </row>
    <row r="134" spans="1:17" x14ac:dyDescent="0.25">
      <c r="A134" s="21" t="s">
        <v>61</v>
      </c>
      <c r="B134" s="35">
        <f t="shared" ref="B134:Q134" si="15">IF(B61=0,"",B61/B10*1000)</f>
        <v>724.66421602461492</v>
      </c>
      <c r="C134" s="35">
        <f t="shared" si="15"/>
        <v>645.22862412979555</v>
      </c>
      <c r="D134" s="35">
        <f t="shared" si="15"/>
        <v>651.27784295993695</v>
      </c>
      <c r="E134" s="35">
        <f t="shared" si="15"/>
        <v>1010.95063747017</v>
      </c>
      <c r="F134" s="35">
        <f t="shared" si="15"/>
        <v>971.69097419753882</v>
      </c>
      <c r="G134" s="35">
        <f t="shared" si="15"/>
        <v>929.40261959708437</v>
      </c>
      <c r="H134" s="35">
        <f t="shared" si="15"/>
        <v>917.59734202172604</v>
      </c>
      <c r="I134" s="35">
        <f t="shared" si="15"/>
        <v>920.42502223437975</v>
      </c>
      <c r="J134" s="35">
        <f t="shared" si="15"/>
        <v>931.18298257283834</v>
      </c>
      <c r="K134" s="35">
        <f t="shared" si="15"/>
        <v>1119.2524805611436</v>
      </c>
      <c r="L134" s="35">
        <f t="shared" si="15"/>
        <v>1128.3622110583458</v>
      </c>
      <c r="M134" s="35">
        <f t="shared" si="15"/>
        <v>800.05070242107945</v>
      </c>
      <c r="N134" s="35">
        <f t="shared" si="15"/>
        <v>802.97477573284607</v>
      </c>
      <c r="O134" s="35">
        <f t="shared" si="15"/>
        <v>919.45012416649365</v>
      </c>
      <c r="P134" s="35">
        <f t="shared" si="15"/>
        <v>773.06344374184016</v>
      </c>
      <c r="Q134" s="35">
        <f t="shared" si="15"/>
        <v>919.61350754387456</v>
      </c>
    </row>
    <row r="135" spans="1:17" x14ac:dyDescent="0.25">
      <c r="A135" s="21" t="s">
        <v>40</v>
      </c>
      <c r="B135" s="35">
        <f t="shared" ref="B135:Q135" si="16">IF(B62=0,"",B62/B11*1000)</f>
        <v>300.69992423889317</v>
      </c>
      <c r="C135" s="35">
        <f t="shared" si="16"/>
        <v>267.73806971863019</v>
      </c>
      <c r="D135" s="35">
        <f t="shared" si="16"/>
        <v>276.57214093770557</v>
      </c>
      <c r="E135" s="35">
        <f t="shared" si="16"/>
        <v>418.8526060324341</v>
      </c>
      <c r="F135" s="35">
        <f t="shared" si="16"/>
        <v>399.58532130512657</v>
      </c>
      <c r="G135" s="35">
        <f t="shared" si="16"/>
        <v>382.19521868073758</v>
      </c>
      <c r="H135" s="35">
        <f t="shared" si="16"/>
        <v>377.34057275079931</v>
      </c>
      <c r="I135" s="35">
        <f t="shared" si="16"/>
        <v>387.01171455314903</v>
      </c>
      <c r="J135" s="35">
        <f t="shared" si="16"/>
        <v>391.5351212132316</v>
      </c>
      <c r="K135" s="35">
        <f t="shared" si="16"/>
        <v>431.42827732995175</v>
      </c>
      <c r="L135" s="35">
        <f t="shared" si="16"/>
        <v>430.77011485276819</v>
      </c>
      <c r="M135" s="35">
        <f t="shared" si="16"/>
        <v>386.27062783708095</v>
      </c>
      <c r="N135" s="35">
        <f t="shared" si="16"/>
        <v>362.26314249805489</v>
      </c>
      <c r="O135" s="35">
        <f t="shared" si="16"/>
        <v>338.64750784093235</v>
      </c>
      <c r="P135" s="35">
        <f t="shared" si="16"/>
        <v>317.13194367573573</v>
      </c>
      <c r="Q135" s="35">
        <f t="shared" si="16"/>
        <v>258.38585576400192</v>
      </c>
    </row>
    <row r="136" spans="1:17" x14ac:dyDescent="0.25">
      <c r="A136" s="21" t="s">
        <v>39</v>
      </c>
      <c r="B136" s="35">
        <f t="shared" ref="B136:Q136" si="17">IF(B63=0,"",B63/B12*1000)</f>
        <v>9.2889300027224646</v>
      </c>
      <c r="C136" s="35">
        <f t="shared" si="17"/>
        <v>8.4911812968823916</v>
      </c>
      <c r="D136" s="35">
        <f t="shared" si="17"/>
        <v>8.5620623323537863</v>
      </c>
      <c r="E136" s="35">
        <f t="shared" si="17"/>
        <v>12.295912936413609</v>
      </c>
      <c r="F136" s="35">
        <f t="shared" si="17"/>
        <v>11.878247216227964</v>
      </c>
      <c r="G136" s="35">
        <f t="shared" si="17"/>
        <v>11.428549001516851</v>
      </c>
      <c r="H136" s="35">
        <f t="shared" si="17"/>
        <v>11.082987313024615</v>
      </c>
      <c r="I136" s="35">
        <f t="shared" si="17"/>
        <v>11.504287788650341</v>
      </c>
      <c r="J136" s="35">
        <f t="shared" si="17"/>
        <v>11.774873406840774</v>
      </c>
      <c r="K136" s="35">
        <f t="shared" si="17"/>
        <v>12.138707326901335</v>
      </c>
      <c r="L136" s="35">
        <f t="shared" si="17"/>
        <v>11.922831605160141</v>
      </c>
      <c r="M136" s="35">
        <f t="shared" si="17"/>
        <v>9.1104823279887448</v>
      </c>
      <c r="N136" s="35">
        <f t="shared" si="17"/>
        <v>9.9447933221185778</v>
      </c>
      <c r="O136" s="35">
        <f t="shared" si="17"/>
        <v>10.908299132618204</v>
      </c>
      <c r="P136" s="35">
        <f t="shared" si="17"/>
        <v>8.6086714514184113</v>
      </c>
      <c r="Q136" s="35">
        <f t="shared" si="17"/>
        <v>8.1677528576931451</v>
      </c>
    </row>
    <row r="137" spans="1:17" x14ac:dyDescent="0.25">
      <c r="A137" s="23" t="s">
        <v>10</v>
      </c>
      <c r="B137" s="37">
        <f t="shared" ref="B137:Q137" si="18">IF(B64=0,"",B64/B13*1000)</f>
        <v>809.342424825791</v>
      </c>
      <c r="C137" s="37">
        <f t="shared" si="18"/>
        <v>807.04108632301643</v>
      </c>
      <c r="D137" s="37">
        <f t="shared" si="18"/>
        <v>683.42481612478321</v>
      </c>
      <c r="E137" s="37">
        <f t="shared" si="18"/>
        <v>739.89613300038957</v>
      </c>
      <c r="F137" s="37">
        <f t="shared" si="18"/>
        <v>742.05609746536845</v>
      </c>
      <c r="G137" s="37">
        <f t="shared" si="18"/>
        <v>779.99671405608399</v>
      </c>
      <c r="H137" s="37">
        <f t="shared" si="18"/>
        <v>783.86112636277016</v>
      </c>
      <c r="I137" s="37">
        <f t="shared" si="18"/>
        <v>760.21874609879433</v>
      </c>
      <c r="J137" s="37">
        <f t="shared" si="18"/>
        <v>793.24741905801432</v>
      </c>
      <c r="K137" s="37">
        <f t="shared" si="18"/>
        <v>765.52973546086253</v>
      </c>
      <c r="L137" s="37">
        <f t="shared" si="18"/>
        <v>773.18865238874662</v>
      </c>
      <c r="M137" s="37">
        <f t="shared" si="18"/>
        <v>794.87963956573242</v>
      </c>
      <c r="N137" s="37">
        <f t="shared" si="18"/>
        <v>713.2563007166973</v>
      </c>
      <c r="O137" s="37">
        <f t="shared" si="18"/>
        <v>710.19460132160066</v>
      </c>
      <c r="P137" s="37">
        <f t="shared" si="18"/>
        <v>674.60759925658829</v>
      </c>
      <c r="Q137" s="37">
        <f t="shared" si="18"/>
        <v>632.09538767339563</v>
      </c>
    </row>
    <row r="138" spans="1:17" x14ac:dyDescent="0.25">
      <c r="A138" s="21" t="s">
        <v>38</v>
      </c>
      <c r="B138" s="35">
        <f t="shared" ref="B138:Q138" si="19">IF(B65=0,"",B65/B14*1000)</f>
        <v>1129.8290992251693</v>
      </c>
      <c r="C138" s="35">
        <f t="shared" si="19"/>
        <v>1210.7147428390224</v>
      </c>
      <c r="D138" s="35">
        <f t="shared" si="19"/>
        <v>943.05209848604966</v>
      </c>
      <c r="E138" s="35">
        <f t="shared" si="19"/>
        <v>1024.3065916468959</v>
      </c>
      <c r="F138" s="35">
        <f t="shared" si="19"/>
        <v>1144.8931003519492</v>
      </c>
      <c r="G138" s="35">
        <f t="shared" si="19"/>
        <v>1320.9328159550923</v>
      </c>
      <c r="H138" s="35">
        <f t="shared" si="19"/>
        <v>1328.32955548369</v>
      </c>
      <c r="I138" s="35">
        <f t="shared" si="19"/>
        <v>1254.3335721632182</v>
      </c>
      <c r="J138" s="35">
        <f t="shared" si="19"/>
        <v>1205.8924514685243</v>
      </c>
      <c r="K138" s="35">
        <f t="shared" si="19"/>
        <v>1224.4142992075085</v>
      </c>
      <c r="L138" s="35">
        <f t="shared" si="19"/>
        <v>1249.1291351041384</v>
      </c>
      <c r="M138" s="35">
        <f t="shared" si="19"/>
        <v>1308.472583143124</v>
      </c>
      <c r="N138" s="35">
        <f t="shared" si="19"/>
        <v>1062.8885014151354</v>
      </c>
      <c r="O138" s="35">
        <f t="shared" si="19"/>
        <v>1011.0305350940987</v>
      </c>
      <c r="P138" s="35">
        <f t="shared" si="19"/>
        <v>1121.8967717083942</v>
      </c>
      <c r="Q138" s="35">
        <f t="shared" si="19"/>
        <v>1081.8274254284063</v>
      </c>
    </row>
    <row r="139" spans="1:17" x14ac:dyDescent="0.25">
      <c r="A139" s="21" t="s">
        <v>37</v>
      </c>
      <c r="B139" s="35">
        <f t="shared" ref="B139:Q139" si="20">IF(B66=0,"",B66/B15*1000)</f>
        <v>462.44145486257355</v>
      </c>
      <c r="C139" s="35">
        <f t="shared" si="20"/>
        <v>467.41142252843883</v>
      </c>
      <c r="D139" s="35">
        <f t="shared" si="20"/>
        <v>372.90165293875793</v>
      </c>
      <c r="E139" s="35">
        <f t="shared" si="20"/>
        <v>412.7189061402425</v>
      </c>
      <c r="F139" s="35">
        <f t="shared" si="20"/>
        <v>437.52694858146737</v>
      </c>
      <c r="G139" s="35">
        <f t="shared" si="20"/>
        <v>468.08950476362145</v>
      </c>
      <c r="H139" s="35">
        <f t="shared" si="20"/>
        <v>481.18256462733291</v>
      </c>
      <c r="I139" s="35">
        <f t="shared" si="20"/>
        <v>454.3777879969573</v>
      </c>
      <c r="J139" s="35">
        <f t="shared" si="20"/>
        <v>477.52778692496327</v>
      </c>
      <c r="K139" s="35">
        <f t="shared" si="20"/>
        <v>430.64579496242567</v>
      </c>
      <c r="L139" s="35">
        <f t="shared" si="20"/>
        <v>491.89057316037406</v>
      </c>
      <c r="M139" s="35">
        <f t="shared" si="20"/>
        <v>577.08462404816055</v>
      </c>
      <c r="N139" s="35">
        <f t="shared" si="20"/>
        <v>458.58493337788781</v>
      </c>
      <c r="O139" s="35">
        <f t="shared" si="20"/>
        <v>432.12556484158262</v>
      </c>
      <c r="P139" s="35">
        <f t="shared" si="20"/>
        <v>371.5913891356995</v>
      </c>
      <c r="Q139" s="35">
        <f t="shared" si="20"/>
        <v>374.80220598554308</v>
      </c>
    </row>
    <row r="140" spans="1:17" x14ac:dyDescent="0.25">
      <c r="A140" s="21" t="s">
        <v>57</v>
      </c>
      <c r="B140" s="35">
        <f t="shared" ref="B140:Q140" si="21">IF(B67=0,"",B67/B16*1000)</f>
        <v>456.25253807474428</v>
      </c>
      <c r="C140" s="35">
        <f t="shared" si="21"/>
        <v>475.88676137045638</v>
      </c>
      <c r="D140" s="35">
        <f t="shared" si="21"/>
        <v>376.27628047628804</v>
      </c>
      <c r="E140" s="35">
        <f t="shared" si="21"/>
        <v>412.70519857364081</v>
      </c>
      <c r="F140" s="35">
        <f t="shared" si="21"/>
        <v>451.24987157581478</v>
      </c>
      <c r="G140" s="35">
        <f t="shared" si="21"/>
        <v>495.57320153611062</v>
      </c>
      <c r="H140" s="35">
        <f t="shared" si="21"/>
        <v>518.06014002351833</v>
      </c>
      <c r="I140" s="35">
        <f t="shared" si="21"/>
        <v>461.76770009261139</v>
      </c>
      <c r="J140" s="35">
        <f t="shared" si="21"/>
        <v>486.19657423388742</v>
      </c>
      <c r="K140" s="35">
        <f t="shared" si="21"/>
        <v>503.08561198781496</v>
      </c>
      <c r="L140" s="35">
        <f t="shared" si="21"/>
        <v>657.66310300391149</v>
      </c>
      <c r="M140" s="35">
        <f t="shared" si="21"/>
        <v>636.11719221418832</v>
      </c>
      <c r="N140" s="35">
        <f t="shared" si="21"/>
        <v>460.91130834453486</v>
      </c>
      <c r="O140" s="35">
        <f t="shared" si="21"/>
        <v>458.54986997989295</v>
      </c>
      <c r="P140" s="35">
        <f t="shared" si="21"/>
        <v>341.48951494931566</v>
      </c>
      <c r="Q140" s="35">
        <f t="shared" si="21"/>
        <v>291.24136923686609</v>
      </c>
    </row>
    <row r="141" spans="1:17" x14ac:dyDescent="0.25">
      <c r="A141" s="23" t="s">
        <v>9</v>
      </c>
      <c r="B141" s="37">
        <f t="shared" ref="B141:Q141" si="22">IF(B68=0,"",B68/B17*1000)</f>
        <v>583.20067254900005</v>
      </c>
      <c r="C141" s="37">
        <f t="shared" si="22"/>
        <v>500.55546347553093</v>
      </c>
      <c r="D141" s="37">
        <f t="shared" si="22"/>
        <v>519.30485607776859</v>
      </c>
      <c r="E141" s="37">
        <f t="shared" si="22"/>
        <v>631.5768856345419</v>
      </c>
      <c r="F141" s="37">
        <f t="shared" si="22"/>
        <v>681.62612140125839</v>
      </c>
      <c r="G141" s="37">
        <f t="shared" si="22"/>
        <v>763.92606314275281</v>
      </c>
      <c r="H141" s="37">
        <f t="shared" si="22"/>
        <v>659.11577702605416</v>
      </c>
      <c r="I141" s="37">
        <f t="shared" si="22"/>
        <v>547.05872968498568</v>
      </c>
      <c r="J141" s="37">
        <f t="shared" si="22"/>
        <v>570.22248288352682</v>
      </c>
      <c r="K141" s="37">
        <f t="shared" si="22"/>
        <v>561.81196495768131</v>
      </c>
      <c r="L141" s="37">
        <f t="shared" si="22"/>
        <v>622.09846339126466</v>
      </c>
      <c r="M141" s="37">
        <f t="shared" si="22"/>
        <v>579.30214596785163</v>
      </c>
      <c r="N141" s="37">
        <f t="shared" si="22"/>
        <v>579.26193928362386</v>
      </c>
      <c r="O141" s="37">
        <f t="shared" si="22"/>
        <v>557.81671945194262</v>
      </c>
      <c r="P141" s="37">
        <f t="shared" si="22"/>
        <v>517.15524934010818</v>
      </c>
      <c r="Q141" s="37">
        <f t="shared" si="22"/>
        <v>527.94879097444971</v>
      </c>
    </row>
    <row r="142" spans="1:17" x14ac:dyDescent="0.25">
      <c r="A142" s="21" t="s">
        <v>35</v>
      </c>
      <c r="B142" s="35">
        <f t="shared" ref="B142:Q142" si="23">IF(B69=0,"",B69/B18*1000)</f>
        <v>5527.7028931519881</v>
      </c>
      <c r="C142" s="35">
        <f t="shared" si="23"/>
        <v>5288.9100210558818</v>
      </c>
      <c r="D142" s="35">
        <f t="shared" si="23"/>
        <v>5642.2407228205639</v>
      </c>
      <c r="E142" s="35">
        <f t="shared" si="23"/>
        <v>6134.7048325646374</v>
      </c>
      <c r="F142" s="35">
        <f t="shared" si="23"/>
        <v>6639.1464654049469</v>
      </c>
      <c r="G142" s="35">
        <f t="shared" si="23"/>
        <v>8614.141407132438</v>
      </c>
      <c r="H142" s="35">
        <f t="shared" si="23"/>
        <v>7880.0005978039771</v>
      </c>
      <c r="I142" s="35">
        <f t="shared" si="23"/>
        <v>6979.6198864515536</v>
      </c>
      <c r="J142" s="35">
        <f t="shared" si="23"/>
        <v>6968.3832116076765</v>
      </c>
      <c r="K142" s="35">
        <f t="shared" si="23"/>
        <v>5801.66207380388</v>
      </c>
      <c r="L142" s="35">
        <f t="shared" si="23"/>
        <v>8221.0089502677511</v>
      </c>
      <c r="M142" s="35">
        <f t="shared" si="23"/>
        <v>7612.8889877710908</v>
      </c>
      <c r="N142" s="35">
        <f t="shared" si="23"/>
        <v>7407.895505200001</v>
      </c>
      <c r="O142" s="35">
        <f t="shared" si="23"/>
        <v>6876.5831702650376</v>
      </c>
      <c r="P142" s="35">
        <f t="shared" si="23"/>
        <v>6147.5009419791641</v>
      </c>
      <c r="Q142" s="35">
        <f t="shared" si="23"/>
        <v>6379.8253765865838</v>
      </c>
    </row>
    <row r="143" spans="1:17" x14ac:dyDescent="0.25">
      <c r="A143" s="21" t="s">
        <v>56</v>
      </c>
      <c r="B143" s="35">
        <f t="shared" ref="B143:Q143" si="24">IF(B70=0,"",B70/B19*1000)</f>
        <v>816.96705273852501</v>
      </c>
      <c r="C143" s="35">
        <f t="shared" si="24"/>
        <v>740.51188478895313</v>
      </c>
      <c r="D143" s="35">
        <f t="shared" si="24"/>
        <v>808.8860132461208</v>
      </c>
      <c r="E143" s="35">
        <f t="shared" si="24"/>
        <v>862.37237999214892</v>
      </c>
      <c r="F143" s="35">
        <f t="shared" si="24"/>
        <v>953.85610736764681</v>
      </c>
      <c r="G143" s="35">
        <f t="shared" si="24"/>
        <v>1192.3243367844941</v>
      </c>
      <c r="H143" s="35">
        <f t="shared" si="24"/>
        <v>1090.7084110389264</v>
      </c>
      <c r="I143" s="35">
        <f t="shared" si="24"/>
        <v>968.37075232640416</v>
      </c>
      <c r="J143" s="35">
        <f t="shared" si="24"/>
        <v>967.96913638920978</v>
      </c>
      <c r="K143" s="35">
        <f t="shared" si="24"/>
        <v>818.90358372158062</v>
      </c>
      <c r="L143" s="35">
        <f t="shared" si="24"/>
        <v>1126.0772055268972</v>
      </c>
      <c r="M143" s="35">
        <f t="shared" si="24"/>
        <v>1038.6454605244223</v>
      </c>
      <c r="N143" s="35">
        <f t="shared" si="24"/>
        <v>994.54685045995745</v>
      </c>
      <c r="O143" s="35">
        <f t="shared" si="24"/>
        <v>905.32067500491962</v>
      </c>
      <c r="P143" s="35">
        <f t="shared" si="24"/>
        <v>809.67171532638088</v>
      </c>
      <c r="Q143" s="35">
        <f t="shared" si="24"/>
        <v>831.86914385722901</v>
      </c>
    </row>
    <row r="144" spans="1:17" x14ac:dyDescent="0.25">
      <c r="A144" s="21" t="s">
        <v>55</v>
      </c>
      <c r="B144" s="35">
        <f t="shared" ref="B144:Q144" si="25">IF(B71=0,"",B71/B20*1000)</f>
        <v>24.268853545160791</v>
      </c>
      <c r="C144" s="35">
        <f t="shared" si="25"/>
        <v>18.125810829180409</v>
      </c>
      <c r="D144" s="35">
        <f t="shared" si="25"/>
        <v>16.66338496087462</v>
      </c>
      <c r="E144" s="35">
        <f t="shared" si="25"/>
        <v>28.189871656817495</v>
      </c>
      <c r="F144" s="35">
        <f t="shared" si="25"/>
        <v>30.718647538407723</v>
      </c>
      <c r="G144" s="35">
        <f t="shared" si="25"/>
        <v>26.172862733909838</v>
      </c>
      <c r="H144" s="35">
        <f t="shared" si="25"/>
        <v>22.259582813601416</v>
      </c>
      <c r="I144" s="35">
        <f t="shared" si="25"/>
        <v>23.073018263470018</v>
      </c>
      <c r="J144" s="35">
        <f t="shared" si="25"/>
        <v>19.716911979064292</v>
      </c>
      <c r="K144" s="35">
        <f t="shared" si="25"/>
        <v>22.571607014852574</v>
      </c>
      <c r="L144" s="35">
        <f t="shared" si="25"/>
        <v>25.0211159053726</v>
      </c>
      <c r="M144" s="35">
        <f t="shared" si="25"/>
        <v>25.042490498662435</v>
      </c>
      <c r="N144" s="35">
        <f t="shared" si="25"/>
        <v>24.073635709151485</v>
      </c>
      <c r="O144" s="35">
        <f t="shared" si="25"/>
        <v>24.129427788524115</v>
      </c>
      <c r="P144" s="35">
        <f t="shared" si="25"/>
        <v>24.829901376004926</v>
      </c>
      <c r="Q144" s="35">
        <f t="shared" si="25"/>
        <v>27.478915020346061</v>
      </c>
    </row>
    <row r="145" spans="1:17" x14ac:dyDescent="0.25">
      <c r="A145" s="20" t="s">
        <v>54</v>
      </c>
      <c r="B145" s="36">
        <f t="shared" ref="B145:Q145" si="26">IF(B72=0,"",B72/B21*1000)</f>
        <v>146.02699000871308</v>
      </c>
      <c r="C145" s="36">
        <f t="shared" si="26"/>
        <v>141.36148203762227</v>
      </c>
      <c r="D145" s="36">
        <f t="shared" si="26"/>
        <v>133.40478327532514</v>
      </c>
      <c r="E145" s="36">
        <f t="shared" si="26"/>
        <v>177.08335014416056</v>
      </c>
      <c r="F145" s="36">
        <f t="shared" si="26"/>
        <v>153.93535798570292</v>
      </c>
      <c r="G145" s="36">
        <f t="shared" si="26"/>
        <v>165.40529473656608</v>
      </c>
      <c r="H145" s="36">
        <f t="shared" si="26"/>
        <v>205.80519676958235</v>
      </c>
      <c r="I145" s="36">
        <f t="shared" si="26"/>
        <v>151.65299447176864</v>
      </c>
      <c r="J145" s="36">
        <f t="shared" si="26"/>
        <v>166.67298783949315</v>
      </c>
      <c r="K145" s="36">
        <f t="shared" si="26"/>
        <v>148.26908700475624</v>
      </c>
      <c r="L145" s="36">
        <f t="shared" si="26"/>
        <v>156.19856491133191</v>
      </c>
      <c r="M145" s="36">
        <f t="shared" si="26"/>
        <v>150.29181525058311</v>
      </c>
      <c r="N145" s="36">
        <f t="shared" si="26"/>
        <v>136.65941140011032</v>
      </c>
      <c r="O145" s="36">
        <f t="shared" si="26"/>
        <v>136.91600903345355</v>
      </c>
      <c r="P145" s="36">
        <f t="shared" si="26"/>
        <v>150.55934057997899</v>
      </c>
      <c r="Q145" s="36">
        <f t="shared" si="26"/>
        <v>134.68973743253702</v>
      </c>
    </row>
    <row r="146" spans="1:17" x14ac:dyDescent="0.25">
      <c r="A146" s="18" t="s">
        <v>53</v>
      </c>
      <c r="B146" s="35">
        <f t="shared" ref="B146:Q146" si="27">IF(B73=0,"",B73/B22*1000)</f>
        <v>81.245925645730054</v>
      </c>
      <c r="C146" s="35">
        <f t="shared" si="27"/>
        <v>71.383605204455051</v>
      </c>
      <c r="D146" s="35">
        <f t="shared" si="27"/>
        <v>62.398626688378968</v>
      </c>
      <c r="E146" s="35">
        <f t="shared" si="27"/>
        <v>78.902606886558971</v>
      </c>
      <c r="F146" s="35">
        <f t="shared" si="27"/>
        <v>64.086753288757393</v>
      </c>
      <c r="G146" s="35">
        <f t="shared" si="27"/>
        <v>70.603978804440871</v>
      </c>
      <c r="H146" s="35">
        <f t="shared" si="27"/>
        <v>62.202039542962446</v>
      </c>
      <c r="I146" s="35">
        <f t="shared" si="27"/>
        <v>63.729754042689841</v>
      </c>
      <c r="J146" s="35">
        <f t="shared" si="27"/>
        <v>63.877980554607511</v>
      </c>
      <c r="K146" s="35">
        <f t="shared" si="27"/>
        <v>69.618487126441366</v>
      </c>
      <c r="L146" s="35">
        <f t="shared" si="27"/>
        <v>65.432928164018904</v>
      </c>
      <c r="M146" s="35">
        <f t="shared" si="27"/>
        <v>59.096780889477358</v>
      </c>
      <c r="N146" s="35">
        <f t="shared" si="27"/>
        <v>57.294010665984757</v>
      </c>
      <c r="O146" s="35">
        <f t="shared" si="27"/>
        <v>55.574958066991115</v>
      </c>
      <c r="P146" s="35">
        <f t="shared" si="27"/>
        <v>53.528064346760154</v>
      </c>
      <c r="Q146" s="35">
        <f t="shared" si="27"/>
        <v>48.108789226374356</v>
      </c>
    </row>
    <row r="147" spans="1:17" x14ac:dyDescent="0.25">
      <c r="A147" s="18" t="s">
        <v>52</v>
      </c>
      <c r="B147" s="35">
        <f t="shared" ref="B147:Q147" si="28">IF(B74=0,"",B74/B23*1000)</f>
        <v>69.143882459604612</v>
      </c>
      <c r="C147" s="35">
        <f t="shared" si="28"/>
        <v>60.949673769800391</v>
      </c>
      <c r="D147" s="35">
        <f t="shared" si="28"/>
        <v>54.454038249865945</v>
      </c>
      <c r="E147" s="35">
        <f t="shared" si="28"/>
        <v>70.606001866455472</v>
      </c>
      <c r="F147" s="35">
        <f t="shared" si="28"/>
        <v>72.891954810625762</v>
      </c>
      <c r="G147" s="35">
        <f t="shared" si="28"/>
        <v>80.013782772308701</v>
      </c>
      <c r="H147" s="35">
        <f t="shared" si="28"/>
        <v>83.334640736506401</v>
      </c>
      <c r="I147" s="35">
        <f t="shared" si="28"/>
        <v>71.599667718359456</v>
      </c>
      <c r="J147" s="35">
        <f t="shared" si="28"/>
        <v>64.182634533747958</v>
      </c>
      <c r="K147" s="35">
        <f t="shared" si="28"/>
        <v>62.552979644203518</v>
      </c>
      <c r="L147" s="35">
        <f t="shared" si="28"/>
        <v>69.24994761743605</v>
      </c>
      <c r="M147" s="35">
        <f t="shared" si="28"/>
        <v>64.11561976263971</v>
      </c>
      <c r="N147" s="35">
        <f t="shared" si="28"/>
        <v>62.29434652330837</v>
      </c>
      <c r="O147" s="35">
        <f t="shared" si="28"/>
        <v>58.24204617434183</v>
      </c>
      <c r="P147" s="35">
        <f t="shared" si="28"/>
        <v>55.586335884627687</v>
      </c>
      <c r="Q147" s="35">
        <f t="shared" si="28"/>
        <v>55.090384919529832</v>
      </c>
    </row>
    <row r="148" spans="1:17" x14ac:dyDescent="0.25">
      <c r="A148" s="18" t="s">
        <v>51</v>
      </c>
      <c r="B148" s="35">
        <f t="shared" ref="B148:Q148" si="29">IF(B75=0,"",B75/B24*1000)</f>
        <v>149.17859256038309</v>
      </c>
      <c r="C148" s="35">
        <f t="shared" si="29"/>
        <v>136.94014869539166</v>
      </c>
      <c r="D148" s="35">
        <f t="shared" si="29"/>
        <v>121.94731178466991</v>
      </c>
      <c r="E148" s="35">
        <f t="shared" si="29"/>
        <v>165.44185823582384</v>
      </c>
      <c r="F148" s="35">
        <f t="shared" si="29"/>
        <v>159.23817857763819</v>
      </c>
      <c r="G148" s="35">
        <f t="shared" si="29"/>
        <v>149.41896285247449</v>
      </c>
      <c r="H148" s="35">
        <f t="shared" si="29"/>
        <v>143.32738737088707</v>
      </c>
      <c r="I148" s="35">
        <f t="shared" si="29"/>
        <v>138.42827169445147</v>
      </c>
      <c r="J148" s="35">
        <f t="shared" si="29"/>
        <v>119.69169814804771</v>
      </c>
      <c r="K148" s="35">
        <f t="shared" si="29"/>
        <v>107.50277060404527</v>
      </c>
      <c r="L148" s="35">
        <f t="shared" si="29"/>
        <v>139.60259579370282</v>
      </c>
      <c r="M148" s="35">
        <f t="shared" si="29"/>
        <v>107.15548245053374</v>
      </c>
      <c r="N148" s="35">
        <f t="shared" si="29"/>
        <v>100.25603476007939</v>
      </c>
      <c r="O148" s="35">
        <f t="shared" si="29"/>
        <v>117.47464010840746</v>
      </c>
      <c r="P148" s="35">
        <f t="shared" si="29"/>
        <v>92.704056347914246</v>
      </c>
      <c r="Q148" s="35">
        <f t="shared" si="29"/>
        <v>94.244275963881847</v>
      </c>
    </row>
    <row r="149" spans="1:17" x14ac:dyDescent="0.25">
      <c r="A149" s="18" t="s">
        <v>50</v>
      </c>
      <c r="B149" s="35">
        <f t="shared" ref="B149:Q149" si="30">IF(B76=0,"",B76/B25*1000)</f>
        <v>199.74021644848764</v>
      </c>
      <c r="C149" s="35">
        <f t="shared" si="30"/>
        <v>171.63868833279741</v>
      </c>
      <c r="D149" s="35">
        <f t="shared" si="30"/>
        <v>106.86126966753518</v>
      </c>
      <c r="E149" s="35">
        <f t="shared" si="30"/>
        <v>223.63669037741451</v>
      </c>
      <c r="F149" s="35">
        <f t="shared" si="30"/>
        <v>249.60261673258643</v>
      </c>
      <c r="G149" s="35">
        <f t="shared" si="30"/>
        <v>269.84021385005474</v>
      </c>
      <c r="H149" s="35">
        <f t="shared" si="30"/>
        <v>263.15201864485579</v>
      </c>
      <c r="I149" s="35">
        <f t="shared" si="30"/>
        <v>259.46079150549451</v>
      </c>
      <c r="J149" s="35">
        <f t="shared" si="30"/>
        <v>258.25422321971251</v>
      </c>
      <c r="K149" s="35">
        <f t="shared" si="30"/>
        <v>254.89903827766801</v>
      </c>
      <c r="L149" s="35">
        <f t="shared" si="30"/>
        <v>276.26141227074214</v>
      </c>
      <c r="M149" s="35">
        <f t="shared" si="30"/>
        <v>209.37317780020393</v>
      </c>
      <c r="N149" s="35">
        <f t="shared" si="30"/>
        <v>173.79309067140505</v>
      </c>
      <c r="O149" s="35">
        <f t="shared" si="30"/>
        <v>180.11256871331014</v>
      </c>
      <c r="P149" s="35">
        <f t="shared" si="30"/>
        <v>249.89065651997925</v>
      </c>
      <c r="Q149" s="35">
        <f t="shared" si="30"/>
        <v>198.51364240492069</v>
      </c>
    </row>
    <row r="150" spans="1:17" x14ac:dyDescent="0.25">
      <c r="A150" s="16" t="s">
        <v>49</v>
      </c>
      <c r="B150" s="34">
        <f t="shared" ref="B150:Q150" si="31">IF(B77=0,"",B77/B26*1000)</f>
        <v>364.59428796915068</v>
      </c>
      <c r="C150" s="34">
        <f t="shared" si="31"/>
        <v>297.87814315138837</v>
      </c>
      <c r="D150" s="34">
        <f t="shared" si="31"/>
        <v>215.40567416003827</v>
      </c>
      <c r="E150" s="34">
        <f t="shared" si="31"/>
        <v>198.06500829170551</v>
      </c>
      <c r="F150" s="34">
        <f t="shared" si="31"/>
        <v>199.44281595081253</v>
      </c>
      <c r="G150" s="34">
        <f t="shared" si="31"/>
        <v>251.74980389480129</v>
      </c>
      <c r="H150" s="34">
        <f t="shared" si="31"/>
        <v>283.99577589821382</v>
      </c>
      <c r="I150" s="34">
        <f t="shared" si="31"/>
        <v>213.23257605854923</v>
      </c>
      <c r="J150" s="34">
        <f t="shared" si="31"/>
        <v>218.98660589473687</v>
      </c>
      <c r="K150" s="34">
        <f t="shared" si="31"/>
        <v>216.90823147993586</v>
      </c>
      <c r="L150" s="34">
        <f t="shared" si="31"/>
        <v>197.22242568969875</v>
      </c>
      <c r="M150" s="34">
        <f t="shared" si="31"/>
        <v>171.4953255799372</v>
      </c>
      <c r="N150" s="34">
        <f t="shared" si="31"/>
        <v>176.63900507780914</v>
      </c>
      <c r="O150" s="34">
        <f t="shared" si="31"/>
        <v>159.12338007674225</v>
      </c>
      <c r="P150" s="34">
        <f t="shared" si="31"/>
        <v>148.61206955108403</v>
      </c>
      <c r="Q150" s="34">
        <f t="shared" si="31"/>
        <v>143.24733209479433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2.3078350265563143</v>
      </c>
      <c r="C152" s="30">
        <f t="shared" si="32"/>
        <v>2.3025109869880773</v>
      </c>
      <c r="D152" s="30">
        <f t="shared" si="32"/>
        <v>2.2212055042339229</v>
      </c>
      <c r="E152" s="30">
        <f t="shared" si="32"/>
        <v>2.1009697460068835</v>
      </c>
      <c r="F152" s="30">
        <f t="shared" si="32"/>
        <v>2.1140411339011389</v>
      </c>
      <c r="G152" s="30">
        <f t="shared" si="32"/>
        <v>2.0885097862494271</v>
      </c>
      <c r="H152" s="30">
        <f t="shared" si="32"/>
        <v>2.1441959028237076</v>
      </c>
      <c r="I152" s="30">
        <f t="shared" si="32"/>
        <v>2.111248806542775</v>
      </c>
      <c r="J152" s="30">
        <f t="shared" si="32"/>
        <v>2.2043928568457019</v>
      </c>
      <c r="K152" s="30">
        <f t="shared" si="32"/>
        <v>2.1217950073364329</v>
      </c>
      <c r="L152" s="30">
        <f t="shared" si="32"/>
        <v>2.0047604130279919</v>
      </c>
      <c r="M152" s="30">
        <f t="shared" si="32"/>
        <v>1.9288174654460721</v>
      </c>
      <c r="N152" s="30">
        <f t="shared" si="32"/>
        <v>1.9279135648362953</v>
      </c>
      <c r="O152" s="30">
        <f t="shared" si="32"/>
        <v>2.0061713913244539</v>
      </c>
      <c r="P152" s="30">
        <f t="shared" si="32"/>
        <v>1.9913523115528096</v>
      </c>
      <c r="Q152" s="30">
        <f t="shared" si="32"/>
        <v>1.9079875961550123</v>
      </c>
    </row>
    <row r="153" spans="1:17" x14ac:dyDescent="0.25">
      <c r="A153" s="29" t="s">
        <v>13</v>
      </c>
      <c r="B153" s="28">
        <f>ISI!B64</f>
        <v>2.1150102445579848</v>
      </c>
      <c r="C153" s="28">
        <f>ISI!C64</f>
        <v>1.7684222538598062</v>
      </c>
      <c r="D153" s="28">
        <f>ISI!D64</f>
        <v>1.8476488951225281</v>
      </c>
      <c r="E153" s="28">
        <f>ISI!E64</f>
        <v>2.0338770876932508</v>
      </c>
      <c r="F153" s="28">
        <f>ISI!F64</f>
        <v>1.9426487924465214</v>
      </c>
      <c r="G153" s="28">
        <f>ISI!G64</f>
        <v>1.7990355588220286</v>
      </c>
      <c r="H153" s="28">
        <f>ISI!H64</f>
        <v>1.7276934141085969</v>
      </c>
      <c r="I153" s="28">
        <f>ISI!I64</f>
        <v>2.0119556384333346</v>
      </c>
      <c r="J153" s="28">
        <f>ISI!J64</f>
        <v>1.7435107651694215</v>
      </c>
      <c r="K153" s="28">
        <f>ISI!K64</f>
        <v>1.5765992824158066</v>
      </c>
      <c r="L153" s="28">
        <f>ISI!L64</f>
        <v>1.6608891314161387</v>
      </c>
      <c r="M153" s="28">
        <f>ISI!M64</f>
        <v>1.7081602984499376</v>
      </c>
      <c r="N153" s="28">
        <f>ISI!N64</f>
        <v>1.6425890923779571</v>
      </c>
      <c r="O153" s="28">
        <f>ISI!O64</f>
        <v>1.697402419347535</v>
      </c>
      <c r="P153" s="28">
        <f>ISI!P64</f>
        <v>1.7190767834242024</v>
      </c>
      <c r="Q153" s="28">
        <f>ISI!Q64</f>
        <v>1.7106667392400394</v>
      </c>
    </row>
    <row r="154" spans="1:17" x14ac:dyDescent="0.25">
      <c r="A154" s="21" t="s">
        <v>46</v>
      </c>
      <c r="B154" s="17" t="str">
        <f>ISI!B65</f>
        <v/>
      </c>
      <c r="C154" s="17" t="str">
        <f>ISI!C65</f>
        <v/>
      </c>
      <c r="D154" s="17" t="str">
        <f>ISI!D65</f>
        <v/>
      </c>
      <c r="E154" s="17" t="str">
        <f>ISI!E65</f>
        <v/>
      </c>
      <c r="F154" s="17" t="str">
        <f>ISI!F65</f>
        <v/>
      </c>
      <c r="G154" s="17" t="str">
        <f>ISI!G65</f>
        <v/>
      </c>
      <c r="H154" s="17" t="str">
        <f>ISI!H65</f>
        <v/>
      </c>
      <c r="I154" s="17" t="str">
        <f>ISI!I65</f>
        <v/>
      </c>
      <c r="J154" s="17" t="str">
        <f>ISI!J65</f>
        <v/>
      </c>
      <c r="K154" s="17" t="str">
        <f>ISI!K65</f>
        <v/>
      </c>
      <c r="L154" s="17" t="str">
        <f>ISI!L65</f>
        <v/>
      </c>
      <c r="M154" s="17" t="str">
        <f>ISI!M65</f>
        <v/>
      </c>
      <c r="N154" s="17" t="str">
        <f>ISI!N65</f>
        <v/>
      </c>
      <c r="O154" s="17" t="str">
        <f>ISI!O65</f>
        <v/>
      </c>
      <c r="P154" s="17" t="str">
        <f>ISI!P65</f>
        <v/>
      </c>
      <c r="Q154" s="17" t="str">
        <f>ISI!Q65</f>
        <v/>
      </c>
    </row>
    <row r="155" spans="1:17" x14ac:dyDescent="0.25">
      <c r="A155" s="21" t="s">
        <v>45</v>
      </c>
      <c r="B155" s="17">
        <f>ISI!B66</f>
        <v>2.1150102445579848</v>
      </c>
      <c r="C155" s="17">
        <f>ISI!C66</f>
        <v>1.7684222538598062</v>
      </c>
      <c r="D155" s="17">
        <f>ISI!D66</f>
        <v>1.8476488951225281</v>
      </c>
      <c r="E155" s="17">
        <f>ISI!E66</f>
        <v>2.0338770876932508</v>
      </c>
      <c r="F155" s="17">
        <f>ISI!F66</f>
        <v>1.9426487924465214</v>
      </c>
      <c r="G155" s="17">
        <f>ISI!G66</f>
        <v>1.7990355588220286</v>
      </c>
      <c r="H155" s="17">
        <f>ISI!H66</f>
        <v>1.7276934141085969</v>
      </c>
      <c r="I155" s="17">
        <f>ISI!I66</f>
        <v>2.0119556384333346</v>
      </c>
      <c r="J155" s="17">
        <f>ISI!J66</f>
        <v>1.7435107651694215</v>
      </c>
      <c r="K155" s="17">
        <f>ISI!K66</f>
        <v>1.5765992824158066</v>
      </c>
      <c r="L155" s="17">
        <f>ISI!L66</f>
        <v>1.6608891314161387</v>
      </c>
      <c r="M155" s="17">
        <f>ISI!M66</f>
        <v>1.7081602984499376</v>
      </c>
      <c r="N155" s="17">
        <f>ISI!N66</f>
        <v>1.6425890923779571</v>
      </c>
      <c r="O155" s="17">
        <f>ISI!O66</f>
        <v>1.697402419347535</v>
      </c>
      <c r="P155" s="17">
        <f>ISI!P66</f>
        <v>1.7190767834242024</v>
      </c>
      <c r="Q155" s="17">
        <f>ISI!Q66</f>
        <v>1.7106667392400394</v>
      </c>
    </row>
    <row r="156" spans="1:17" x14ac:dyDescent="0.25">
      <c r="A156" s="23" t="s">
        <v>12</v>
      </c>
      <c r="B156" s="22">
        <f>NFM!B95</f>
        <v>1.4936002899819114</v>
      </c>
      <c r="C156" s="22">
        <f>NFM!C95</f>
        <v>1.509634288211511</v>
      </c>
      <c r="D156" s="22">
        <f>NFM!D95</f>
        <v>1.6078270201564984</v>
      </c>
      <c r="E156" s="22">
        <f>NFM!E95</f>
        <v>1.5399751581878114</v>
      </c>
      <c r="F156" s="22">
        <f>NFM!F95</f>
        <v>1.5400902550908</v>
      </c>
      <c r="G156" s="22">
        <f>NFM!G95</f>
        <v>1.4513756925315904</v>
      </c>
      <c r="H156" s="22">
        <f>NFM!H95</f>
        <v>1.5009101575100914</v>
      </c>
      <c r="I156" s="22">
        <f>NFM!I95</f>
        <v>1.373144344448316</v>
      </c>
      <c r="J156" s="22">
        <f>NFM!J95</f>
        <v>1.6242528400406089</v>
      </c>
      <c r="K156" s="22">
        <f>NFM!K95</f>
        <v>1.6872115730070656</v>
      </c>
      <c r="L156" s="22">
        <f>NFM!L95</f>
        <v>1.6515216915500652</v>
      </c>
      <c r="M156" s="22">
        <f>NFM!M95</f>
        <v>1.5329423290130633</v>
      </c>
      <c r="N156" s="22">
        <f>NFM!N95</f>
        <v>1.549298553833476</v>
      </c>
      <c r="O156" s="22">
        <f>NFM!O95</f>
        <v>1.5451375893202903</v>
      </c>
      <c r="P156" s="22">
        <f>NFM!P95</f>
        <v>1.535940559415264</v>
      </c>
      <c r="Q156" s="22">
        <f>NFM!Q95</f>
        <v>1.5495691106285769</v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>
        <f>NFM!B97</f>
        <v>1.6789762159486532</v>
      </c>
      <c r="C158" s="17">
        <f>NFM!C97</f>
        <v>1.7178447686124396</v>
      </c>
      <c r="D158" s="17">
        <f>NFM!D97</f>
        <v>1.778637243015909</v>
      </c>
      <c r="E158" s="17">
        <f>NFM!E97</f>
        <v>1.6686517375903505</v>
      </c>
      <c r="F158" s="17">
        <f>NFM!F97</f>
        <v>1.6564279765470027</v>
      </c>
      <c r="G158" s="17">
        <f>NFM!G97</f>
        <v>1.5322920084942622</v>
      </c>
      <c r="H158" s="17">
        <f>NFM!H97</f>
        <v>1.5822753842566939</v>
      </c>
      <c r="I158" s="17">
        <f>NFM!I97</f>
        <v>1.4740609030347422</v>
      </c>
      <c r="J158" s="17">
        <f>NFM!J97</f>
        <v>1.7075704945686547</v>
      </c>
      <c r="K158" s="17">
        <f>NFM!K97</f>
        <v>1.8273283520591066</v>
      </c>
      <c r="L158" s="17">
        <f>NFM!L97</f>
        <v>1.7907242190341452</v>
      </c>
      <c r="M158" s="17">
        <f>NFM!M97</f>
        <v>1.5966408508241658</v>
      </c>
      <c r="N158" s="17">
        <f>NFM!N97</f>
        <v>1.6161417558528925</v>
      </c>
      <c r="O158" s="17">
        <f>NFM!O97</f>
        <v>1.5767106091403162</v>
      </c>
      <c r="P158" s="17">
        <f>NFM!P97</f>
        <v>1.5523075640608415</v>
      </c>
      <c r="Q158" s="17">
        <f>NFM!Q97</f>
        <v>1.5291193728770414</v>
      </c>
    </row>
    <row r="159" spans="1:17" x14ac:dyDescent="0.25">
      <c r="A159" s="27" t="s">
        <v>43</v>
      </c>
      <c r="B159" s="26">
        <f>NFM!B98</f>
        <v>1.6789762159486532</v>
      </c>
      <c r="C159" s="26">
        <f>NFM!C98</f>
        <v>1.7178447686124396</v>
      </c>
      <c r="D159" s="26">
        <f>NFM!D98</f>
        <v>1.778637243015909</v>
      </c>
      <c r="E159" s="26">
        <f>NFM!E98</f>
        <v>1.6686517375903505</v>
      </c>
      <c r="F159" s="26">
        <f>NFM!F98</f>
        <v>1.6564279765470027</v>
      </c>
      <c r="G159" s="26">
        <f>NFM!G98</f>
        <v>1.5322920084942622</v>
      </c>
      <c r="H159" s="26">
        <f>NFM!H98</f>
        <v>1.6018897235406795</v>
      </c>
      <c r="I159" s="26">
        <f>NFM!I98</f>
        <v>1.4907788857514681</v>
      </c>
      <c r="J159" s="26">
        <f>NFM!J98</f>
        <v>1.7248004216528912</v>
      </c>
      <c r="K159" s="26">
        <f>NFM!K98</f>
        <v>1.8245726119874315</v>
      </c>
      <c r="L159" s="26">
        <f>NFM!L98</f>
        <v>1.8032718598343855</v>
      </c>
      <c r="M159" s="26">
        <f>NFM!M98</f>
        <v>1.6108220189930269</v>
      </c>
      <c r="N159" s="26">
        <f>NFM!N98</f>
        <v>1.631073899981571</v>
      </c>
      <c r="O159" s="26">
        <f>NFM!O98</f>
        <v>1.5899673675648254</v>
      </c>
      <c r="P159" s="26">
        <f>NFM!P98</f>
        <v>1.5650193760750393</v>
      </c>
      <c r="Q159" s="26">
        <f>NFM!Q98</f>
        <v>1.5382592812643958</v>
      </c>
    </row>
    <row r="160" spans="1:17" x14ac:dyDescent="0.25">
      <c r="A160" s="25" t="s">
        <v>344</v>
      </c>
      <c r="B160" s="24" t="str">
        <f>NFM!B99</f>
        <v/>
      </c>
      <c r="C160" s="24" t="str">
        <f>NFM!C99</f>
        <v/>
      </c>
      <c r="D160" s="24" t="str">
        <f>NFM!D99</f>
        <v/>
      </c>
      <c r="E160" s="24" t="str">
        <f>NFM!E99</f>
        <v/>
      </c>
      <c r="F160" s="24" t="str">
        <f>NFM!F99</f>
        <v/>
      </c>
      <c r="G160" s="24" t="str">
        <f>NFM!G99</f>
        <v/>
      </c>
      <c r="H160" s="24">
        <f>NFM!H99</f>
        <v>0.61001484683306173</v>
      </c>
      <c r="I160" s="24">
        <f>NFM!I99</f>
        <v>0.69507692553912237</v>
      </c>
      <c r="J160" s="24">
        <f>NFM!J99</f>
        <v>1.1049644612119101</v>
      </c>
      <c r="K160" s="24">
        <f>NFM!K99</f>
        <v>1.9102101064211703</v>
      </c>
      <c r="L160" s="24">
        <f>NFM!L99</f>
        <v>1.5388293191211129</v>
      </c>
      <c r="M160" s="24">
        <f>NFM!M99</f>
        <v>1.0675642404106376</v>
      </c>
      <c r="N160" s="24">
        <f>NFM!N99</f>
        <v>1.0476315712325239</v>
      </c>
      <c r="O160" s="24">
        <f>NFM!O99</f>
        <v>1.051210468789177</v>
      </c>
      <c r="P160" s="24">
        <f>NFM!P99</f>
        <v>1.0620280662846531</v>
      </c>
      <c r="Q160" s="24">
        <f>NFM!Q99</f>
        <v>1.1616520651464348</v>
      </c>
    </row>
    <row r="161" spans="1:17" x14ac:dyDescent="0.25">
      <c r="A161" s="21" t="s">
        <v>42</v>
      </c>
      <c r="B161" s="17">
        <f>NFM!B100</f>
        <v>0.81671564527546436</v>
      </c>
      <c r="C161" s="17">
        <f>NFM!C100</f>
        <v>0.80049715336333482</v>
      </c>
      <c r="D161" s="17">
        <f>NFM!D100</f>
        <v>0.94280588582386027</v>
      </c>
      <c r="E161" s="17">
        <f>NFM!E100</f>
        <v>0.97538984527877293</v>
      </c>
      <c r="F161" s="17">
        <f>NFM!F100</f>
        <v>0.99586705914395457</v>
      </c>
      <c r="G161" s="17">
        <f>NFM!G100</f>
        <v>1.0097635736251549</v>
      </c>
      <c r="H161" s="17">
        <f>NFM!H100</f>
        <v>1.0745911094420417</v>
      </c>
      <c r="I161" s="17">
        <f>NFM!I100</f>
        <v>0.922197846834936</v>
      </c>
      <c r="J161" s="17">
        <f>NFM!J100</f>
        <v>1.3273640532934974</v>
      </c>
      <c r="K161" s="17">
        <f>NFM!K100</f>
        <v>1.4605481142800349</v>
      </c>
      <c r="L161" s="17">
        <f>NFM!L100</f>
        <v>1.3723452274279184</v>
      </c>
      <c r="M161" s="17">
        <f>NFM!M100</f>
        <v>1.2891191228269419</v>
      </c>
      <c r="N161" s="17">
        <f>NFM!N100</f>
        <v>1.2785680116707598</v>
      </c>
      <c r="O161" s="17">
        <f>NFM!O100</f>
        <v>1.392506123330618</v>
      </c>
      <c r="P161" s="17">
        <f>NFM!P100</f>
        <v>1.4495666730182568</v>
      </c>
      <c r="Q161" s="17">
        <f>NFM!Q100</f>
        <v>1.6754805551466592</v>
      </c>
    </row>
    <row r="162" spans="1:17" x14ac:dyDescent="0.25">
      <c r="A162" s="23" t="s">
        <v>11</v>
      </c>
      <c r="B162" s="22">
        <f>CHI!B99</f>
        <v>2.3053647055705402</v>
      </c>
      <c r="C162" s="22">
        <f>CHI!C99</f>
        <v>2.3613393049617093</v>
      </c>
      <c r="D162" s="22">
        <f>CHI!D99</f>
        <v>2.2635996027891201</v>
      </c>
      <c r="E162" s="22">
        <f>CHI!E99</f>
        <v>1.6510381699578425</v>
      </c>
      <c r="F162" s="22">
        <f>CHI!F99</f>
        <v>1.6814070448402232</v>
      </c>
      <c r="G162" s="22">
        <f>CHI!G99</f>
        <v>1.7020114851980983</v>
      </c>
      <c r="H162" s="22">
        <f>CHI!H99</f>
        <v>1.7506346240585329</v>
      </c>
      <c r="I162" s="22">
        <f>CHI!I99</f>
        <v>1.6533811146604618</v>
      </c>
      <c r="J162" s="22">
        <f>CHI!J99</f>
        <v>1.5871000984919963</v>
      </c>
      <c r="K162" s="22">
        <f>CHI!K99</f>
        <v>1.5707091885452251</v>
      </c>
      <c r="L162" s="22">
        <f>CHI!L99</f>
        <v>1.5967129174189079</v>
      </c>
      <c r="M162" s="22">
        <f>CHI!M99</f>
        <v>1.2896503902581471</v>
      </c>
      <c r="N162" s="22">
        <f>CHI!N99</f>
        <v>1.1876201435124063</v>
      </c>
      <c r="O162" s="22">
        <f>CHI!O99</f>
        <v>1.2563744180552452</v>
      </c>
      <c r="P162" s="22">
        <f>CHI!P99</f>
        <v>1.1957122227753028</v>
      </c>
      <c r="Q162" s="22">
        <f>CHI!Q99</f>
        <v>1.131234477961274</v>
      </c>
    </row>
    <row r="163" spans="1:17" x14ac:dyDescent="0.25">
      <c r="A163" s="21" t="s">
        <v>58</v>
      </c>
      <c r="B163" s="17">
        <f>CHI!B100</f>
        <v>3.8537538979707029</v>
      </c>
      <c r="C163" s="17">
        <f>CHI!C100</f>
        <v>4.2949077966493654</v>
      </c>
      <c r="D163" s="17">
        <f>CHI!D100</f>
        <v>4.1596062585560611</v>
      </c>
      <c r="E163" s="17">
        <f>CHI!E100</f>
        <v>2.6342264943908105</v>
      </c>
      <c r="F163" s="17">
        <f>CHI!F100</f>
        <v>2.8304985829906615</v>
      </c>
      <c r="G163" s="17">
        <f>CHI!G100</f>
        <v>2.9216798890206293</v>
      </c>
      <c r="H163" s="17">
        <f>CHI!H100</f>
        <v>2.9227898675050081</v>
      </c>
      <c r="I163" s="17">
        <f>CHI!I100</f>
        <v>2.6424743747828852</v>
      </c>
      <c r="J163" s="17">
        <f>CHI!J100</f>
        <v>2.2104940831059929</v>
      </c>
      <c r="K163" s="17">
        <f>CHI!K100</f>
        <v>2.6515539360246767</v>
      </c>
      <c r="L163" s="17">
        <f>CHI!L100</f>
        <v>3.6512895436787667</v>
      </c>
      <c r="M163" s="17">
        <f>CHI!M100</f>
        <v>3.3992729520016063</v>
      </c>
      <c r="N163" s="17">
        <f>CHI!N100</f>
        <v>2.2007070630610612</v>
      </c>
      <c r="O163" s="17">
        <f>CHI!O100</f>
        <v>2.3992534394345615</v>
      </c>
      <c r="P163" s="17">
        <f>CHI!P100</f>
        <v>2.1457648664428417</v>
      </c>
      <c r="Q163" s="17">
        <f>CHI!Q100</f>
        <v>1.0218259819813931</v>
      </c>
    </row>
    <row r="164" spans="1:17" x14ac:dyDescent="0.25">
      <c r="A164" s="21" t="s">
        <v>40</v>
      </c>
      <c r="B164" s="17">
        <f>CHI!B101</f>
        <v>1.5135152212447314</v>
      </c>
      <c r="C164" s="17">
        <f>CHI!C101</f>
        <v>1.3880180578344055</v>
      </c>
      <c r="D164" s="17">
        <f>CHI!D101</f>
        <v>1.3565444670362785</v>
      </c>
      <c r="E164" s="17">
        <f>CHI!E101</f>
        <v>1.1975669714331567</v>
      </c>
      <c r="F164" s="17">
        <f>CHI!F101</f>
        <v>1.1580463919187742</v>
      </c>
      <c r="G164" s="17">
        <f>CHI!G101</f>
        <v>1.1305542820481849</v>
      </c>
      <c r="H164" s="17">
        <f>CHI!H101</f>
        <v>1.2267673919329374</v>
      </c>
      <c r="I164" s="17">
        <f>CHI!I101</f>
        <v>1.1685514608042771</v>
      </c>
      <c r="J164" s="17">
        <f>CHI!J101</f>
        <v>1.3598983669630675</v>
      </c>
      <c r="K164" s="17">
        <f>CHI!K101</f>
        <v>1.2599322426789905</v>
      </c>
      <c r="L164" s="17">
        <f>CHI!L101</f>
        <v>1.190572175773464</v>
      </c>
      <c r="M164" s="17">
        <f>CHI!M101</f>
        <v>1.0026160556586337</v>
      </c>
      <c r="N164" s="17">
        <f>CHI!N101</f>
        <v>1.0240190453782458</v>
      </c>
      <c r="O164" s="17">
        <f>CHI!O101</f>
        <v>1.039309073389362</v>
      </c>
      <c r="P164" s="17">
        <f>CHI!P101</f>
        <v>0.98021647386845434</v>
      </c>
      <c r="Q164" s="17">
        <f>CHI!Q101</f>
        <v>1.2501519961686673</v>
      </c>
    </row>
    <row r="165" spans="1:17" x14ac:dyDescent="0.25">
      <c r="A165" s="21" t="s">
        <v>39</v>
      </c>
      <c r="B165" s="17">
        <f>CHI!B102</f>
        <v>1.1026450644322277</v>
      </c>
      <c r="C165" s="17">
        <f>CHI!C102</f>
        <v>1.0236255730776036</v>
      </c>
      <c r="D165" s="17">
        <f>CHI!D102</f>
        <v>1.0032433116225916</v>
      </c>
      <c r="E165" s="17">
        <f>CHI!E102</f>
        <v>0.9015506005384829</v>
      </c>
      <c r="F165" s="17">
        <f>CHI!F102</f>
        <v>0.87730784504222425</v>
      </c>
      <c r="G165" s="17">
        <f>CHI!G102</f>
        <v>0.85898860787409204</v>
      </c>
      <c r="H165" s="17">
        <f>CHI!H102</f>
        <v>0.90443803553084479</v>
      </c>
      <c r="I165" s="17">
        <f>CHI!I102</f>
        <v>0.88361570695297575</v>
      </c>
      <c r="J165" s="17">
        <f>CHI!J102</f>
        <v>1.0929232747838635</v>
      </c>
      <c r="K165" s="17">
        <f>CHI!K102</f>
        <v>1.2291706359062688</v>
      </c>
      <c r="L165" s="17">
        <f>CHI!L102</f>
        <v>1.2050260448226966</v>
      </c>
      <c r="M165" s="17">
        <f>CHI!M102</f>
        <v>1.003958884033163</v>
      </c>
      <c r="N165" s="17">
        <f>CHI!N102</f>
        <v>1.1021408197496985</v>
      </c>
      <c r="O165" s="17">
        <f>CHI!O102</f>
        <v>0.91209219249076812</v>
      </c>
      <c r="P165" s="17">
        <f>CHI!P102</f>
        <v>0.73450024073482267</v>
      </c>
      <c r="Q165" s="17">
        <f>CHI!Q102</f>
        <v>0.93518823579823573</v>
      </c>
    </row>
    <row r="166" spans="1:17" x14ac:dyDescent="0.25">
      <c r="A166" s="23" t="s">
        <v>10</v>
      </c>
      <c r="B166" s="22">
        <f>NMM!B75</f>
        <v>5.0767207142160418</v>
      </c>
      <c r="C166" s="22">
        <f>NMM!C75</f>
        <v>5.2505732244581145</v>
      </c>
      <c r="D166" s="22">
        <f>NMM!D75</f>
        <v>5.4591161827500336</v>
      </c>
      <c r="E166" s="22">
        <f>NMM!E75</f>
        <v>5.1368364997745788</v>
      </c>
      <c r="F166" s="22">
        <f>NMM!F75</f>
        <v>5.2727343082652771</v>
      </c>
      <c r="G166" s="22">
        <f>NMM!G75</f>
        <v>5.2877348387343384</v>
      </c>
      <c r="H166" s="22">
        <f>NMM!H75</f>
        <v>5.199807592755346</v>
      </c>
      <c r="I166" s="22">
        <f>NMM!I75</f>
        <v>5.2349615076098566</v>
      </c>
      <c r="J166" s="22">
        <f>NMM!J75</f>
        <v>5.5051552455977619</v>
      </c>
      <c r="K166" s="22">
        <f>NMM!K75</f>
        <v>5.611460761733527</v>
      </c>
      <c r="L166" s="22">
        <f>NMM!L75</f>
        <v>5.1023511355050895</v>
      </c>
      <c r="M166" s="22">
        <f>NMM!M75</f>
        <v>5.0439127938868964</v>
      </c>
      <c r="N166" s="22">
        <f>NMM!N75</f>
        <v>5.2733927318442131</v>
      </c>
      <c r="O166" s="22">
        <f>NMM!O75</f>
        <v>5.6382453568819022</v>
      </c>
      <c r="P166" s="22">
        <f>NMM!P75</f>
        <v>5.828749727464448</v>
      </c>
      <c r="Q166" s="22">
        <f>NMM!Q75</f>
        <v>5.4004126564771973</v>
      </c>
    </row>
    <row r="167" spans="1:17" x14ac:dyDescent="0.25">
      <c r="A167" s="21" t="s">
        <v>38</v>
      </c>
      <c r="B167" s="17">
        <f>NMM!B76</f>
        <v>6.2970496652547938</v>
      </c>
      <c r="C167" s="17">
        <f>NMM!C76</f>
        <v>6.7997975327345346</v>
      </c>
      <c r="D167" s="17">
        <f>NMM!D76</f>
        <v>6.6964046473299135</v>
      </c>
      <c r="E167" s="17">
        <f>NMM!E76</f>
        <v>6.3376996476744472</v>
      </c>
      <c r="F167" s="17">
        <f>NMM!F76</f>
        <v>6.9683545240218008</v>
      </c>
      <c r="G167" s="17">
        <f>NMM!G76</f>
        <v>7.3841622866463723</v>
      </c>
      <c r="H167" s="17">
        <f>NMM!H76</f>
        <v>7.3660751331795291</v>
      </c>
      <c r="I167" s="17">
        <f>NMM!I76</f>
        <v>7.1159755800857649</v>
      </c>
      <c r="J167" s="17">
        <f>NMM!J76</f>
        <v>7.2873404136190523</v>
      </c>
      <c r="K167" s="17">
        <f>NMM!K76</f>
        <v>7.5606753543224565</v>
      </c>
      <c r="L167" s="17">
        <f>NMM!L76</f>
        <v>7.7582982584858033</v>
      </c>
      <c r="M167" s="17">
        <f>NMM!M76</f>
        <v>8.5403343838346775</v>
      </c>
      <c r="N167" s="17">
        <f>NMM!N76</f>
        <v>7.2524652246369801</v>
      </c>
      <c r="O167" s="17">
        <f>NMM!O76</f>
        <v>7.426982157072743</v>
      </c>
      <c r="P167" s="17">
        <f>NMM!P76</f>
        <v>7.6347796881469003</v>
      </c>
      <c r="Q167" s="17">
        <f>NMM!Q76</f>
        <v>7.2548178841828106</v>
      </c>
    </row>
    <row r="168" spans="1:17" x14ac:dyDescent="0.25">
      <c r="A168" s="21" t="s">
        <v>37</v>
      </c>
      <c r="B168" s="17">
        <f>NMM!B77</f>
        <v>2.3017890757385615</v>
      </c>
      <c r="C168" s="17">
        <f>NMM!C77</f>
        <v>2.3004441283803443</v>
      </c>
      <c r="D168" s="17">
        <f>NMM!D77</f>
        <v>2.6445441346634828</v>
      </c>
      <c r="E168" s="17">
        <f>NMM!E77</f>
        <v>2.2694094723630442</v>
      </c>
      <c r="F168" s="17">
        <f>NMM!F77</f>
        <v>2.2980553017418539</v>
      </c>
      <c r="G168" s="17">
        <f>NMM!G77</f>
        <v>2.2380984230051801</v>
      </c>
      <c r="H168" s="17">
        <f>NMM!H77</f>
        <v>2.2249056249044061</v>
      </c>
      <c r="I168" s="17">
        <f>NMM!I77</f>
        <v>2.3563394601999867</v>
      </c>
      <c r="J168" s="17">
        <f>NMM!J77</f>
        <v>2.4877123270529755</v>
      </c>
      <c r="K168" s="17">
        <f>NMM!K77</f>
        <v>2.282330691310964</v>
      </c>
      <c r="L168" s="17">
        <f>NMM!L77</f>
        <v>2.2613348850652444</v>
      </c>
      <c r="M168" s="17">
        <f>NMM!M77</f>
        <v>2.23760150205083</v>
      </c>
      <c r="N168" s="17">
        <f>NMM!N77</f>
        <v>2.2801448928041093</v>
      </c>
      <c r="O168" s="17">
        <f>NMM!O77</f>
        <v>2.3154569976370243</v>
      </c>
      <c r="P168" s="17">
        <f>NMM!P77</f>
        <v>2.2094074074135737</v>
      </c>
      <c r="Q168" s="17">
        <f>NMM!Q77</f>
        <v>2.0030654953706395</v>
      </c>
    </row>
    <row r="169" spans="1:17" x14ac:dyDescent="0.25">
      <c r="A169" s="21" t="s">
        <v>57</v>
      </c>
      <c r="B169" s="17">
        <f>NMM!B78</f>
        <v>1.1432266168050162</v>
      </c>
      <c r="C169" s="17">
        <f>NMM!C78</f>
        <v>1.2536058805979371</v>
      </c>
      <c r="D169" s="17">
        <f>NMM!D78</f>
        <v>0.96323032886009785</v>
      </c>
      <c r="E169" s="17">
        <f>NMM!E78</f>
        <v>0.87118994078992928</v>
      </c>
      <c r="F169" s="17">
        <f>NMM!F78</f>
        <v>1.3993651316622222</v>
      </c>
      <c r="G169" s="17">
        <f>NMM!G78</f>
        <v>1.4196767130842964</v>
      </c>
      <c r="H169" s="17">
        <f>NMM!H78</f>
        <v>1.5355056295701985</v>
      </c>
      <c r="I169" s="17">
        <f>NMM!I78</f>
        <v>1.4048014294029727</v>
      </c>
      <c r="J169" s="17">
        <f>NMM!J78</f>
        <v>1.3391914580739845</v>
      </c>
      <c r="K169" s="17">
        <f>NMM!K78</f>
        <v>1.5855664283132564</v>
      </c>
      <c r="L169" s="17">
        <f>NMM!L78</f>
        <v>1.4716852069793827</v>
      </c>
      <c r="M169" s="17">
        <f>NMM!M78</f>
        <v>1.6090300161608198</v>
      </c>
      <c r="N169" s="17">
        <f>NMM!N78</f>
        <v>1.4133167137522924</v>
      </c>
      <c r="O169" s="17">
        <f>NMM!O78</f>
        <v>1.3501162912065034</v>
      </c>
      <c r="P169" s="17">
        <f>NMM!P78</f>
        <v>1.2260009962519651</v>
      </c>
      <c r="Q169" s="17">
        <f>NMM!Q78</f>
        <v>0.98926056676754459</v>
      </c>
    </row>
    <row r="170" spans="1:17" x14ac:dyDescent="0.25">
      <c r="A170" s="23" t="s">
        <v>9</v>
      </c>
      <c r="B170" s="22">
        <f>PPA!B73</f>
        <v>1.4452451350647213</v>
      </c>
      <c r="C170" s="22">
        <f>PPA!C73</f>
        <v>1.4323084551594316</v>
      </c>
      <c r="D170" s="22">
        <f>PPA!D73</f>
        <v>1.5120817159144937</v>
      </c>
      <c r="E170" s="22">
        <f>PPA!E73</f>
        <v>1.5596519937157569</v>
      </c>
      <c r="F170" s="22">
        <f>PPA!F73</f>
        <v>1.6250740138691628</v>
      </c>
      <c r="G170" s="22">
        <f>PPA!G73</f>
        <v>1.6839802703420259</v>
      </c>
      <c r="H170" s="22">
        <f>PPA!H73</f>
        <v>1.6852542078771886</v>
      </c>
      <c r="I170" s="22">
        <f>PPA!I73</f>
        <v>1.7818952443165892</v>
      </c>
      <c r="J170" s="22">
        <f>PPA!J73</f>
        <v>1.7558601602886827</v>
      </c>
      <c r="K170" s="22">
        <f>PPA!K73</f>
        <v>1.7775078177453938</v>
      </c>
      <c r="L170" s="22">
        <f>PPA!L73</f>
        <v>1.7127323200483269</v>
      </c>
      <c r="M170" s="22">
        <f>PPA!M73</f>
        <v>1.7253485235853694</v>
      </c>
      <c r="N170" s="22">
        <f>PPA!N73</f>
        <v>1.7067037235506317</v>
      </c>
      <c r="O170" s="22">
        <f>PPA!O73</f>
        <v>1.7166282445881493</v>
      </c>
      <c r="P170" s="22">
        <f>PPA!P73</f>
        <v>1.6455779358705012</v>
      </c>
      <c r="Q170" s="22">
        <f>PPA!Q73</f>
        <v>1.5980546629724608</v>
      </c>
    </row>
    <row r="171" spans="1:17" x14ac:dyDescent="0.25">
      <c r="A171" s="21" t="s">
        <v>35</v>
      </c>
      <c r="B171" s="17">
        <f>PPA!B74</f>
        <v>1.9787329760619865E-2</v>
      </c>
      <c r="C171" s="17">
        <f>PPA!C74</f>
        <v>1.7541332620550031E-2</v>
      </c>
      <c r="D171" s="17">
        <f>PPA!D74</f>
        <v>1.9400584816777897E-2</v>
      </c>
      <c r="E171" s="17">
        <f>PPA!E74</f>
        <v>2.0634219856706482E-2</v>
      </c>
      <c r="F171" s="17">
        <f>PPA!F74</f>
        <v>2.0773927270229128E-2</v>
      </c>
      <c r="G171" s="17">
        <f>PPA!G74</f>
        <v>2.0856089570068424E-2</v>
      </c>
      <c r="H171" s="17">
        <f>PPA!H74</f>
        <v>2.0319714849307873E-2</v>
      </c>
      <c r="I171" s="17">
        <f>PPA!I74</f>
        <v>0.6225934572584837</v>
      </c>
      <c r="J171" s="17">
        <f>PPA!J74</f>
        <v>1.3483904523465426</v>
      </c>
      <c r="K171" s="17">
        <f>PPA!K74</f>
        <v>1.3407034814405421</v>
      </c>
      <c r="L171" s="17">
        <f>PPA!L74</f>
        <v>2.0996100449310714E-2</v>
      </c>
      <c r="M171" s="17">
        <f>PPA!M74</f>
        <v>2.0072727430689059E-2</v>
      </c>
      <c r="N171" s="17">
        <f>PPA!N74</f>
        <v>1.9989332475150161E-2</v>
      </c>
      <c r="O171" s="17">
        <f>PPA!O74</f>
        <v>1.9760983605232707E-2</v>
      </c>
      <c r="P171" s="17">
        <f>PPA!P74</f>
        <v>1.8777750284604027E-2</v>
      </c>
      <c r="Q171" s="17">
        <f>PPA!Q74</f>
        <v>1.8588778069737567E-2</v>
      </c>
    </row>
    <row r="172" spans="1:17" x14ac:dyDescent="0.25">
      <c r="A172" s="21" t="s">
        <v>56</v>
      </c>
      <c r="B172" s="17">
        <f>PPA!B75</f>
        <v>2.014305114251234</v>
      </c>
      <c r="C172" s="17">
        <f>PPA!C75</f>
        <v>1.8227652316619412</v>
      </c>
      <c r="D172" s="17">
        <f>PPA!D75</f>
        <v>1.8739264591405311</v>
      </c>
      <c r="E172" s="17">
        <f>PPA!E75</f>
        <v>2.308655663998322</v>
      </c>
      <c r="F172" s="17">
        <f>PPA!F75</f>
        <v>2.3120445106163592</v>
      </c>
      <c r="G172" s="17">
        <f>PPA!G75</f>
        <v>2.0918400643868056</v>
      </c>
      <c r="H172" s="17">
        <f>PPA!H75</f>
        <v>2.1181365910312455</v>
      </c>
      <c r="I172" s="17">
        <f>PPA!I75</f>
        <v>1.9303783258413858</v>
      </c>
      <c r="J172" s="17">
        <f>PPA!J75</f>
        <v>1.9033832458681608</v>
      </c>
      <c r="K172" s="17">
        <f>PPA!K75</f>
        <v>1.9210223820287</v>
      </c>
      <c r="L172" s="17">
        <f>PPA!L75</f>
        <v>1.8455453398193333</v>
      </c>
      <c r="M172" s="17">
        <f>PPA!M75</f>
        <v>1.8708678271532302</v>
      </c>
      <c r="N172" s="17">
        <f>PPA!N75</f>
        <v>1.885491667980242</v>
      </c>
      <c r="O172" s="17">
        <f>PPA!O75</f>
        <v>1.9427281282402378</v>
      </c>
      <c r="P172" s="17">
        <f>PPA!P75</f>
        <v>1.8712426198149414</v>
      </c>
      <c r="Q172" s="17">
        <f>PPA!Q75</f>
        <v>1.8429722883135966</v>
      </c>
    </row>
    <row r="173" spans="1:17" x14ac:dyDescent="0.25">
      <c r="A173" s="21" t="s">
        <v>55</v>
      </c>
      <c r="B173" s="17">
        <f>PPA!B76</f>
        <v>0.32475005732640128</v>
      </c>
      <c r="C173" s="17">
        <f>PPA!C76</f>
        <v>0.28788870671383854</v>
      </c>
      <c r="D173" s="17">
        <f>PPA!D76</f>
        <v>0.31840279146471967</v>
      </c>
      <c r="E173" s="17">
        <f>PPA!E76</f>
        <v>0.33864923475865277</v>
      </c>
      <c r="F173" s="17">
        <f>PPA!F76</f>
        <v>0.34094211566270838</v>
      </c>
      <c r="G173" s="17">
        <f>PPA!G76</f>
        <v>0.34229056499395588</v>
      </c>
      <c r="H173" s="17">
        <f>PPA!H76</f>
        <v>0.33348757219893826</v>
      </c>
      <c r="I173" s="17">
        <f>PPA!I76</f>
        <v>0.34518173374981403</v>
      </c>
      <c r="J173" s="17">
        <f>PPA!J76</f>
        <v>0.35166534404868455</v>
      </c>
      <c r="K173" s="17">
        <f>PPA!K76</f>
        <v>0.35077127768108063</v>
      </c>
      <c r="L173" s="17">
        <f>PPA!L76</f>
        <v>0.34458842638355797</v>
      </c>
      <c r="M173" s="17">
        <f>PPA!M76</f>
        <v>0.32943400967555736</v>
      </c>
      <c r="N173" s="17">
        <f>PPA!N76</f>
        <v>0.32806532997396964</v>
      </c>
      <c r="O173" s="17">
        <f>PPA!O76</f>
        <v>0.32431766368987636</v>
      </c>
      <c r="P173" s="17">
        <f>PPA!P76</f>
        <v>0.30818081849134427</v>
      </c>
      <c r="Q173" s="17">
        <f>PPA!Q76</f>
        <v>0.30507940266852523</v>
      </c>
    </row>
    <row r="174" spans="1:17" x14ac:dyDescent="0.25">
      <c r="A174" s="20" t="s">
        <v>54</v>
      </c>
      <c r="B174" s="19">
        <f>FBT!B$37</f>
        <v>2.100893110775786</v>
      </c>
      <c r="C174" s="19">
        <f>FBT!C$37</f>
        <v>2.0851630467874585</v>
      </c>
      <c r="D174" s="19">
        <f>FBT!D$37</f>
        <v>2.0685892199762996</v>
      </c>
      <c r="E174" s="19">
        <f>FBT!E$37</f>
        <v>2.020968026086575</v>
      </c>
      <c r="F174" s="19">
        <f>FBT!F$37</f>
        <v>1.9657711252686261</v>
      </c>
      <c r="G174" s="19">
        <f>FBT!G$37</f>
        <v>1.815924446955741</v>
      </c>
      <c r="H174" s="19">
        <f>FBT!H$37</f>
        <v>1.8493160573875267</v>
      </c>
      <c r="I174" s="19">
        <f>FBT!I$37</f>
        <v>1.5920456145935948</v>
      </c>
      <c r="J174" s="19">
        <f>FBT!J$37</f>
        <v>1.6192824875558525</v>
      </c>
      <c r="K174" s="19">
        <f>FBT!K$37</f>
        <v>1.5833220501888627</v>
      </c>
      <c r="L174" s="19">
        <f>FBT!L$37</f>
        <v>1.5879824695204718</v>
      </c>
      <c r="M174" s="19">
        <f>FBT!M$37</f>
        <v>1.5084888037526738</v>
      </c>
      <c r="N174" s="19">
        <f>FBT!N$37</f>
        <v>1.4109698328582807</v>
      </c>
      <c r="O174" s="19">
        <f>FBT!O$37</f>
        <v>1.4547415138960174</v>
      </c>
      <c r="P174" s="19">
        <f>FBT!P$37</f>
        <v>1.5389101479222922</v>
      </c>
      <c r="Q174" s="19">
        <f>FBT!Q$37</f>
        <v>1.4279630623771526</v>
      </c>
    </row>
    <row r="175" spans="1:17" x14ac:dyDescent="0.25">
      <c r="A175" s="18" t="s">
        <v>53</v>
      </c>
      <c r="B175" s="17">
        <f>TRE!B$37</f>
        <v>1.4462520471605562</v>
      </c>
      <c r="C175" s="17">
        <f>TRE!C$37</f>
        <v>1.3420111477269183</v>
      </c>
      <c r="D175" s="17">
        <f>TRE!D$37</f>
        <v>1.214951694226803</v>
      </c>
      <c r="E175" s="17">
        <f>TRE!E$37</f>
        <v>1.3928331350144816</v>
      </c>
      <c r="F175" s="17">
        <f>TRE!F$37</f>
        <v>1.235505347369086</v>
      </c>
      <c r="G175" s="17">
        <f>TRE!G$37</f>
        <v>1.3456885631273938</v>
      </c>
      <c r="H175" s="17">
        <f>TRE!H$37</f>
        <v>1.2369113402018199</v>
      </c>
      <c r="I175" s="17">
        <f>TRE!I$37</f>
        <v>1.1745399477335978</v>
      </c>
      <c r="J175" s="17">
        <f>TRE!J$37</f>
        <v>1.1208975885399615</v>
      </c>
      <c r="K175" s="17">
        <f>TRE!K$37</f>
        <v>1.2148784048719365</v>
      </c>
      <c r="L175" s="17">
        <f>TRE!L$37</f>
        <v>1.2035316907623963</v>
      </c>
      <c r="M175" s="17">
        <f>TRE!M$37</f>
        <v>1.0995170343252356</v>
      </c>
      <c r="N175" s="17">
        <f>TRE!N$37</f>
        <v>0.92109494285143467</v>
      </c>
      <c r="O175" s="17">
        <f>TRE!O$37</f>
        <v>1.028310516738203</v>
      </c>
      <c r="P175" s="17">
        <f>TRE!P$37</f>
        <v>0.90082990341371716</v>
      </c>
      <c r="Q175" s="17">
        <f>TRE!Q$37</f>
        <v>0.99389421506388786</v>
      </c>
    </row>
    <row r="176" spans="1:17" x14ac:dyDescent="0.25">
      <c r="A176" s="18" t="s">
        <v>52</v>
      </c>
      <c r="B176" s="17">
        <f>MAE!B$37</f>
        <v>1.433598790666438</v>
      </c>
      <c r="C176" s="17">
        <f>MAE!C$37</f>
        <v>1.348414442242035</v>
      </c>
      <c r="D176" s="17">
        <f>MAE!D$37</f>
        <v>1.2299646987521184</v>
      </c>
      <c r="E176" s="17">
        <f>MAE!E$37</f>
        <v>1.2946799208796351</v>
      </c>
      <c r="F176" s="17">
        <f>MAE!F$37</f>
        <v>1.2650816821272657</v>
      </c>
      <c r="G176" s="17">
        <f>MAE!G$37</f>
        <v>1.2847380339941785</v>
      </c>
      <c r="H176" s="17">
        <f>MAE!H$37</f>
        <v>1.3072085816568773</v>
      </c>
      <c r="I176" s="17">
        <f>MAE!I$37</f>
        <v>1.0692775535780759</v>
      </c>
      <c r="J176" s="17">
        <f>MAE!J$37</f>
        <v>0.99095499483221872</v>
      </c>
      <c r="K176" s="17">
        <f>MAE!K$37</f>
        <v>1.0245513195556744</v>
      </c>
      <c r="L176" s="17">
        <f>MAE!L$37</f>
        <v>1.0074741631075597</v>
      </c>
      <c r="M176" s="17">
        <f>MAE!M$37</f>
        <v>0.96725811908793735</v>
      </c>
      <c r="N176" s="17">
        <f>MAE!N$37</f>
        <v>1.0379997788551802</v>
      </c>
      <c r="O176" s="17">
        <f>MAE!O$37</f>
        <v>0.92187946463724191</v>
      </c>
      <c r="P176" s="17">
        <f>MAE!P$37</f>
        <v>0.89371142441765739</v>
      </c>
      <c r="Q176" s="17">
        <f>MAE!Q$37</f>
        <v>0.85637191336027219</v>
      </c>
    </row>
    <row r="177" spans="1:17" x14ac:dyDescent="0.25">
      <c r="A177" s="18" t="s">
        <v>51</v>
      </c>
      <c r="B177" s="17">
        <f>TEL!B$37</f>
        <v>1.8493253591484999</v>
      </c>
      <c r="C177" s="17">
        <f>TEL!C$37</f>
        <v>1.7374255470097171</v>
      </c>
      <c r="D177" s="17">
        <f>TEL!D$37</f>
        <v>1.7175429103846429</v>
      </c>
      <c r="E177" s="17">
        <f>TEL!E$37</f>
        <v>1.508873734491025</v>
      </c>
      <c r="F177" s="17">
        <f>TEL!F$37</f>
        <v>1.5126417454617955</v>
      </c>
      <c r="G177" s="17">
        <f>TEL!G$37</f>
        <v>1.4289152671015288</v>
      </c>
      <c r="H177" s="17">
        <f>TEL!H$37</f>
        <v>1.4781195075126723</v>
      </c>
      <c r="I177" s="17">
        <f>TEL!I$37</f>
        <v>1.3331673448599475</v>
      </c>
      <c r="J177" s="17">
        <f>TEL!J$37</f>
        <v>1.3591612909229192</v>
      </c>
      <c r="K177" s="17">
        <f>TEL!K$37</f>
        <v>1.3923644948771579</v>
      </c>
      <c r="L177" s="17">
        <f>TEL!L$37</f>
        <v>1.2361289771783524</v>
      </c>
      <c r="M177" s="17">
        <f>TEL!M$37</f>
        <v>1.118587753986283</v>
      </c>
      <c r="N177" s="17">
        <f>TEL!N$37</f>
        <v>1.1536719653905689</v>
      </c>
      <c r="O177" s="17">
        <f>TEL!O$37</f>
        <v>1.1514477621873394</v>
      </c>
      <c r="P177" s="17">
        <f>TEL!P$37</f>
        <v>1.1914585181249095</v>
      </c>
      <c r="Q177" s="17">
        <f>TEL!Q$37</f>
        <v>1.1836552885678924</v>
      </c>
    </row>
    <row r="178" spans="1:17" x14ac:dyDescent="0.25">
      <c r="A178" s="18" t="s">
        <v>50</v>
      </c>
      <c r="B178" s="17">
        <f>WWP!B$37</f>
        <v>1.4825485867049315</v>
      </c>
      <c r="C178" s="17">
        <f>WWP!C$37</f>
        <v>1.4281737699758736</v>
      </c>
      <c r="D178" s="17">
        <f>WWP!D$37</f>
        <v>0.59164532643682433</v>
      </c>
      <c r="E178" s="17">
        <f>WWP!E$37</f>
        <v>0.28075325459050798</v>
      </c>
      <c r="F178" s="17">
        <f>WWP!F$37</f>
        <v>0.22963728953750387</v>
      </c>
      <c r="G178" s="17">
        <f>WWP!G$37</f>
        <v>0.1685304503581059</v>
      </c>
      <c r="H178" s="17">
        <f>WWP!H$37</f>
        <v>0.29319550209845324</v>
      </c>
      <c r="I178" s="17">
        <f>WWP!I$37</f>
        <v>0.32327453577179083</v>
      </c>
      <c r="J178" s="17">
        <f>WWP!J$37</f>
        <v>0.28986536498914217</v>
      </c>
      <c r="K178" s="17">
        <f>WWP!K$37</f>
        <v>0.2039439880397709</v>
      </c>
      <c r="L178" s="17">
        <f>WWP!L$37</f>
        <v>0.2607281362986632</v>
      </c>
      <c r="M178" s="17">
        <f>WWP!M$37</f>
        <v>0.2265477758215553</v>
      </c>
      <c r="N178" s="17">
        <f>WWP!N$37</f>
        <v>0.27127201100414045</v>
      </c>
      <c r="O178" s="17">
        <f>WWP!O$37</f>
        <v>0.14755932420494047</v>
      </c>
      <c r="P178" s="17">
        <f>WWP!P$37</f>
        <v>0.12998575298389686</v>
      </c>
      <c r="Q178" s="17">
        <f>WWP!Q$37</f>
        <v>0.12732652418838439</v>
      </c>
    </row>
    <row r="179" spans="1:17" x14ac:dyDescent="0.25">
      <c r="A179" s="16" t="s">
        <v>49</v>
      </c>
      <c r="B179" s="15">
        <f>OIS!B$37</f>
        <v>1.9110279938772929</v>
      </c>
      <c r="C179" s="15">
        <f>OIS!C$37</f>
        <v>1.6920487581301036</v>
      </c>
      <c r="D179" s="15">
        <f>OIS!D$37</f>
        <v>1.4394586942369825</v>
      </c>
      <c r="E179" s="15">
        <f>OIS!E$37</f>
        <v>1.524485870901749</v>
      </c>
      <c r="F179" s="15">
        <f>OIS!F$37</f>
        <v>1.5382500505331507</v>
      </c>
      <c r="G179" s="15">
        <f>OIS!G$37</f>
        <v>1.5620447159851405</v>
      </c>
      <c r="H179" s="15">
        <f>OIS!H$37</f>
        <v>1.6323859559762652</v>
      </c>
      <c r="I179" s="15">
        <f>OIS!I$37</f>
        <v>1.4062064184790819</v>
      </c>
      <c r="J179" s="15">
        <f>OIS!J$37</f>
        <v>1.5271626674706344</v>
      </c>
      <c r="K179" s="15">
        <f>OIS!K$37</f>
        <v>1.5463541309454876</v>
      </c>
      <c r="L179" s="15">
        <f>OIS!L$37</f>
        <v>1.3595019522570997</v>
      </c>
      <c r="M179" s="15">
        <f>OIS!M$37</f>
        <v>1.268607718141511</v>
      </c>
      <c r="N179" s="15">
        <f>OIS!N$37</f>
        <v>1.3302458272609188</v>
      </c>
      <c r="O179" s="15">
        <f>OIS!O$37</f>
        <v>1.2450960573475407</v>
      </c>
      <c r="P179" s="15">
        <f>OIS!P$37</f>
        <v>1.2069993624269673</v>
      </c>
      <c r="Q179" s="15">
        <f>OIS!Q$37</f>
        <v>1.2014498711324451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195.20341398145194</v>
      </c>
      <c r="C5" s="96">
        <v>190.35136509339605</v>
      </c>
      <c r="D5" s="96">
        <v>177.79162342582796</v>
      </c>
      <c r="E5" s="96">
        <v>226.54020878737202</v>
      </c>
      <c r="F5" s="96">
        <v>173.78486126866798</v>
      </c>
      <c r="G5" s="96">
        <v>160.90842581934251</v>
      </c>
      <c r="H5" s="96">
        <v>201.52503789951601</v>
      </c>
      <c r="I5" s="96">
        <v>130.21579888603202</v>
      </c>
      <c r="J5" s="96">
        <v>129.38465419063203</v>
      </c>
      <c r="K5" s="96">
        <v>116.71042079268</v>
      </c>
      <c r="L5" s="96">
        <v>115.11563449764543</v>
      </c>
      <c r="M5" s="96">
        <v>102.39252568801359</v>
      </c>
      <c r="N5" s="96">
        <v>86.909803084838813</v>
      </c>
      <c r="O5" s="96">
        <v>91.02896913143573</v>
      </c>
      <c r="P5" s="96">
        <v>111.98793425936532</v>
      </c>
      <c r="Q5" s="96">
        <v>95.693573654492226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2.3098576613684654</v>
      </c>
      <c r="C10" s="158">
        <v>2.2694349687447071</v>
      </c>
      <c r="D10" s="158">
        <v>2.1366766546273119</v>
      </c>
      <c r="E10" s="158">
        <v>2.7866833348297728</v>
      </c>
      <c r="F10" s="158">
        <v>2.1977624883584657</v>
      </c>
      <c r="G10" s="158">
        <v>2.2028391037337465</v>
      </c>
      <c r="H10" s="158">
        <v>2.7090663224530083</v>
      </c>
      <c r="I10" s="158">
        <v>2.0333396968169772</v>
      </c>
      <c r="J10" s="158">
        <v>1.9863780929721382</v>
      </c>
      <c r="K10" s="158">
        <v>1.8265152369180528</v>
      </c>
      <c r="L10" s="158">
        <v>1.8021476687671374</v>
      </c>
      <c r="M10" s="158">
        <v>1.6874384128161608</v>
      </c>
      <c r="N10" s="158">
        <v>1.5312736313349689</v>
      </c>
      <c r="O10" s="158">
        <v>1.5555914898939369</v>
      </c>
      <c r="P10" s="158">
        <v>1.8090881825323457</v>
      </c>
      <c r="Q10" s="158">
        <v>1.6659714957717826</v>
      </c>
    </row>
    <row r="11" spans="1:17" x14ac:dyDescent="0.25">
      <c r="A11" s="92" t="s">
        <v>125</v>
      </c>
      <c r="B11" s="91">
        <v>1.0815826395412531</v>
      </c>
      <c r="C11" s="91">
        <v>1.0626548574027348</v>
      </c>
      <c r="D11" s="91">
        <v>1.0004912487070068</v>
      </c>
      <c r="E11" s="91">
        <v>1.3048545662615241</v>
      </c>
      <c r="F11" s="91">
        <v>1.0290944732218787</v>
      </c>
      <c r="G11" s="91">
        <v>1.0314715803265126</v>
      </c>
      <c r="H11" s="91">
        <v>1.2685106761059584</v>
      </c>
      <c r="I11" s="91">
        <v>0.9521040855237789</v>
      </c>
      <c r="J11" s="91">
        <v>0.93011448144856512</v>
      </c>
      <c r="K11" s="91">
        <v>0.85805797216875124</v>
      </c>
      <c r="L11" s="91">
        <v>0.84384924016205287</v>
      </c>
      <c r="M11" s="91">
        <v>0.79013703879733022</v>
      </c>
      <c r="N11" s="91">
        <v>0.71701343495684799</v>
      </c>
      <c r="O11" s="91">
        <v>0.72840018578919885</v>
      </c>
      <c r="P11" s="91">
        <v>0.8470991110625391</v>
      </c>
      <c r="Q11" s="91">
        <v>0.78008523119550754</v>
      </c>
    </row>
    <row r="12" spans="1:17" x14ac:dyDescent="0.25">
      <c r="A12" s="92" t="s">
        <v>26</v>
      </c>
      <c r="B12" s="91">
        <v>1.2282750218272123</v>
      </c>
      <c r="C12" s="91">
        <v>1.2067801113419721</v>
      </c>
      <c r="D12" s="91">
        <v>1.1361854059203049</v>
      </c>
      <c r="E12" s="91">
        <v>1.4818287685682487</v>
      </c>
      <c r="F12" s="91">
        <v>1.1686680151365869</v>
      </c>
      <c r="G12" s="91">
        <v>1.1713675234072338</v>
      </c>
      <c r="H12" s="91">
        <v>1.4405556463470499</v>
      </c>
      <c r="I12" s="91">
        <v>1.0812356112931982</v>
      </c>
      <c r="J12" s="91">
        <v>1.0562636115235731</v>
      </c>
      <c r="K12" s="91">
        <v>0.96845726474930172</v>
      </c>
      <c r="L12" s="91">
        <v>0.95829842860508452</v>
      </c>
      <c r="M12" s="91">
        <v>0.89730137401883059</v>
      </c>
      <c r="N12" s="91">
        <v>0.81426019637812086</v>
      </c>
      <c r="O12" s="91">
        <v>0.82719130410473807</v>
      </c>
      <c r="P12" s="91">
        <v>0.9619890714698065</v>
      </c>
      <c r="Q12" s="91">
        <v>0.88588626457627495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7.513506397452387</v>
      </c>
      <c r="C15" s="204">
        <v>7.2770694378670697</v>
      </c>
      <c r="D15" s="204">
        <v>6.7491578714845923</v>
      </c>
      <c r="E15" s="204">
        <v>8.6792977622453087</v>
      </c>
      <c r="F15" s="204">
        <v>7.0403795152255881</v>
      </c>
      <c r="G15" s="204">
        <v>7.0275701987161874</v>
      </c>
      <c r="H15" s="204">
        <v>8.6403739310903909</v>
      </c>
      <c r="I15" s="204">
        <v>6.4435956577124003</v>
      </c>
      <c r="J15" s="204">
        <v>6.2089377617739743</v>
      </c>
      <c r="K15" s="204">
        <v>5.7036124633681258</v>
      </c>
      <c r="L15" s="204">
        <v>5.684451674287466</v>
      </c>
      <c r="M15" s="204">
        <v>5.3327042807655562</v>
      </c>
      <c r="N15" s="204">
        <v>4.7867616658423042</v>
      </c>
      <c r="O15" s="204">
        <v>4.8902436922604116</v>
      </c>
      <c r="P15" s="204">
        <v>5.5949368013190117</v>
      </c>
      <c r="Q15" s="204">
        <v>5.20988939323676</v>
      </c>
    </row>
    <row r="16" spans="1:17" x14ac:dyDescent="0.25">
      <c r="A16" s="152" t="s">
        <v>277</v>
      </c>
      <c r="B16" s="264">
        <v>7.513506397452387</v>
      </c>
      <c r="C16" s="264">
        <v>7.2770694378670697</v>
      </c>
      <c r="D16" s="264">
        <v>6.7491578714845923</v>
      </c>
      <c r="E16" s="264">
        <v>8.6792977622453087</v>
      </c>
      <c r="F16" s="264">
        <v>7.0403795152255881</v>
      </c>
      <c r="G16" s="264">
        <v>7.0275701987161874</v>
      </c>
      <c r="H16" s="264">
        <v>8.6403739310903909</v>
      </c>
      <c r="I16" s="264">
        <v>6.4435956577124003</v>
      </c>
      <c r="J16" s="264">
        <v>6.2089377617739743</v>
      </c>
      <c r="K16" s="264">
        <v>5.7036124633681258</v>
      </c>
      <c r="L16" s="264">
        <v>5.684451674287466</v>
      </c>
      <c r="M16" s="264">
        <v>5.3327042807655562</v>
      </c>
      <c r="N16" s="264">
        <v>4.7867616658423042</v>
      </c>
      <c r="O16" s="264">
        <v>4.8902436922604116</v>
      </c>
      <c r="P16" s="264">
        <v>5.5949368013190117</v>
      </c>
      <c r="Q16" s="264">
        <v>5.20988939323676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0.8029907690817808</v>
      </c>
      <c r="C18" s="83">
        <v>0.80363168242137339</v>
      </c>
      <c r="D18" s="83">
        <v>0.80407016649308616</v>
      </c>
      <c r="E18" s="83">
        <v>1.6071172034855203</v>
      </c>
      <c r="F18" s="83">
        <v>1.6093900125905354</v>
      </c>
      <c r="G18" s="83">
        <v>2.408791246078029</v>
      </c>
      <c r="H18" s="83">
        <v>2.4091922674523314</v>
      </c>
      <c r="I18" s="83">
        <v>0.81015778702194763</v>
      </c>
      <c r="J18" s="83">
        <v>0.80460365544699453</v>
      </c>
      <c r="K18" s="83">
        <v>0.79815793959289871</v>
      </c>
      <c r="L18" s="83">
        <v>0.80371021903450945</v>
      </c>
      <c r="M18" s="83">
        <v>1.6076967466746508</v>
      </c>
      <c r="N18" s="83">
        <v>0.80362775719280777</v>
      </c>
      <c r="O18" s="83">
        <v>0.80324109613839645</v>
      </c>
      <c r="P18" s="83">
        <v>1.6065937975821716</v>
      </c>
      <c r="Q18" s="83">
        <v>1.6076299900820237</v>
      </c>
    </row>
    <row r="19" spans="1:17" x14ac:dyDescent="0.25">
      <c r="A19" s="154" t="s">
        <v>125</v>
      </c>
      <c r="B19" s="83">
        <v>3.3784373482539301</v>
      </c>
      <c r="C19" s="83">
        <v>2.8805600768281123</v>
      </c>
      <c r="D19" s="83">
        <v>2.2695988570620704</v>
      </c>
      <c r="E19" s="83">
        <v>2.1984677598368676</v>
      </c>
      <c r="F19" s="83">
        <v>2.3817471218087158</v>
      </c>
      <c r="G19" s="83">
        <v>1.9041945632326773</v>
      </c>
      <c r="H19" s="83">
        <v>2.585437059253632</v>
      </c>
      <c r="I19" s="83">
        <v>2.2251266097554625</v>
      </c>
      <c r="J19" s="83">
        <v>1.8143608524730757</v>
      </c>
      <c r="K19" s="83">
        <v>1.6313643025613291</v>
      </c>
      <c r="L19" s="83">
        <v>1.8239011462811374</v>
      </c>
      <c r="M19" s="83">
        <v>1.3587576367256735</v>
      </c>
      <c r="N19" s="83">
        <v>1.316451282408345</v>
      </c>
      <c r="O19" s="83">
        <v>1.456424232641901</v>
      </c>
      <c r="P19" s="83">
        <v>1.0070502390589817</v>
      </c>
      <c r="Q19" s="83">
        <v>1.1058511687657855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3.3320782801166762</v>
      </c>
      <c r="C21" s="83">
        <v>3.5928776786175844</v>
      </c>
      <c r="D21" s="83">
        <v>3.6754888479294356</v>
      </c>
      <c r="E21" s="83">
        <v>4.8737127989229219</v>
      </c>
      <c r="F21" s="83">
        <v>3.0492423808263371</v>
      </c>
      <c r="G21" s="83">
        <v>2.7145843894054811</v>
      </c>
      <c r="H21" s="83">
        <v>3.645744604384427</v>
      </c>
      <c r="I21" s="83">
        <v>3.4083112609349908</v>
      </c>
      <c r="J21" s="83">
        <v>3.5899732538539038</v>
      </c>
      <c r="K21" s="83">
        <v>3.274090221213898</v>
      </c>
      <c r="L21" s="83">
        <v>3.0568403089718186</v>
      </c>
      <c r="M21" s="83">
        <v>2.3662498973652322</v>
      </c>
      <c r="N21" s="83">
        <v>2.6666826262411516</v>
      </c>
      <c r="O21" s="83">
        <v>2.6305783634801143</v>
      </c>
      <c r="P21" s="83">
        <v>2.9812927646778582</v>
      </c>
      <c r="Q21" s="83">
        <v>2.4964082343889507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8.941116492385099</v>
      </c>
      <c r="C24" s="204">
        <v>8.6597551296697421</v>
      </c>
      <c r="D24" s="204">
        <v>8.031537282633133</v>
      </c>
      <c r="E24" s="204">
        <v>10.328415024793944</v>
      </c>
      <c r="F24" s="204">
        <v>8.3780927394402624</v>
      </c>
      <c r="G24" s="204">
        <v>8.3628495779867347</v>
      </c>
      <c r="H24" s="204">
        <v>10.282095438401704</v>
      </c>
      <c r="I24" s="204">
        <v>7.6679164637390063</v>
      </c>
      <c r="J24" s="204">
        <v>7.3886721971533342</v>
      </c>
      <c r="K24" s="204">
        <v>6.7873321409143514</v>
      </c>
      <c r="L24" s="204">
        <v>6.7645306900079714</v>
      </c>
      <c r="M24" s="204">
        <v>6.3459492374868418</v>
      </c>
      <c r="N24" s="204">
        <v>5.6962743373841516</v>
      </c>
      <c r="O24" s="204">
        <v>5.8194185531641347</v>
      </c>
      <c r="P24" s="204">
        <v>6.658007468402201</v>
      </c>
      <c r="Q24" s="204">
        <v>6.1997988040798511</v>
      </c>
    </row>
    <row r="25" spans="1:17" x14ac:dyDescent="0.25">
      <c r="A25" s="152" t="s">
        <v>274</v>
      </c>
      <c r="B25" s="264">
        <v>8.941116492385099</v>
      </c>
      <c r="C25" s="264">
        <v>8.6597551296697421</v>
      </c>
      <c r="D25" s="264">
        <v>8.031537282633133</v>
      </c>
      <c r="E25" s="264">
        <v>10.328415024793944</v>
      </c>
      <c r="F25" s="264">
        <v>8.3780927394402624</v>
      </c>
      <c r="G25" s="264">
        <v>8.3628495779867347</v>
      </c>
      <c r="H25" s="264">
        <v>10.282095438401704</v>
      </c>
      <c r="I25" s="264">
        <v>7.6679164637390063</v>
      </c>
      <c r="J25" s="264">
        <v>7.3886721971533342</v>
      </c>
      <c r="K25" s="264">
        <v>6.7873321409143514</v>
      </c>
      <c r="L25" s="264">
        <v>6.7645306900079714</v>
      </c>
      <c r="M25" s="264">
        <v>6.3459492374868418</v>
      </c>
      <c r="N25" s="264">
        <v>5.6962743373841516</v>
      </c>
      <c r="O25" s="264">
        <v>5.8194185531641347</v>
      </c>
      <c r="P25" s="264">
        <v>6.658007468402201</v>
      </c>
      <c r="Q25" s="264">
        <v>6.1997988040798511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0.95556370473105767</v>
      </c>
      <c r="C27" s="83">
        <v>0.95632639534815111</v>
      </c>
      <c r="D27" s="83">
        <v>0.95684819395426612</v>
      </c>
      <c r="E27" s="83">
        <v>1.9124788578276142</v>
      </c>
      <c r="F27" s="83">
        <v>1.9151835139359519</v>
      </c>
      <c r="G27" s="83">
        <v>2.8664756503466586</v>
      </c>
      <c r="H27" s="83">
        <v>2.8669528681240966</v>
      </c>
      <c r="I27" s="83">
        <v>0.96409249793575835</v>
      </c>
      <c r="J27" s="83">
        <v>0.95748304892503866</v>
      </c>
      <c r="K27" s="83">
        <v>0.94981260941522105</v>
      </c>
      <c r="L27" s="83">
        <v>0.95641985437644694</v>
      </c>
      <c r="M27" s="83">
        <v>1.9131685176072504</v>
      </c>
      <c r="N27" s="83">
        <v>0.95632172430324247</v>
      </c>
      <c r="O27" s="83">
        <v>0.95586159539035986</v>
      </c>
      <c r="P27" s="83">
        <v>1.9118560017458983</v>
      </c>
      <c r="Q27" s="83">
        <v>1.913089076872172</v>
      </c>
    </row>
    <row r="28" spans="1:17" x14ac:dyDescent="0.25">
      <c r="A28" s="154" t="s">
        <v>125</v>
      </c>
      <c r="B28" s="83">
        <v>4.0203601747388289</v>
      </c>
      <c r="C28" s="83">
        <v>3.4278833141030942</v>
      </c>
      <c r="D28" s="83">
        <v>2.7008358945241158</v>
      </c>
      <c r="E28" s="83">
        <v>2.6161894734154196</v>
      </c>
      <c r="F28" s="83">
        <v>2.8342929845265536</v>
      </c>
      <c r="G28" s="83">
        <v>2.2660026508798379</v>
      </c>
      <c r="H28" s="83">
        <v>3.0766851996498836</v>
      </c>
      <c r="I28" s="83">
        <v>2.6479136605081508</v>
      </c>
      <c r="J28" s="83">
        <v>2.1591000104406022</v>
      </c>
      <c r="K28" s="83">
        <v>1.9413330473326338</v>
      </c>
      <c r="L28" s="83">
        <v>2.1704530157881932</v>
      </c>
      <c r="M28" s="83">
        <v>1.6169295229456937</v>
      </c>
      <c r="N28" s="83">
        <v>1.5665847142359386</v>
      </c>
      <c r="O28" s="83">
        <v>1.7331533424659409</v>
      </c>
      <c r="P28" s="83">
        <v>1.1983956657258799</v>
      </c>
      <c r="Q28" s="83">
        <v>1.3159693490815063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3.9651926129152115</v>
      </c>
      <c r="C30" s="83">
        <v>4.2755454202184966</v>
      </c>
      <c r="D30" s="83">
        <v>4.3738531941547514</v>
      </c>
      <c r="E30" s="83">
        <v>5.7997466935509117</v>
      </c>
      <c r="F30" s="83">
        <v>3.6286162409777565</v>
      </c>
      <c r="G30" s="83">
        <v>3.2303712767602373</v>
      </c>
      <c r="H30" s="83">
        <v>4.3384573706277241</v>
      </c>
      <c r="I30" s="83">
        <v>4.0559103052950976</v>
      </c>
      <c r="J30" s="83">
        <v>4.2720891377876935</v>
      </c>
      <c r="K30" s="83">
        <v>3.8961864841664964</v>
      </c>
      <c r="L30" s="83">
        <v>3.6376578198433314</v>
      </c>
      <c r="M30" s="83">
        <v>2.8158511969338984</v>
      </c>
      <c r="N30" s="83">
        <v>3.1733678988449712</v>
      </c>
      <c r="O30" s="83">
        <v>3.1304036153078338</v>
      </c>
      <c r="P30" s="83">
        <v>3.5477558009304229</v>
      </c>
      <c r="Q30" s="83">
        <v>2.9707403781261732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150.26753046118586</v>
      </c>
      <c r="C33" s="204">
        <v>146.48144838975099</v>
      </c>
      <c r="D33" s="204">
        <v>136.83499220152206</v>
      </c>
      <c r="E33" s="204">
        <v>174.45421742853895</v>
      </c>
      <c r="F33" s="204">
        <v>131.60368723471549</v>
      </c>
      <c r="G33" s="204">
        <v>119.55049269065546</v>
      </c>
      <c r="H33" s="204">
        <v>150.59675282687698</v>
      </c>
      <c r="I33" s="204">
        <v>92.901562509667912</v>
      </c>
      <c r="J33" s="204">
        <v>93.283716206971249</v>
      </c>
      <c r="K33" s="204">
        <v>83.655934092751409</v>
      </c>
      <c r="L33" s="204">
        <v>82.262745380591795</v>
      </c>
      <c r="M33" s="204">
        <v>71.78338495120515</v>
      </c>
      <c r="N33" s="204">
        <v>59.427093391762497</v>
      </c>
      <c r="O33" s="204">
        <v>62.98023473835039</v>
      </c>
      <c r="P33" s="204">
        <v>79.6155807480352</v>
      </c>
      <c r="Q33" s="204">
        <v>65.821454860880863</v>
      </c>
    </row>
    <row r="34" spans="1:17" x14ac:dyDescent="0.25">
      <c r="A34" s="150" t="s">
        <v>33</v>
      </c>
      <c r="B34" s="87">
        <v>5.6589366046011618</v>
      </c>
      <c r="C34" s="87">
        <v>2.9054489757767121</v>
      </c>
      <c r="D34" s="87">
        <v>2.910260059689922</v>
      </c>
      <c r="E34" s="87">
        <v>2.9006726717463951</v>
      </c>
      <c r="F34" s="87">
        <v>0</v>
      </c>
      <c r="G34" s="87">
        <v>2.7646040330207753</v>
      </c>
      <c r="H34" s="87">
        <v>2.877137650146258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1.7417932726814758E-14</v>
      </c>
      <c r="C36" s="87">
        <v>1.7397029510374293E-14</v>
      </c>
      <c r="D36" s="87">
        <v>0</v>
      </c>
      <c r="E36" s="87">
        <v>0</v>
      </c>
      <c r="F36" s="87">
        <v>0</v>
      </c>
      <c r="G36" s="87">
        <v>1.7303986785481613E-14</v>
      </c>
      <c r="H36" s="87">
        <v>0</v>
      </c>
      <c r="I36" s="87">
        <v>1.7171947587296601E-14</v>
      </c>
      <c r="J36" s="87">
        <v>0</v>
      </c>
      <c r="K36" s="87">
        <v>0</v>
      </c>
      <c r="L36" s="87">
        <v>0</v>
      </c>
      <c r="M36" s="87">
        <v>8.5651313844512874E-15</v>
      </c>
      <c r="N36" s="87">
        <v>8.5072295015632968E-15</v>
      </c>
      <c r="O36" s="87">
        <v>0</v>
      </c>
      <c r="P36" s="87">
        <v>1.7180727451386804E-14</v>
      </c>
      <c r="Q36" s="87">
        <v>0</v>
      </c>
    </row>
    <row r="37" spans="1:17" x14ac:dyDescent="0.25">
      <c r="A37" s="150" t="s">
        <v>125</v>
      </c>
      <c r="B37" s="87">
        <v>52.57092510539691</v>
      </c>
      <c r="C37" s="87">
        <v>39.503103086384655</v>
      </c>
      <c r="D37" s="87">
        <v>29.798928576008777</v>
      </c>
      <c r="E37" s="87">
        <v>38.712195641785989</v>
      </c>
      <c r="F37" s="87">
        <v>35.243006518320271</v>
      </c>
      <c r="G37" s="87">
        <v>33.747403191459924</v>
      </c>
      <c r="H37" s="87">
        <v>39.649844012695247</v>
      </c>
      <c r="I37" s="87">
        <v>32.340047555944928</v>
      </c>
      <c r="J37" s="87">
        <v>27.870322483667078</v>
      </c>
      <c r="K37" s="87">
        <v>25.440180919575127</v>
      </c>
      <c r="L37" s="87">
        <v>27.867424798708548</v>
      </c>
      <c r="M37" s="87">
        <v>23.586763994932657</v>
      </c>
      <c r="N37" s="87">
        <v>17.929400403838937</v>
      </c>
      <c r="O37" s="87">
        <v>20.351950642386772</v>
      </c>
      <c r="P37" s="87">
        <v>18.987503769428489</v>
      </c>
      <c r="Q37" s="87">
        <v>18.587159540620348</v>
      </c>
    </row>
    <row r="38" spans="1:17" x14ac:dyDescent="0.25">
      <c r="A38" s="150" t="s">
        <v>29</v>
      </c>
      <c r="B38" s="87">
        <v>31.599292002587983</v>
      </c>
      <c r="C38" s="87">
        <v>48.681502429782817</v>
      </c>
      <c r="D38" s="87">
        <v>51.523145294778253</v>
      </c>
      <c r="E38" s="87">
        <v>40.172548186425139</v>
      </c>
      <c r="F38" s="87">
        <v>45.47515645690406</v>
      </c>
      <c r="G38" s="87">
        <v>28.539728447278623</v>
      </c>
      <c r="H38" s="87">
        <v>45.575448751670436</v>
      </c>
      <c r="I38" s="87">
        <v>5.6080165414922094</v>
      </c>
      <c r="J38" s="87">
        <v>5.6273457057465581</v>
      </c>
      <c r="K38" s="87">
        <v>2.9355237125540588</v>
      </c>
      <c r="L38" s="87">
        <v>2.8364993059056078</v>
      </c>
      <c r="M38" s="87">
        <v>2.8250243094207836</v>
      </c>
      <c r="N38" s="87">
        <v>2.8069380326660811</v>
      </c>
      <c r="O38" s="87">
        <v>2.8160988577155726</v>
      </c>
      <c r="P38" s="87">
        <v>2.8330472375193665</v>
      </c>
      <c r="Q38" s="87">
        <v>2.8122207059383508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60.438376748599779</v>
      </c>
      <c r="C40" s="87">
        <v>55.391393897806779</v>
      </c>
      <c r="D40" s="87">
        <v>52.602658271045101</v>
      </c>
      <c r="E40" s="87">
        <v>92.668800928581433</v>
      </c>
      <c r="F40" s="87">
        <v>50.88552425949117</v>
      </c>
      <c r="G40" s="87">
        <v>54.498757018896114</v>
      </c>
      <c r="H40" s="87">
        <v>62.49432241236503</v>
      </c>
      <c r="I40" s="87">
        <v>54.953498412230758</v>
      </c>
      <c r="J40" s="87">
        <v>59.786048017557611</v>
      </c>
      <c r="K40" s="87">
        <v>55.280229460622223</v>
      </c>
      <c r="L40" s="87">
        <v>51.558821275977635</v>
      </c>
      <c r="M40" s="87">
        <v>45.371596646851707</v>
      </c>
      <c r="N40" s="87">
        <v>38.690754955257468</v>
      </c>
      <c r="O40" s="87">
        <v>39.812185238248041</v>
      </c>
      <c r="P40" s="87">
        <v>57.795029741087333</v>
      </c>
      <c r="Q40" s="87">
        <v>44.422074614322163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20.587351854236875</v>
      </c>
      <c r="C44" s="204">
        <v>20.161961762771604</v>
      </c>
      <c r="D44" s="204">
        <v>18.85593421417239</v>
      </c>
      <c r="E44" s="204">
        <v>23.667737058182055</v>
      </c>
      <c r="F44" s="204">
        <v>19.279860654521933</v>
      </c>
      <c r="G44" s="204">
        <v>18.592945702753063</v>
      </c>
      <c r="H44" s="204">
        <v>22.925146237148908</v>
      </c>
      <c r="I44" s="204">
        <v>16.504147494562787</v>
      </c>
      <c r="J44" s="204">
        <v>15.965801692150229</v>
      </c>
      <c r="K44" s="204">
        <v>14.578033833173199</v>
      </c>
      <c r="L44" s="204">
        <v>14.485880706504432</v>
      </c>
      <c r="M44" s="204">
        <v>13.418254565105714</v>
      </c>
      <c r="N44" s="204">
        <v>12.013611201093886</v>
      </c>
      <c r="O44" s="204">
        <v>12.26916335241815</v>
      </c>
      <c r="P44" s="204">
        <v>14.210046810286126</v>
      </c>
      <c r="Q44" s="204">
        <v>13.043244213359458</v>
      </c>
    </row>
    <row r="45" spans="1:17" x14ac:dyDescent="0.25">
      <c r="A45" s="299" t="s">
        <v>271</v>
      </c>
      <c r="B45" s="298">
        <v>10.706746616369653</v>
      </c>
      <c r="C45" s="298">
        <v>10.369823948960576</v>
      </c>
      <c r="D45" s="298">
        <v>9.6175499668655462</v>
      </c>
      <c r="E45" s="298">
        <v>12.367999311199569</v>
      </c>
      <c r="F45" s="298">
        <v>10.032540809196465</v>
      </c>
      <c r="G45" s="298">
        <v>10.014287533170569</v>
      </c>
      <c r="H45" s="298">
        <v>12.312532851803809</v>
      </c>
      <c r="I45" s="298">
        <v>9.1821238122401727</v>
      </c>
      <c r="J45" s="298">
        <v>8.8477363105279139</v>
      </c>
      <c r="K45" s="298">
        <v>8.1276477602995811</v>
      </c>
      <c r="L45" s="298">
        <v>8.1003436358596392</v>
      </c>
      <c r="M45" s="298">
        <v>7.5991036000909205</v>
      </c>
      <c r="N45" s="298">
        <v>6.8211353738252836</v>
      </c>
      <c r="O45" s="298">
        <v>6.9685972614710883</v>
      </c>
      <c r="P45" s="298">
        <v>7.972784941879592</v>
      </c>
      <c r="Q45" s="298">
        <v>7.4240923853623837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1.1442618459415379</v>
      </c>
      <c r="C47" s="83">
        <v>1.1451751474504572</v>
      </c>
      <c r="D47" s="83">
        <v>1.1457999872526479</v>
      </c>
      <c r="E47" s="83">
        <v>2.2901420149668668</v>
      </c>
      <c r="F47" s="83">
        <v>2.2933807679415135</v>
      </c>
      <c r="G47" s="83">
        <v>3.4325275256611922</v>
      </c>
      <c r="H47" s="83">
        <v>3.4330989811195725</v>
      </c>
      <c r="I47" s="83">
        <v>1.1544748465062755</v>
      </c>
      <c r="J47" s="83">
        <v>1.1465602090119673</v>
      </c>
      <c r="K47" s="83">
        <v>1.1373750639198807</v>
      </c>
      <c r="L47" s="83">
        <v>1.145287062124176</v>
      </c>
      <c r="M47" s="83">
        <v>2.2909678640113782</v>
      </c>
      <c r="N47" s="83">
        <v>1.1451695539997508</v>
      </c>
      <c r="O47" s="83">
        <v>1.1446185619972153</v>
      </c>
      <c r="P47" s="83">
        <v>2.2893961615545946</v>
      </c>
      <c r="Q47" s="83">
        <v>2.2908727358668841</v>
      </c>
    </row>
    <row r="48" spans="1:17" x14ac:dyDescent="0.25">
      <c r="A48" s="154" t="s">
        <v>125</v>
      </c>
      <c r="B48" s="83">
        <v>4.8142732212618506</v>
      </c>
      <c r="C48" s="83">
        <v>4.1047981094800603</v>
      </c>
      <c r="D48" s="83">
        <v>3.2341783713134511</v>
      </c>
      <c r="E48" s="83">
        <v>3.1328165577675362</v>
      </c>
      <c r="F48" s="83">
        <v>3.3939896485774215</v>
      </c>
      <c r="G48" s="83">
        <v>2.7134772526065656</v>
      </c>
      <c r="H48" s="83">
        <v>3.6842478094364259</v>
      </c>
      <c r="I48" s="83">
        <v>3.1708054189015344</v>
      </c>
      <c r="J48" s="83">
        <v>2.5854642147741331</v>
      </c>
      <c r="K48" s="83">
        <v>2.3246941311498945</v>
      </c>
      <c r="L48" s="83">
        <v>2.5990591334506212</v>
      </c>
      <c r="M48" s="83">
        <v>1.9362296323340855</v>
      </c>
      <c r="N48" s="83">
        <v>1.8759430774318915</v>
      </c>
      <c r="O48" s="83">
        <v>2.0754045315147094</v>
      </c>
      <c r="P48" s="83">
        <v>1.435046590659049</v>
      </c>
      <c r="Q48" s="83">
        <v>1.5758379154912447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4.7482115491662649</v>
      </c>
      <c r="C50" s="83">
        <v>5.1198506920300586</v>
      </c>
      <c r="D50" s="83">
        <v>5.2375716082994463</v>
      </c>
      <c r="E50" s="83">
        <v>6.9450407384651642</v>
      </c>
      <c r="F50" s="83">
        <v>4.3451703926775318</v>
      </c>
      <c r="G50" s="83">
        <v>3.8682827549028111</v>
      </c>
      <c r="H50" s="83">
        <v>5.1951860612478091</v>
      </c>
      <c r="I50" s="83">
        <v>4.856843546832363</v>
      </c>
      <c r="J50" s="83">
        <v>5.1157118867418143</v>
      </c>
      <c r="K50" s="83">
        <v>4.6655785652298052</v>
      </c>
      <c r="L50" s="83">
        <v>4.3559974402848418</v>
      </c>
      <c r="M50" s="83">
        <v>3.3719061037454567</v>
      </c>
      <c r="N50" s="83">
        <v>3.800022742393641</v>
      </c>
      <c r="O50" s="83">
        <v>3.7485741679591635</v>
      </c>
      <c r="P50" s="83">
        <v>4.2483421896659479</v>
      </c>
      <c r="Q50" s="83">
        <v>3.5573817340042555</v>
      </c>
    </row>
    <row r="51" spans="1:17" x14ac:dyDescent="0.25">
      <c r="A51" s="299" t="s">
        <v>270</v>
      </c>
      <c r="B51" s="298">
        <v>9.880605237867222</v>
      </c>
      <c r="C51" s="298">
        <v>9.7921378138110278</v>
      </c>
      <c r="D51" s="298">
        <v>9.2383842473068434</v>
      </c>
      <c r="E51" s="298">
        <v>11.299737746982487</v>
      </c>
      <c r="F51" s="298">
        <v>9.2473198453254675</v>
      </c>
      <c r="G51" s="298">
        <v>8.5786581695824928</v>
      </c>
      <c r="H51" s="298">
        <v>10.612613385345101</v>
      </c>
      <c r="I51" s="298">
        <v>7.3220236823226159</v>
      </c>
      <c r="J51" s="298">
        <v>7.1180653816223165</v>
      </c>
      <c r="K51" s="298">
        <v>6.4503860728736182</v>
      </c>
      <c r="L51" s="298">
        <v>6.3855370706447916</v>
      </c>
      <c r="M51" s="298">
        <v>5.8191509650147939</v>
      </c>
      <c r="N51" s="298">
        <v>5.192475827268602</v>
      </c>
      <c r="O51" s="298">
        <v>5.3005660909470613</v>
      </c>
      <c r="P51" s="298">
        <v>6.2372618684065335</v>
      </c>
      <c r="Q51" s="298">
        <v>5.619151827997074</v>
      </c>
    </row>
    <row r="52" spans="1:17" x14ac:dyDescent="0.25">
      <c r="A52" s="150" t="s">
        <v>33</v>
      </c>
      <c r="B52" s="87">
        <v>0.37209448032170411</v>
      </c>
      <c r="C52" s="87">
        <v>0.19422634807721012</v>
      </c>
      <c r="D52" s="87">
        <v>0.19648556453607618</v>
      </c>
      <c r="E52" s="87">
        <v>0.18788219031735096</v>
      </c>
      <c r="F52" s="87">
        <v>0</v>
      </c>
      <c r="G52" s="87">
        <v>0.19838139048830675</v>
      </c>
      <c r="H52" s="87">
        <v>0.20275304058198218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1.1452887846442531E-15</v>
      </c>
      <c r="C54" s="87">
        <v>1.1629739628410298E-15</v>
      </c>
      <c r="D54" s="87">
        <v>0</v>
      </c>
      <c r="E54" s="87">
        <v>0</v>
      </c>
      <c r="F54" s="87">
        <v>0</v>
      </c>
      <c r="G54" s="87">
        <v>1.2416928133264179E-15</v>
      </c>
      <c r="H54" s="87">
        <v>0</v>
      </c>
      <c r="I54" s="87">
        <v>1.3534046522920839E-15</v>
      </c>
      <c r="J54" s="87">
        <v>0</v>
      </c>
      <c r="K54" s="87">
        <v>0</v>
      </c>
      <c r="L54" s="87">
        <v>0</v>
      </c>
      <c r="M54" s="87">
        <v>6.9433605833979872E-16</v>
      </c>
      <c r="N54" s="87">
        <v>7.4332397939585027E-16</v>
      </c>
      <c r="O54" s="87">
        <v>0</v>
      </c>
      <c r="P54" s="87">
        <v>1.3459764432687985E-15</v>
      </c>
      <c r="Q54" s="87">
        <v>0</v>
      </c>
    </row>
    <row r="55" spans="1:17" x14ac:dyDescent="0.25">
      <c r="A55" s="150" t="s">
        <v>125</v>
      </c>
      <c r="B55" s="87">
        <v>3.4567185363446153</v>
      </c>
      <c r="C55" s="87">
        <v>2.6407427954004814</v>
      </c>
      <c r="D55" s="87">
        <v>2.0118680749276869</v>
      </c>
      <c r="E55" s="87">
        <v>2.5074639341479155</v>
      </c>
      <c r="F55" s="87">
        <v>2.4763998671598642</v>
      </c>
      <c r="G55" s="87">
        <v>2.4216331490973517</v>
      </c>
      <c r="H55" s="87">
        <v>2.7941403609127278</v>
      </c>
      <c r="I55" s="87">
        <v>2.5488763342104828</v>
      </c>
      <c r="J55" s="87">
        <v>2.1266603187793591</v>
      </c>
      <c r="K55" s="87">
        <v>1.9615941232940142</v>
      </c>
      <c r="L55" s="87">
        <v>2.1631720810225072</v>
      </c>
      <c r="M55" s="87">
        <v>1.9120711646014994</v>
      </c>
      <c r="N55" s="87">
        <v>1.5665914800951446</v>
      </c>
      <c r="O55" s="87">
        <v>1.7128684881508456</v>
      </c>
      <c r="P55" s="87">
        <v>1.4875233230048921</v>
      </c>
      <c r="Q55" s="87">
        <v>1.5867785318738601</v>
      </c>
    </row>
    <row r="56" spans="1:17" x14ac:dyDescent="0.25">
      <c r="A56" s="150" t="s">
        <v>29</v>
      </c>
      <c r="B56" s="87">
        <v>2.077761770060587</v>
      </c>
      <c r="C56" s="87">
        <v>3.2543095799233179</v>
      </c>
      <c r="D56" s="87">
        <v>3.4785737639533885</v>
      </c>
      <c r="E56" s="87">
        <v>2.6020537985593069</v>
      </c>
      <c r="F56" s="87">
        <v>3.1953764032705645</v>
      </c>
      <c r="G56" s="87">
        <v>2.0479428322845359</v>
      </c>
      <c r="H56" s="87">
        <v>3.2117200961239192</v>
      </c>
      <c r="I56" s="87">
        <v>0.4419950409702717</v>
      </c>
      <c r="J56" s="87">
        <v>0.42939771577734537</v>
      </c>
      <c r="K56" s="87">
        <v>0.22634689908614211</v>
      </c>
      <c r="L56" s="87">
        <v>0.22017951607279779</v>
      </c>
      <c r="M56" s="87">
        <v>0.22901181028911916</v>
      </c>
      <c r="N56" s="87">
        <v>0.24525779491143385</v>
      </c>
      <c r="O56" s="87">
        <v>0.2370095661912881</v>
      </c>
      <c r="P56" s="87">
        <v>0.2219472286699371</v>
      </c>
      <c r="Q56" s="87">
        <v>0.24007818049455415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3.9740304511403153</v>
      </c>
      <c r="C58" s="87">
        <v>3.7028590904100178</v>
      </c>
      <c r="D58" s="87">
        <v>3.5514568438896914</v>
      </c>
      <c r="E58" s="87">
        <v>6.0023378239579142</v>
      </c>
      <c r="F58" s="87">
        <v>3.5755435748950384</v>
      </c>
      <c r="G58" s="87">
        <v>3.9107007977122965</v>
      </c>
      <c r="H58" s="87">
        <v>4.4039998877264726</v>
      </c>
      <c r="I58" s="87">
        <v>4.3311523071418598</v>
      </c>
      <c r="J58" s="87">
        <v>4.5620073470656122</v>
      </c>
      <c r="K58" s="87">
        <v>4.2624450504934623</v>
      </c>
      <c r="L58" s="87">
        <v>4.0021854735494866</v>
      </c>
      <c r="M58" s="87">
        <v>3.6780679901241751</v>
      </c>
      <c r="N58" s="87">
        <v>3.3806265522620227</v>
      </c>
      <c r="O58" s="87">
        <v>3.3506880366049279</v>
      </c>
      <c r="P58" s="87">
        <v>4.5277913167317028</v>
      </c>
      <c r="Q58" s="87">
        <v>3.7922951156286593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5.584051114823227</v>
      </c>
      <c r="C65" s="204">
        <v>5.5016954045919277</v>
      </c>
      <c r="D65" s="204">
        <v>5.1833252013885041</v>
      </c>
      <c r="E65" s="204">
        <v>6.6238581787819832</v>
      </c>
      <c r="F65" s="204">
        <v>5.2850786364062499</v>
      </c>
      <c r="G65" s="204">
        <v>5.1717285454973139</v>
      </c>
      <c r="H65" s="204">
        <v>6.3716031435450446</v>
      </c>
      <c r="I65" s="204">
        <v>4.6652370635329188</v>
      </c>
      <c r="J65" s="204">
        <v>4.5511482396110994</v>
      </c>
      <c r="K65" s="204">
        <v>4.1589930255548628</v>
      </c>
      <c r="L65" s="204">
        <v>4.1158783774866281</v>
      </c>
      <c r="M65" s="204">
        <v>3.8247942406341626</v>
      </c>
      <c r="N65" s="204">
        <v>3.4547888574210113</v>
      </c>
      <c r="O65" s="204">
        <v>3.5143173053487131</v>
      </c>
      <c r="P65" s="204">
        <v>4.1002742487904245</v>
      </c>
      <c r="Q65" s="204">
        <v>3.753214887163514</v>
      </c>
    </row>
    <row r="66" spans="1:17" x14ac:dyDescent="0.25">
      <c r="A66" s="299" t="s">
        <v>266</v>
      </c>
      <c r="B66" s="298">
        <v>3.7861520395382104</v>
      </c>
      <c r="C66" s="298">
        <v>3.7198940779846845</v>
      </c>
      <c r="D66" s="298">
        <v>3.5022862270041863</v>
      </c>
      <c r="E66" s="298">
        <v>4.5677302840652549</v>
      </c>
      <c r="F66" s="298">
        <v>3.6024137187696668</v>
      </c>
      <c r="G66" s="298">
        <v>3.6107349404529465</v>
      </c>
      <c r="H66" s="298">
        <v>4.4405060768649527</v>
      </c>
      <c r="I66" s="298">
        <v>3.3329037407511253</v>
      </c>
      <c r="J66" s="298">
        <v>3.2559276676576072</v>
      </c>
      <c r="K66" s="298">
        <v>2.9852650122946014</v>
      </c>
      <c r="L66" s="298">
        <v>2.9539504471497819</v>
      </c>
      <c r="M66" s="298">
        <v>2.7659273102109472</v>
      </c>
      <c r="N66" s="298">
        <v>2.5099532665295019</v>
      </c>
      <c r="O66" s="298">
        <v>2.5498133459275074</v>
      </c>
      <c r="P66" s="298">
        <v>2.9653268366074852</v>
      </c>
      <c r="Q66" s="298">
        <v>2.7307402884695215</v>
      </c>
    </row>
    <row r="67" spans="1:17" x14ac:dyDescent="0.25">
      <c r="A67" s="299" t="s">
        <v>265</v>
      </c>
      <c r="B67" s="298">
        <v>1.7978990752850168</v>
      </c>
      <c r="C67" s="298">
        <v>1.7818013266072434</v>
      </c>
      <c r="D67" s="298">
        <v>1.6810389743843182</v>
      </c>
      <c r="E67" s="298">
        <v>2.0561278947167283</v>
      </c>
      <c r="F67" s="298">
        <v>1.6826649176365831</v>
      </c>
      <c r="G67" s="298">
        <v>1.5609936050443676</v>
      </c>
      <c r="H67" s="298">
        <v>1.931097066680092</v>
      </c>
      <c r="I67" s="298">
        <v>1.3323333227817931</v>
      </c>
      <c r="J67" s="298">
        <v>1.2952205719534922</v>
      </c>
      <c r="K67" s="298">
        <v>1.1737280132602617</v>
      </c>
      <c r="L67" s="298">
        <v>1.1619279303368464</v>
      </c>
      <c r="M67" s="298">
        <v>1.0588669304232154</v>
      </c>
      <c r="N67" s="298">
        <v>0.94483559089150948</v>
      </c>
      <c r="O67" s="298">
        <v>0.9645039594212057</v>
      </c>
      <c r="P67" s="298">
        <v>1.1349474121829393</v>
      </c>
      <c r="Q67" s="298">
        <v>1.0224745986939925</v>
      </c>
    </row>
    <row r="68" spans="1:17" x14ac:dyDescent="0.25">
      <c r="A68" s="150" t="s">
        <v>33</v>
      </c>
      <c r="B68" s="87">
        <v>6.7707220963060671E-2</v>
      </c>
      <c r="C68" s="87">
        <v>3.5341900946077906E-2</v>
      </c>
      <c r="D68" s="87">
        <v>3.5752993494001691E-2</v>
      </c>
      <c r="E68" s="87">
        <v>3.4187502496254275E-2</v>
      </c>
      <c r="F68" s="87">
        <v>0</v>
      </c>
      <c r="G68" s="87">
        <v>3.6097962617285116E-2</v>
      </c>
      <c r="H68" s="87">
        <v>3.6893438751759773E-2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2.0839954610823751E-16</v>
      </c>
      <c r="C70" s="87">
        <v>2.1161758435192502E-16</v>
      </c>
      <c r="D70" s="87">
        <v>0</v>
      </c>
      <c r="E70" s="87">
        <v>0</v>
      </c>
      <c r="F70" s="87">
        <v>0</v>
      </c>
      <c r="G70" s="87">
        <v>2.259414587592106E-16</v>
      </c>
      <c r="H70" s="87">
        <v>0</v>
      </c>
      <c r="I70" s="87">
        <v>2.4626881797856486E-16</v>
      </c>
      <c r="J70" s="87">
        <v>0</v>
      </c>
      <c r="K70" s="87">
        <v>0</v>
      </c>
      <c r="L70" s="87">
        <v>0</v>
      </c>
      <c r="M70" s="87">
        <v>1.2634308599253674E-16</v>
      </c>
      <c r="N70" s="87">
        <v>1.3525704782447631E-16</v>
      </c>
      <c r="O70" s="87">
        <v>0</v>
      </c>
      <c r="P70" s="87">
        <v>2.4491716291164587E-16</v>
      </c>
      <c r="Q70" s="87">
        <v>0</v>
      </c>
    </row>
    <row r="71" spans="1:17" x14ac:dyDescent="0.25">
      <c r="A71" s="150" t="s">
        <v>125</v>
      </c>
      <c r="B71" s="87">
        <v>0.62899295239489417</v>
      </c>
      <c r="C71" s="87">
        <v>0.48051601249286718</v>
      </c>
      <c r="D71" s="87">
        <v>0.36608443151289299</v>
      </c>
      <c r="E71" s="87">
        <v>0.45626426519274405</v>
      </c>
      <c r="F71" s="87">
        <v>0.45061177164929556</v>
      </c>
      <c r="G71" s="87">
        <v>0.44064628579184811</v>
      </c>
      <c r="H71" s="87">
        <v>0.50842860838612969</v>
      </c>
      <c r="I71" s="87">
        <v>0.46379976671166678</v>
      </c>
      <c r="J71" s="87">
        <v>0.38697230873319199</v>
      </c>
      <c r="K71" s="87">
        <v>0.35693646041425064</v>
      </c>
      <c r="L71" s="87">
        <v>0.39361607821832451</v>
      </c>
      <c r="M71" s="87">
        <v>0.34792514182645629</v>
      </c>
      <c r="N71" s="87">
        <v>0.28506081415113971</v>
      </c>
      <c r="O71" s="87">
        <v>0.31167773600840565</v>
      </c>
      <c r="P71" s="87">
        <v>0.27067337906039812</v>
      </c>
      <c r="Q71" s="87">
        <v>0.28873409942587025</v>
      </c>
    </row>
    <row r="72" spans="1:17" x14ac:dyDescent="0.25">
      <c r="A72" s="150" t="s">
        <v>29</v>
      </c>
      <c r="B72" s="87">
        <v>0.37807460931015169</v>
      </c>
      <c r="C72" s="87">
        <v>0.59216212403788493</v>
      </c>
      <c r="D72" s="87">
        <v>0.63296978302034668</v>
      </c>
      <c r="E72" s="87">
        <v>0.47347606807955639</v>
      </c>
      <c r="F72" s="87">
        <v>0.5814384991933742</v>
      </c>
      <c r="G72" s="87">
        <v>0.37264868252096278</v>
      </c>
      <c r="H72" s="87">
        <v>0.58441243748565341</v>
      </c>
      <c r="I72" s="87">
        <v>8.0426497801519947E-2</v>
      </c>
      <c r="J72" s="87">
        <v>7.8134257724097753E-2</v>
      </c>
      <c r="K72" s="87">
        <v>4.1186634903799466E-2</v>
      </c>
      <c r="L72" s="87">
        <v>4.0064402818853435E-2</v>
      </c>
      <c r="M72" s="87">
        <v>4.1671548658797658E-2</v>
      </c>
      <c r="N72" s="87">
        <v>4.462770772257775E-2</v>
      </c>
      <c r="O72" s="87">
        <v>4.3126839867655697E-2</v>
      </c>
      <c r="P72" s="87">
        <v>4.0386060122961302E-2</v>
      </c>
      <c r="Q72" s="87">
        <v>4.368521242535129E-2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0.72312429261690991</v>
      </c>
      <c r="C74" s="87">
        <v>0.67378128913041313</v>
      </c>
      <c r="D74" s="87">
        <v>0.64623176635707669</v>
      </c>
      <c r="E74" s="87">
        <v>1.0922000589481735</v>
      </c>
      <c r="F74" s="87">
        <v>0.65061464679391334</v>
      </c>
      <c r="G74" s="87">
        <v>0.7116006741142713</v>
      </c>
      <c r="H74" s="87">
        <v>0.80136258205654909</v>
      </c>
      <c r="I74" s="87">
        <v>0.78810705826860616</v>
      </c>
      <c r="J74" s="87">
        <v>0.8301140054962024</v>
      </c>
      <c r="K74" s="87">
        <v>0.77560491794221154</v>
      </c>
      <c r="L74" s="87">
        <v>0.72824744929966845</v>
      </c>
      <c r="M74" s="87">
        <v>0.66927023993796131</v>
      </c>
      <c r="N74" s="87">
        <v>0.61514706901779193</v>
      </c>
      <c r="O74" s="87">
        <v>0.6096993835451443</v>
      </c>
      <c r="P74" s="87">
        <v>0.82388797299957961</v>
      </c>
      <c r="Q74" s="87">
        <v>0.69005528684277107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0.99999999999999978</v>
      </c>
      <c r="C83" s="77">
        <f t="shared" si="0"/>
        <v>0.99999999999999989</v>
      </c>
      <c r="D83" s="77">
        <f t="shared" si="0"/>
        <v>1.0000000000000002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1.0000000000000002</v>
      </c>
      <c r="I83" s="77">
        <f t="shared" si="0"/>
        <v>0.99999999999999978</v>
      </c>
      <c r="J83" s="77">
        <f t="shared" si="0"/>
        <v>1.0000000000000002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0.99999999999999989</v>
      </c>
      <c r="O83" s="77">
        <f t="shared" si="0"/>
        <v>1</v>
      </c>
      <c r="P83" s="77">
        <f t="shared" si="0"/>
        <v>0.99999999999999989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1.1833080243094242E-2</v>
      </c>
      <c r="C88" s="201">
        <f t="shared" si="5"/>
        <v>1.1922346696233078E-2</v>
      </c>
      <c r="D88" s="201">
        <f t="shared" si="5"/>
        <v>1.2017870209271709E-2</v>
      </c>
      <c r="E88" s="201">
        <f t="shared" si="5"/>
        <v>1.2301053970711755E-2</v>
      </c>
      <c r="F88" s="201">
        <f t="shared" si="5"/>
        <v>1.2646455348954522E-2</v>
      </c>
      <c r="G88" s="201">
        <f t="shared" si="5"/>
        <v>1.3690017116983984E-2</v>
      </c>
      <c r="H88" s="201">
        <f t="shared" si="5"/>
        <v>1.3442827505154954E-2</v>
      </c>
      <c r="I88" s="201">
        <f t="shared" si="5"/>
        <v>1.5615153569779999E-2</v>
      </c>
      <c r="J88" s="201">
        <f t="shared" si="5"/>
        <v>1.5352501464705849E-2</v>
      </c>
      <c r="K88" s="201">
        <f t="shared" si="5"/>
        <v>1.564997559354709E-2</v>
      </c>
      <c r="L88" s="201">
        <f t="shared" si="5"/>
        <v>1.5655107810781329E-2</v>
      </c>
      <c r="M88" s="201">
        <f t="shared" si="5"/>
        <v>1.648009365407907E-2</v>
      </c>
      <c r="N88" s="201">
        <f t="shared" si="5"/>
        <v>1.761911288465565E-2</v>
      </c>
      <c r="O88" s="201">
        <f t="shared" si="5"/>
        <v>1.7088971837611776E-2</v>
      </c>
      <c r="P88" s="201">
        <f t="shared" si="5"/>
        <v>1.6154313359709602E-2</v>
      </c>
      <c r="Q88" s="201">
        <f t="shared" si="5"/>
        <v>1.7409439653564191E-2</v>
      </c>
    </row>
    <row r="89" spans="1:17" x14ac:dyDescent="0.25">
      <c r="A89" s="127" t="s">
        <v>263</v>
      </c>
      <c r="B89" s="200">
        <f t="shared" ref="B89:Q89" si="6">IF(B$15=0,0,B$15/B$5)</f>
        <v>3.8490650569084378E-2</v>
      </c>
      <c r="C89" s="200">
        <f t="shared" si="6"/>
        <v>3.8229667721566218E-2</v>
      </c>
      <c r="D89" s="200">
        <f t="shared" si="6"/>
        <v>3.7961056552814711E-2</v>
      </c>
      <c r="E89" s="200">
        <f t="shared" si="6"/>
        <v>3.8312394116276266E-2</v>
      </c>
      <c r="F89" s="200">
        <f t="shared" si="6"/>
        <v>4.0512041519780599E-2</v>
      </c>
      <c r="G89" s="200">
        <f t="shared" si="6"/>
        <v>4.3674345597080694E-2</v>
      </c>
      <c r="H89" s="200">
        <f t="shared" si="6"/>
        <v>4.2874940112397529E-2</v>
      </c>
      <c r="I89" s="200">
        <f t="shared" si="6"/>
        <v>4.9483977465376451E-2</v>
      </c>
      <c r="J89" s="200">
        <f t="shared" si="6"/>
        <v>4.7988208498249606E-2</v>
      </c>
      <c r="K89" s="200">
        <f t="shared" si="6"/>
        <v>4.8869778933449383E-2</v>
      </c>
      <c r="L89" s="200">
        <f t="shared" si="6"/>
        <v>4.9380361747506464E-2</v>
      </c>
      <c r="M89" s="200">
        <f t="shared" si="6"/>
        <v>5.208099170259866E-2</v>
      </c>
      <c r="N89" s="200">
        <f t="shared" si="6"/>
        <v>5.5077350263578517E-2</v>
      </c>
      <c r="O89" s="200">
        <f t="shared" si="6"/>
        <v>5.3721839749711349E-2</v>
      </c>
      <c r="P89" s="200">
        <f t="shared" si="6"/>
        <v>4.9960175069941687E-2</v>
      </c>
      <c r="Q89" s="200">
        <f t="shared" si="6"/>
        <v>5.4443461501891437E-2</v>
      </c>
    </row>
    <row r="90" spans="1:17" x14ac:dyDescent="0.25">
      <c r="A90" s="142" t="s">
        <v>277</v>
      </c>
      <c r="B90" s="199">
        <f t="shared" ref="B90:Q90" si="7">IF(B$16=0,0,B$16/B$5)</f>
        <v>3.8490650569084378E-2</v>
      </c>
      <c r="C90" s="199">
        <f t="shared" si="7"/>
        <v>3.8229667721566218E-2</v>
      </c>
      <c r="D90" s="199">
        <f t="shared" si="7"/>
        <v>3.7961056552814711E-2</v>
      </c>
      <c r="E90" s="199">
        <f t="shared" si="7"/>
        <v>3.8312394116276266E-2</v>
      </c>
      <c r="F90" s="199">
        <f t="shared" si="7"/>
        <v>4.0512041519780599E-2</v>
      </c>
      <c r="G90" s="199">
        <f t="shared" si="7"/>
        <v>4.3674345597080694E-2</v>
      </c>
      <c r="H90" s="199">
        <f t="shared" si="7"/>
        <v>4.2874940112397529E-2</v>
      </c>
      <c r="I90" s="199">
        <f t="shared" si="7"/>
        <v>4.9483977465376451E-2</v>
      </c>
      <c r="J90" s="199">
        <f t="shared" si="7"/>
        <v>4.7988208498249606E-2</v>
      </c>
      <c r="K90" s="199">
        <f t="shared" si="7"/>
        <v>4.8869778933449383E-2</v>
      </c>
      <c r="L90" s="199">
        <f t="shared" si="7"/>
        <v>4.9380361747506464E-2</v>
      </c>
      <c r="M90" s="199">
        <f t="shared" si="7"/>
        <v>5.208099170259866E-2</v>
      </c>
      <c r="N90" s="199">
        <f t="shared" si="7"/>
        <v>5.5077350263578517E-2</v>
      </c>
      <c r="O90" s="199">
        <f t="shared" si="7"/>
        <v>5.3721839749711349E-2</v>
      </c>
      <c r="P90" s="199">
        <f t="shared" si="7"/>
        <v>4.9960175069941687E-2</v>
      </c>
      <c r="Q90" s="199">
        <f t="shared" si="7"/>
        <v>5.4443461501891437E-2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4.5804098965372991E-2</v>
      </c>
      <c r="C93" s="200">
        <f t="shared" si="10"/>
        <v>4.5493527852667755E-2</v>
      </c>
      <c r="D93" s="200">
        <f t="shared" si="10"/>
        <v>4.5173878993144866E-2</v>
      </c>
      <c r="E93" s="200">
        <f t="shared" si="10"/>
        <v>4.5591972745500878E-2</v>
      </c>
      <c r="F93" s="200">
        <f t="shared" si="10"/>
        <v>4.820956600176983E-2</v>
      </c>
      <c r="G93" s="200">
        <f t="shared" si="10"/>
        <v>5.1972726321839711E-2</v>
      </c>
      <c r="H93" s="200">
        <f t="shared" si="10"/>
        <v>5.1021429126481749E-2</v>
      </c>
      <c r="I93" s="200">
        <f t="shared" si="10"/>
        <v>5.8886222173779007E-2</v>
      </c>
      <c r="J93" s="200">
        <f t="shared" si="10"/>
        <v>5.7106248367500015E-2</v>
      </c>
      <c r="K93" s="200">
        <f t="shared" si="10"/>
        <v>5.8155322333822382E-2</v>
      </c>
      <c r="L93" s="200">
        <f t="shared" si="10"/>
        <v>5.8762918864390508E-2</v>
      </c>
      <c r="M93" s="200">
        <f t="shared" si="10"/>
        <v>6.1976684282822797E-2</v>
      </c>
      <c r="N93" s="200">
        <f t="shared" si="10"/>
        <v>6.5542368469338433E-2</v>
      </c>
      <c r="O93" s="200">
        <f t="shared" si="10"/>
        <v>6.3929303041557459E-2</v>
      </c>
      <c r="P93" s="200">
        <f t="shared" si="10"/>
        <v>5.9452900104239627E-2</v>
      </c>
      <c r="Q93" s="200">
        <f t="shared" si="10"/>
        <v>6.4788037140974808E-2</v>
      </c>
    </row>
    <row r="94" spans="1:17" x14ac:dyDescent="0.25">
      <c r="A94" s="142" t="s">
        <v>274</v>
      </c>
      <c r="B94" s="199">
        <f t="shared" ref="B94:Q94" si="11">IF(B$25=0,0,B$25/B$5)</f>
        <v>4.5804098965372991E-2</v>
      </c>
      <c r="C94" s="199">
        <f t="shared" si="11"/>
        <v>4.5493527852667755E-2</v>
      </c>
      <c r="D94" s="199">
        <f t="shared" si="11"/>
        <v>4.5173878993144866E-2</v>
      </c>
      <c r="E94" s="199">
        <f t="shared" si="11"/>
        <v>4.5591972745500878E-2</v>
      </c>
      <c r="F94" s="199">
        <f t="shared" si="11"/>
        <v>4.820956600176983E-2</v>
      </c>
      <c r="G94" s="199">
        <f t="shared" si="11"/>
        <v>5.1972726321839711E-2</v>
      </c>
      <c r="H94" s="199">
        <f t="shared" si="11"/>
        <v>5.1021429126481749E-2</v>
      </c>
      <c r="I94" s="199">
        <f t="shared" si="11"/>
        <v>5.8886222173779007E-2</v>
      </c>
      <c r="J94" s="199">
        <f t="shared" si="11"/>
        <v>5.7106248367500015E-2</v>
      </c>
      <c r="K94" s="199">
        <f t="shared" si="11"/>
        <v>5.8155322333822382E-2</v>
      </c>
      <c r="L94" s="199">
        <f t="shared" si="11"/>
        <v>5.8762918864390508E-2</v>
      </c>
      <c r="M94" s="199">
        <f t="shared" si="11"/>
        <v>6.1976684282822797E-2</v>
      </c>
      <c r="N94" s="199">
        <f t="shared" si="11"/>
        <v>6.5542368469338433E-2</v>
      </c>
      <c r="O94" s="199">
        <f t="shared" si="11"/>
        <v>6.3929303041557459E-2</v>
      </c>
      <c r="P94" s="199">
        <f t="shared" si="11"/>
        <v>5.9452900104239627E-2</v>
      </c>
      <c r="Q94" s="199">
        <f t="shared" si="11"/>
        <v>6.4788037140974808E-2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0.76979970481184379</v>
      </c>
      <c r="C97" s="200">
        <f t="shared" si="14"/>
        <v>0.76953190389719428</v>
      </c>
      <c r="D97" s="200">
        <f t="shared" si="14"/>
        <v>0.76963689045005879</v>
      </c>
      <c r="E97" s="200">
        <f t="shared" si="14"/>
        <v>0.77008058905904708</v>
      </c>
      <c r="F97" s="200">
        <f t="shared" si="14"/>
        <v>0.75727935260861867</v>
      </c>
      <c r="G97" s="200">
        <f t="shared" si="14"/>
        <v>0.74297223456078654</v>
      </c>
      <c r="H97" s="200">
        <f t="shared" si="14"/>
        <v>0.74728557005391671</v>
      </c>
      <c r="I97" s="200">
        <f t="shared" si="14"/>
        <v>0.71344309449713994</v>
      </c>
      <c r="J97" s="200">
        <f t="shared" si="14"/>
        <v>0.72097975444235773</v>
      </c>
      <c r="K97" s="200">
        <f t="shared" si="14"/>
        <v>0.71678204503567566</v>
      </c>
      <c r="L97" s="200">
        <f t="shared" si="14"/>
        <v>0.71460966826599381</v>
      </c>
      <c r="M97" s="200">
        <f t="shared" si="14"/>
        <v>0.7010607900221798</v>
      </c>
      <c r="N97" s="200">
        <f t="shared" si="14"/>
        <v>0.6837789441744736</v>
      </c>
      <c r="O97" s="200">
        <f t="shared" si="14"/>
        <v>0.691870240202478</v>
      </c>
      <c r="P97" s="200">
        <f t="shared" si="14"/>
        <v>0.71092998790070205</v>
      </c>
      <c r="Q97" s="200">
        <f t="shared" si="14"/>
        <v>0.68783568579571952</v>
      </c>
    </row>
    <row r="98" spans="1:17" x14ac:dyDescent="0.25">
      <c r="A98" s="127" t="s">
        <v>260</v>
      </c>
      <c r="B98" s="200">
        <f t="shared" ref="B98:Q98" si="15">IF(B$44=0,0,B$44/B$5)</f>
        <v>0.10546614648959504</v>
      </c>
      <c r="C98" s="200">
        <f t="shared" si="15"/>
        <v>0.1059197119646561</v>
      </c>
      <c r="D98" s="200">
        <f t="shared" si="15"/>
        <v>0.10605637009686683</v>
      </c>
      <c r="E98" s="200">
        <f t="shared" si="15"/>
        <v>0.10447477374930962</v>
      </c>
      <c r="F98" s="200">
        <f t="shared" si="15"/>
        <v>0.11094096754904127</v>
      </c>
      <c r="G98" s="200">
        <f t="shared" si="15"/>
        <v>0.11554985767885151</v>
      </c>
      <c r="H98" s="200">
        <f t="shared" si="15"/>
        <v>0.11375830257171218</v>
      </c>
      <c r="I98" s="200">
        <f t="shared" si="15"/>
        <v>0.12674458580104869</v>
      </c>
      <c r="J98" s="200">
        <f t="shared" si="15"/>
        <v>0.12339795466490661</v>
      </c>
      <c r="K98" s="200">
        <f t="shared" si="15"/>
        <v>0.1249077308963616</v>
      </c>
      <c r="L98" s="200">
        <f t="shared" si="15"/>
        <v>0.12583764811547579</v>
      </c>
      <c r="M98" s="200">
        <f t="shared" si="15"/>
        <v>0.13104720754706903</v>
      </c>
      <c r="N98" s="200">
        <f t="shared" si="15"/>
        <v>0.13823079531507568</v>
      </c>
      <c r="O98" s="200">
        <f t="shared" si="15"/>
        <v>0.13478306378162802</v>
      </c>
      <c r="P98" s="200">
        <f t="shared" si="15"/>
        <v>0.12688908768846024</v>
      </c>
      <c r="Q98" s="200">
        <f t="shared" si="15"/>
        <v>0.1363021958031678</v>
      </c>
    </row>
    <row r="99" spans="1:17" x14ac:dyDescent="0.25">
      <c r="A99" s="142" t="s">
        <v>271</v>
      </c>
      <c r="B99" s="199">
        <f t="shared" ref="B99:Q99" si="16">IF(B$45=0,0,B$45/B$5)</f>
        <v>5.4849177060945248E-2</v>
      </c>
      <c r="C99" s="199">
        <f t="shared" si="16"/>
        <v>5.4477276503231871E-2</v>
      </c>
      <c r="D99" s="199">
        <f t="shared" si="16"/>
        <v>5.409450558776098E-2</v>
      </c>
      <c r="E99" s="199">
        <f t="shared" si="16"/>
        <v>5.4595161615693694E-2</v>
      </c>
      <c r="F99" s="199">
        <f t="shared" si="16"/>
        <v>5.7729659165687362E-2</v>
      </c>
      <c r="G99" s="199">
        <f t="shared" si="16"/>
        <v>6.2235942475840002E-2</v>
      </c>
      <c r="H99" s="199">
        <f t="shared" si="16"/>
        <v>6.1096789660166489E-2</v>
      </c>
      <c r="I99" s="199">
        <f t="shared" si="16"/>
        <v>7.0514667888161464E-2</v>
      </c>
      <c r="J99" s="199">
        <f t="shared" si="16"/>
        <v>6.8383197110005692E-2</v>
      </c>
      <c r="K99" s="199">
        <f t="shared" si="16"/>
        <v>6.9639434980165393E-2</v>
      </c>
      <c r="L99" s="199">
        <f t="shared" si="16"/>
        <v>7.0367015490196708E-2</v>
      </c>
      <c r="M99" s="199">
        <f t="shared" si="16"/>
        <v>7.4215413176203116E-2</v>
      </c>
      <c r="N99" s="199">
        <f t="shared" si="16"/>
        <v>7.8485224125599384E-2</v>
      </c>
      <c r="O99" s="199">
        <f t="shared" si="16"/>
        <v>7.655362164333869E-2</v>
      </c>
      <c r="P99" s="199">
        <f t="shared" si="16"/>
        <v>7.1193249474666903E-2</v>
      </c>
      <c r="Q99" s="199">
        <f t="shared" si="16"/>
        <v>7.7581932640195306E-2</v>
      </c>
    </row>
    <row r="100" spans="1:17" x14ac:dyDescent="0.25">
      <c r="A100" s="142" t="s">
        <v>270</v>
      </c>
      <c r="B100" s="199">
        <f t="shared" ref="B100:Q100" si="17">IF(B$51=0,0,B$51/B$5)</f>
        <v>5.0616969428649787E-2</v>
      </c>
      <c r="C100" s="199">
        <f t="shared" si="17"/>
        <v>5.1442435461424234E-2</v>
      </c>
      <c r="D100" s="199">
        <f t="shared" si="17"/>
        <v>5.1961864509105858E-2</v>
      </c>
      <c r="E100" s="199">
        <f t="shared" si="17"/>
        <v>4.9879612133615928E-2</v>
      </c>
      <c r="F100" s="199">
        <f t="shared" si="17"/>
        <v>5.3211308383353903E-2</v>
      </c>
      <c r="G100" s="199">
        <f t="shared" si="17"/>
        <v>5.33139152030115E-2</v>
      </c>
      <c r="H100" s="199">
        <f t="shared" si="17"/>
        <v>5.2661512911545715E-2</v>
      </c>
      <c r="I100" s="199">
        <f t="shared" si="17"/>
        <v>5.6229917912887256E-2</v>
      </c>
      <c r="J100" s="199">
        <f t="shared" si="17"/>
        <v>5.5014757554900921E-2</v>
      </c>
      <c r="K100" s="199">
        <f t="shared" si="17"/>
        <v>5.5268295916196218E-2</v>
      </c>
      <c r="L100" s="199">
        <f t="shared" si="17"/>
        <v>5.547063262527907E-2</v>
      </c>
      <c r="M100" s="199">
        <f t="shared" si="17"/>
        <v>5.6831794370865912E-2</v>
      </c>
      <c r="N100" s="199">
        <f t="shared" si="17"/>
        <v>5.9745571189476272E-2</v>
      </c>
      <c r="O100" s="199">
        <f t="shared" si="17"/>
        <v>5.8229442138289317E-2</v>
      </c>
      <c r="P100" s="199">
        <f t="shared" si="17"/>
        <v>5.5695838213793328E-2</v>
      </c>
      <c r="Q100" s="199">
        <f t="shared" si="17"/>
        <v>5.8720263162972484E-2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2.8606318921009337E-2</v>
      </c>
      <c r="C104" s="200">
        <f t="shared" si="21"/>
        <v>2.8902841867682515E-2</v>
      </c>
      <c r="D104" s="200">
        <f t="shared" si="21"/>
        <v>2.9153933697843255E-2</v>
      </c>
      <c r="E104" s="200">
        <f t="shared" si="21"/>
        <v>2.923921635915441E-2</v>
      </c>
      <c r="F104" s="200">
        <f t="shared" si="21"/>
        <v>3.0411616971835205E-2</v>
      </c>
      <c r="G104" s="200">
        <f t="shared" si="21"/>
        <v>3.2140818724457558E-2</v>
      </c>
      <c r="H104" s="200">
        <f t="shared" si="21"/>
        <v>3.1616930630337062E-2</v>
      </c>
      <c r="I104" s="200">
        <f t="shared" si="21"/>
        <v>3.582696649287577E-2</v>
      </c>
      <c r="J104" s="200">
        <f t="shared" si="21"/>
        <v>3.5175332562280177E-2</v>
      </c>
      <c r="K104" s="200">
        <f t="shared" si="21"/>
        <v>3.5635147207143926E-2</v>
      </c>
      <c r="L104" s="200">
        <f t="shared" si="21"/>
        <v>3.5754295195852083E-2</v>
      </c>
      <c r="M104" s="200">
        <f t="shared" si="21"/>
        <v>3.7354232791250559E-2</v>
      </c>
      <c r="N104" s="200">
        <f t="shared" si="21"/>
        <v>3.9751428892878138E-2</v>
      </c>
      <c r="O104" s="200">
        <f t="shared" si="21"/>
        <v>3.8606581387013499E-2</v>
      </c>
      <c r="P104" s="200">
        <f t="shared" si="21"/>
        <v>3.6613535876946733E-2</v>
      </c>
      <c r="Q104" s="200">
        <f t="shared" si="21"/>
        <v>3.9221180104682229E-2</v>
      </c>
    </row>
    <row r="105" spans="1:17" x14ac:dyDescent="0.25">
      <c r="A105" s="142" t="s">
        <v>266</v>
      </c>
      <c r="B105" s="199">
        <f t="shared" ref="B105:Q105" si="22">IF(B$66=0,0,B$66/B$5)</f>
        <v>1.939593146612675E-2</v>
      </c>
      <c r="C105" s="199">
        <f t="shared" si="22"/>
        <v>1.9542250596204108E-2</v>
      </c>
      <c r="D105" s="199">
        <f t="shared" si="22"/>
        <v>1.9698825847469063E-2</v>
      </c>
      <c r="E105" s="199">
        <f t="shared" si="22"/>
        <v>2.0163000239628422E-2</v>
      </c>
      <c r="F105" s="199">
        <f t="shared" si="22"/>
        <v>2.0729157260714476E-2</v>
      </c>
      <c r="G105" s="199">
        <f t="shared" si="22"/>
        <v>2.24396884256816E-2</v>
      </c>
      <c r="H105" s="199">
        <f t="shared" si="22"/>
        <v>2.2034513046855591E-2</v>
      </c>
      <c r="I105" s="199">
        <f t="shared" si="22"/>
        <v>2.5595233214889403E-2</v>
      </c>
      <c r="J105" s="199">
        <f t="shared" si="22"/>
        <v>2.5164712832639387E-2</v>
      </c>
      <c r="K105" s="199">
        <f t="shared" si="22"/>
        <v>2.5578393017685316E-2</v>
      </c>
      <c r="L105" s="199">
        <f t="shared" si="22"/>
        <v>2.5660723324338726E-2</v>
      </c>
      <c r="M105" s="199">
        <f t="shared" si="22"/>
        <v>2.7012980602105958E-2</v>
      </c>
      <c r="N105" s="199">
        <f t="shared" si="22"/>
        <v>2.8879978753137421E-2</v>
      </c>
      <c r="O105" s="199">
        <f t="shared" si="22"/>
        <v>2.8011009794539802E-2</v>
      </c>
      <c r="P105" s="199">
        <f t="shared" si="22"/>
        <v>2.6478985046190378E-2</v>
      </c>
      <c r="Q105" s="199">
        <f t="shared" si="22"/>
        <v>2.853629751908978E-2</v>
      </c>
    </row>
    <row r="106" spans="1:17" x14ac:dyDescent="0.25">
      <c r="A106" s="142" t="s">
        <v>265</v>
      </c>
      <c r="B106" s="199">
        <f t="shared" ref="B106:Q106" si="23">IF(B$67=0,0,B$67/B$5)</f>
        <v>9.2103874548825852E-3</v>
      </c>
      <c r="C106" s="199">
        <f t="shared" si="23"/>
        <v>9.3605912714784106E-3</v>
      </c>
      <c r="D106" s="199">
        <f t="shared" si="23"/>
        <v>9.455107850374192E-3</v>
      </c>
      <c r="E106" s="199">
        <f t="shared" si="23"/>
        <v>9.0762161195259861E-3</v>
      </c>
      <c r="F106" s="199">
        <f t="shared" si="23"/>
        <v>9.6824597111207292E-3</v>
      </c>
      <c r="G106" s="199">
        <f t="shared" si="23"/>
        <v>9.7011302987759594E-3</v>
      </c>
      <c r="H106" s="199">
        <f t="shared" si="23"/>
        <v>9.5824175834814708E-3</v>
      </c>
      <c r="I106" s="199">
        <f t="shared" si="23"/>
        <v>1.0231733277986361E-2</v>
      </c>
      <c r="J106" s="199">
        <f t="shared" si="23"/>
        <v>1.0010619729640792E-2</v>
      </c>
      <c r="K106" s="199">
        <f t="shared" si="23"/>
        <v>1.0056754189458608E-2</v>
      </c>
      <c r="L106" s="199">
        <f t="shared" si="23"/>
        <v>1.0093571871513355E-2</v>
      </c>
      <c r="M106" s="199">
        <f t="shared" si="23"/>
        <v>1.0341252189144601E-2</v>
      </c>
      <c r="N106" s="199">
        <f t="shared" si="23"/>
        <v>1.0871450139740722E-2</v>
      </c>
      <c r="O106" s="199">
        <f t="shared" si="23"/>
        <v>1.05955715924737E-2</v>
      </c>
      <c r="P106" s="199">
        <f t="shared" si="23"/>
        <v>1.0134550830756359E-2</v>
      </c>
      <c r="Q106" s="199">
        <f t="shared" si="23"/>
        <v>1.0684882585592451E-2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2.1008931107757864</v>
      </c>
      <c r="C112" s="230">
        <f>IF(C$5=0,0,C$5/FBT_fec!C$5)</f>
        <v>2.0851630467874589</v>
      </c>
      <c r="D112" s="230">
        <f>IF(D$5=0,0,D$5/FBT_fec!D$5)</f>
        <v>2.0685892199762992</v>
      </c>
      <c r="E112" s="230">
        <f>IF(E$5=0,0,E$5/FBT_fec!E$5)</f>
        <v>2.0209680260865746</v>
      </c>
      <c r="F112" s="230">
        <f>IF(F$5=0,0,F$5/FBT_fec!F$5)</f>
        <v>1.9657711252686261</v>
      </c>
      <c r="G112" s="230">
        <f>IF(G$5=0,0,G$5/FBT_fec!G$5)</f>
        <v>1.8159244469557405</v>
      </c>
      <c r="H112" s="230">
        <f>IF(H$5=0,0,H$5/FBT_fec!H$5)</f>
        <v>1.8493160573875269</v>
      </c>
      <c r="I112" s="230">
        <f>IF(I$5=0,0,I$5/FBT_fec!I$5)</f>
        <v>1.5920456145935948</v>
      </c>
      <c r="J112" s="230">
        <f>IF(J$5=0,0,J$5/FBT_fec!J$5)</f>
        <v>1.6192824875558531</v>
      </c>
      <c r="K112" s="230">
        <f>IF(K$5=0,0,K$5/FBT_fec!K$5)</f>
        <v>1.5833220501888625</v>
      </c>
      <c r="L112" s="230">
        <f>IF(L$5=0,0,L$5/FBT_fec!L$5)</f>
        <v>1.5879824695204721</v>
      </c>
      <c r="M112" s="230">
        <f>IF(M$5=0,0,M$5/FBT_fec!M$5)</f>
        <v>1.5084888037526736</v>
      </c>
      <c r="N112" s="230">
        <f>IF(N$5=0,0,N$5/FBT_fec!N$5)</f>
        <v>1.4109698328582807</v>
      </c>
      <c r="O112" s="230">
        <f>IF(O$5=0,0,O$5/FBT_fec!O$5)</f>
        <v>1.4547415138960176</v>
      </c>
      <c r="P112" s="230">
        <f>IF(P$5=0,0,P$5/FBT_fec!P$5)</f>
        <v>1.538910147922292</v>
      </c>
      <c r="Q112" s="230">
        <f>IF(Q$5=0,0,Q$5/FBT_fec!Q$5)</f>
        <v>1.4279630623771529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1.3251222</v>
      </c>
      <c r="C117" s="273">
        <f>IF(C$10=0,0,C$10/FBT_fec!C$10)</f>
        <v>1.3251222000000002</v>
      </c>
      <c r="D117" s="273">
        <f>IF(D$10=0,0,D$10/FBT_fec!D$10)</f>
        <v>1.3251222000000002</v>
      </c>
      <c r="E117" s="273">
        <f>IF(E$10=0,0,E$10/FBT_fec!E$10)</f>
        <v>1.3251222</v>
      </c>
      <c r="F117" s="273">
        <f>IF(F$10=0,0,F$10/FBT_fec!F$10)</f>
        <v>1.3251221999999998</v>
      </c>
      <c r="G117" s="273">
        <f>IF(G$10=0,0,G$10/FBT_fec!G$10)</f>
        <v>1.3251222000000002</v>
      </c>
      <c r="H117" s="273">
        <f>IF(H$10=0,0,H$10/FBT_fec!H$10)</f>
        <v>1.3251221999999998</v>
      </c>
      <c r="I117" s="273">
        <f>IF(I$10=0,0,I$10/FBT_fec!I$10)</f>
        <v>1.3251222000000002</v>
      </c>
      <c r="J117" s="273">
        <f>IF(J$10=0,0,J$10/FBT_fec!J$10)</f>
        <v>1.3251222</v>
      </c>
      <c r="K117" s="273">
        <f>IF(K$10=0,0,K$10/FBT_fec!K$10)</f>
        <v>1.3208000842130954</v>
      </c>
      <c r="L117" s="273">
        <f>IF(L$10=0,0,L$10/FBT_fec!L$10)</f>
        <v>1.3251222</v>
      </c>
      <c r="M117" s="273">
        <f>IF(M$10=0,0,M$10/FBT_fec!M$10)</f>
        <v>1.3251222</v>
      </c>
      <c r="N117" s="273">
        <f>IF(N$10=0,0,N$10/FBT_fec!N$10)</f>
        <v>1.3251222</v>
      </c>
      <c r="O117" s="273">
        <f>IF(O$10=0,0,O$10/FBT_fec!O$10)</f>
        <v>1.3251222</v>
      </c>
      <c r="P117" s="273">
        <f>IF(P$10=0,0,P$10/FBT_fec!P$10)</f>
        <v>1.3251222</v>
      </c>
      <c r="Q117" s="273">
        <f>IF(Q$10=0,0,Q$10/FBT_fec!Q$10)</f>
        <v>1.3251222000000005</v>
      </c>
    </row>
    <row r="118" spans="1:17" x14ac:dyDescent="0.25">
      <c r="A118" s="127" t="s">
        <v>263</v>
      </c>
      <c r="B118" s="296">
        <f>IF(B$15=0,0,B$15/FBT_fec!B$15)</f>
        <v>1.3361858981323957</v>
      </c>
      <c r="C118" s="296">
        <f>IF(C$15=0,0,C$15/FBT_fec!C$15)</f>
        <v>1.3171893739492897</v>
      </c>
      <c r="D118" s="296">
        <f>IF(D$15=0,0,D$15/FBT_fec!D$15)</f>
        <v>1.2975384136221346</v>
      </c>
      <c r="E118" s="296">
        <f>IF(E$15=0,0,E$15/FBT_fec!E$15)</f>
        <v>1.2794001862404389</v>
      </c>
      <c r="F118" s="296">
        <f>IF(F$15=0,0,F$15/FBT_fec!F$15)</f>
        <v>1.3159056634663848</v>
      </c>
      <c r="G118" s="296">
        <f>IF(G$15=0,0,G$15/FBT_fec!G$15)</f>
        <v>1.3104844051578481</v>
      </c>
      <c r="H118" s="296">
        <f>IF(H$15=0,0,H$15/FBT_fec!H$15)</f>
        <v>1.3101539859774094</v>
      </c>
      <c r="I118" s="296">
        <f>IF(I$15=0,0,I$15/FBT_fec!I$15)</f>
        <v>1.3017505884948328</v>
      </c>
      <c r="J118" s="296">
        <f>IF(J$15=0,0,J$15/FBT_fec!J$15)</f>
        <v>1.2839994318657859</v>
      </c>
      <c r="K118" s="296">
        <f>IF(K$15=0,0,K$15/FBT_fec!K$15)</f>
        <v>1.2785488028787189</v>
      </c>
      <c r="L118" s="296">
        <f>IF(L$15=0,0,L$15/FBT_fec!L$15)</f>
        <v>1.2957095099342173</v>
      </c>
      <c r="M118" s="296">
        <f>IF(M$15=0,0,M$15/FBT_fec!M$15)</f>
        <v>1.298162357459588</v>
      </c>
      <c r="N118" s="296">
        <f>IF(N$15=0,0,N$15/FBT_fec!N$15)</f>
        <v>1.2840988065618939</v>
      </c>
      <c r="O118" s="296">
        <f>IF(O$15=0,0,O$15/FBT_fec!O$15)</f>
        <v>1.2913512430462337</v>
      </c>
      <c r="P118" s="296">
        <f>IF(P$15=0,0,P$15/FBT_fec!P$15)</f>
        <v>1.2704128867695712</v>
      </c>
      <c r="Q118" s="296">
        <f>IF(Q$15=0,0,Q$15/FBT_fec!Q$15)</f>
        <v>1.2846072795337733</v>
      </c>
    </row>
    <row r="119" spans="1:17" x14ac:dyDescent="0.25">
      <c r="A119" s="127" t="s">
        <v>262</v>
      </c>
      <c r="B119" s="296">
        <f>IF(B$24=0,0,B$24/FBT_fec!B$24)</f>
        <v>1.9080828266389449</v>
      </c>
      <c r="C119" s="296">
        <f>IF(C$24=0,0,C$24/FBT_fec!C$24)</f>
        <v>1.8809556569761892</v>
      </c>
      <c r="D119" s="296">
        <f>IF(D$24=0,0,D$24/FBT_fec!D$24)</f>
        <v>1.852893947913385</v>
      </c>
      <c r="E119" s="296">
        <f>IF(E$24=0,0,E$24/FBT_fec!E$24)</f>
        <v>1.8269924320980719</v>
      </c>
      <c r="F119" s="296">
        <f>IF(F$24=0,0,F$24/FBT_fec!F$24)</f>
        <v>1.8791225094102526</v>
      </c>
      <c r="G119" s="296">
        <f>IF(G$24=0,0,G$24/FBT_fec!G$24)</f>
        <v>1.871380914553014</v>
      </c>
      <c r="H119" s="296">
        <f>IF(H$24=0,0,H$24/FBT_fec!H$24)</f>
        <v>1.8709090736477569</v>
      </c>
      <c r="I119" s="296">
        <f>IF(I$24=0,0,I$24/FBT_fec!I$24)</f>
        <v>1.8589089631508944</v>
      </c>
      <c r="J119" s="296">
        <f>IF(J$24=0,0,J$24/FBT_fec!J$24)</f>
        <v>1.8335601870829847</v>
      </c>
      <c r="K119" s="296">
        <f>IF(K$24=0,0,K$24/FBT_fec!K$24)</f>
        <v>1.8257766506909747</v>
      </c>
      <c r="L119" s="296">
        <f>IF(L$24=0,0,L$24/FBT_fec!L$24)</f>
        <v>1.8502822606299367</v>
      </c>
      <c r="M119" s="296">
        <f>IF(M$24=0,0,M$24/FBT_fec!M$24)</f>
        <v>1.8537849440859244</v>
      </c>
      <c r="N119" s="296">
        <f>IF(N$24=0,0,N$24/FBT_fec!N$24)</f>
        <v>1.8337020948454557</v>
      </c>
      <c r="O119" s="296">
        <f>IF(O$24=0,0,O$24/FBT_fec!O$24)</f>
        <v>1.8440586249707842</v>
      </c>
      <c r="P119" s="296">
        <f>IF(P$24=0,0,P$24/FBT_fec!P$24)</f>
        <v>1.8141585054699008</v>
      </c>
      <c r="Q119" s="296">
        <f>IF(Q$24=0,0,Q$24/FBT_fec!Q$24)</f>
        <v>1.8344281978127188</v>
      </c>
    </row>
    <row r="120" spans="1:17" x14ac:dyDescent="0.25">
      <c r="A120" s="127" t="s">
        <v>261</v>
      </c>
      <c r="B120" s="296">
        <f>IF(B$33=0,0,B$33/FBT_fec!B$33)</f>
        <v>2.7883824757003914</v>
      </c>
      <c r="C120" s="296">
        <f>IF(C$33=0,0,C$33/FBT_fec!C$33)</f>
        <v>2.8126376738363588</v>
      </c>
      <c r="D120" s="296">
        <f>IF(D$33=0,0,D$33/FBT_fec!D$33)</f>
        <v>2.8184558212198496</v>
      </c>
      <c r="E120" s="296">
        <f>IF(E$33=0,0,E$33/FBT_fec!E$33)</f>
        <v>2.6432288067080436</v>
      </c>
      <c r="F120" s="296">
        <f>IF(F$33=0,0,F$33/FBT_fec!F$33)</f>
        <v>2.7427684028175996</v>
      </c>
      <c r="G120" s="296">
        <f>IF(G$33=0,0,G$33/FBT_fec!G$33)</f>
        <v>2.5385785185200613</v>
      </c>
      <c r="H120" s="296">
        <f>IF(H$33=0,0,H$33/FBT_fec!H$33)</f>
        <v>2.5536226445813957</v>
      </c>
      <c r="I120" s="296">
        <f>IF(I$33=0,0,I$33/FBT_fec!I$33)</f>
        <v>2.3473357047144572</v>
      </c>
      <c r="J120" s="296">
        <f>IF(J$33=0,0,J$33/FBT_fec!J$33)</f>
        <v>2.3358990545742269</v>
      </c>
      <c r="K120" s="296">
        <f>IF(K$33=0,0,K$33/FBT_fec!K$33)</f>
        <v>2.2945503009143682</v>
      </c>
      <c r="L120" s="296">
        <f>IF(L$33=0,0,L$33/FBT_fec!L$33)</f>
        <v>2.3097292334264101</v>
      </c>
      <c r="M120" s="296">
        <f>IF(M$33=0,0,M$33/FBT_fec!M$33)</f>
        <v>2.2479451384067022</v>
      </c>
      <c r="N120" s="296">
        <f>IF(N$33=0,0,N$33/FBT_fec!N$33)</f>
        <v>2.2104245448854667</v>
      </c>
      <c r="O120" s="296">
        <f>IF(O$33=0,0,O$33/FBT_fec!O$33)</f>
        <v>2.2211644315908559</v>
      </c>
      <c r="P120" s="296">
        <f>IF(P$33=0,0,P$33/FBT_fec!P$33)</f>
        <v>2.2474407771004219</v>
      </c>
      <c r="Q120" s="296">
        <f>IF(Q$33=0,0,Q$33/FBT_fec!Q$33)</f>
        <v>2.1986556453987567</v>
      </c>
    </row>
    <row r="121" spans="1:17" x14ac:dyDescent="0.25">
      <c r="A121" s="127" t="s">
        <v>260</v>
      </c>
      <c r="B121" s="296">
        <f>IF(B$44=0,0,B$44/FBT_fec!B$44)</f>
        <v>2.3123435336479119</v>
      </c>
      <c r="C121" s="296">
        <f>IF(C$44=0,0,C$44/FBT_fec!C$44)</f>
        <v>2.3049002307412314</v>
      </c>
      <c r="D121" s="296">
        <f>IF(D$44=0,0,D$44/FBT_fec!D$44)</f>
        <v>2.289529989105421</v>
      </c>
      <c r="E121" s="296">
        <f>IF(E$44=0,0,E$44/FBT_fec!E$44)</f>
        <v>2.2034652326861965</v>
      </c>
      <c r="F121" s="296">
        <f>IF(F$44=0,0,F$44/FBT_fec!F$44)</f>
        <v>2.2759369214411507</v>
      </c>
      <c r="G121" s="296">
        <f>IF(G$44=0,0,G$44/FBT_fec!G$44)</f>
        <v>2.1897902150130473</v>
      </c>
      <c r="H121" s="296">
        <f>IF(H$44=0,0,H$44/FBT_fec!H$44)</f>
        <v>2.1954803999230639</v>
      </c>
      <c r="I121" s="296">
        <f>IF(I$44=0,0,I$44/FBT_fec!I$44)</f>
        <v>2.1058151401217038</v>
      </c>
      <c r="J121" s="296">
        <f>IF(J$44=0,0,J$44/FBT_fec!J$44)</f>
        <v>2.0852873123997493</v>
      </c>
      <c r="K121" s="296">
        <f>IF(K$44=0,0,K$44/FBT_fec!K$44)</f>
        <v>2.063924942354765</v>
      </c>
      <c r="L121" s="296">
        <f>IF(L$44=0,0,L$44/FBT_fec!L$44)</f>
        <v>2.0854107938445066</v>
      </c>
      <c r="M121" s="296">
        <f>IF(M$44=0,0,M$44/FBT_fec!M$44)</f>
        <v>2.0630282867994967</v>
      </c>
      <c r="N121" s="296">
        <f>IF(N$44=0,0,N$44/FBT_fec!N$44)</f>
        <v>2.0354378947701206</v>
      </c>
      <c r="O121" s="296">
        <f>IF(O$44=0,0,O$44/FBT_fec!O$44)</f>
        <v>2.0462395625147716</v>
      </c>
      <c r="P121" s="296">
        <f>IF(P$44=0,0,P$44/FBT_fec!P$44)</f>
        <v>2.0378530273785822</v>
      </c>
      <c r="Q121" s="296">
        <f>IF(Q$44=0,0,Q$44/FBT_fec!Q$44)</f>
        <v>2.0312114984491005</v>
      </c>
    </row>
    <row r="122" spans="1:17" x14ac:dyDescent="0.25">
      <c r="A122" s="127" t="s">
        <v>259</v>
      </c>
      <c r="B122" s="296">
        <f>IF(B$65=0,0,B$65/FBT_fec!B$65)</f>
        <v>0.69282955805603141</v>
      </c>
      <c r="C122" s="296">
        <f>IF(C$65=0,0,C$65/FBT_fec!C$65)</f>
        <v>0.69476997390690876</v>
      </c>
      <c r="D122" s="296">
        <f>IF(D$65=0,0,D$65/FBT_fec!D$65)</f>
        <v>0.69523542569758801</v>
      </c>
      <c r="E122" s="296">
        <f>IF(E$65=0,0,E$65/FBT_fec!E$65)</f>
        <v>0.68121726453664366</v>
      </c>
      <c r="F122" s="296">
        <f>IF(F$65=0,0,F$65/FBT_fec!F$65)</f>
        <v>0.68918043222540826</v>
      </c>
      <c r="G122" s="296">
        <f>IF(G$65=0,0,G$65/FBT_fec!G$65)</f>
        <v>0.67284524148160507</v>
      </c>
      <c r="H122" s="296">
        <f>IF(H$65=0,0,H$65/FBT_fec!H$65)</f>
        <v>0.67404877156651177</v>
      </c>
      <c r="I122" s="296">
        <f>IF(I$65=0,0,I$65/FBT_fec!I$65)</f>
        <v>0.65754581637715681</v>
      </c>
      <c r="J122" s="296">
        <f>IF(J$65=0,0,J$65/FBT_fec!J$65)</f>
        <v>0.65663088436593819</v>
      </c>
      <c r="K122" s="296">
        <f>IF(K$65=0,0,K$65/FBT_fec!K$65)</f>
        <v>0.65044157354854626</v>
      </c>
      <c r="L122" s="296">
        <f>IF(L$65=0,0,L$65/FBT_fec!L$65)</f>
        <v>0.65453729867411281</v>
      </c>
      <c r="M122" s="296">
        <f>IF(M$65=0,0,M$65/FBT_fec!M$65)</f>
        <v>0.64959457107253638</v>
      </c>
      <c r="N122" s="296">
        <f>IF(N$65=0,0,N$65/FBT_fec!N$65)</f>
        <v>0.64659292359083753</v>
      </c>
      <c r="O122" s="296">
        <f>IF(O$65=0,0,O$65/FBT_fec!O$65)</f>
        <v>0.64745211452726859</v>
      </c>
      <c r="P122" s="296">
        <f>IF(P$65=0,0,P$65/FBT_fec!P$65)</f>
        <v>0.64955422216803393</v>
      </c>
      <c r="Q122" s="296">
        <f>IF(Q$65=0,0,Q$65/FBT_fec!Q$65)</f>
        <v>0.64565141163190054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276.35146108966427</v>
      </c>
      <c r="C3" s="46">
        <v>305.39729588551853</v>
      </c>
      <c r="D3" s="46">
        <v>318.88778737666996</v>
      </c>
      <c r="E3" s="46">
        <v>336.02476579917061</v>
      </c>
      <c r="F3" s="46">
        <v>385.4531355130062</v>
      </c>
      <c r="G3" s="46">
        <v>440.10548168097404</v>
      </c>
      <c r="H3" s="46">
        <v>477.56826332812608</v>
      </c>
      <c r="I3" s="46">
        <v>561.72145236933136</v>
      </c>
      <c r="J3" s="46">
        <v>593.2975599878506</v>
      </c>
      <c r="K3" s="46">
        <v>495.57626751266031</v>
      </c>
      <c r="L3" s="46">
        <v>561.79999999999995</v>
      </c>
      <c r="M3" s="46">
        <v>582.41215949467039</v>
      </c>
      <c r="N3" s="46">
        <v>608.64663884658739</v>
      </c>
      <c r="O3" s="46">
        <v>569.44144709736918</v>
      </c>
      <c r="P3" s="46">
        <v>605.90930451127815</v>
      </c>
      <c r="Q3" s="46">
        <v>681.15534798996191</v>
      </c>
    </row>
    <row r="5" spans="1:17" x14ac:dyDescent="0.25">
      <c r="A5" s="31" t="s">
        <v>257</v>
      </c>
      <c r="B5" s="46">
        <v>558.95730536109784</v>
      </c>
      <c r="C5" s="46">
        <v>537.25915425335131</v>
      </c>
      <c r="D5" s="46">
        <v>487.59576480094398</v>
      </c>
      <c r="E5" s="46">
        <v>667.24787490407698</v>
      </c>
      <c r="F5" s="46">
        <v>624.64061894881809</v>
      </c>
      <c r="G5" s="46">
        <v>811.48937796698351</v>
      </c>
      <c r="H5" s="46">
        <v>779.22637745422185</v>
      </c>
      <c r="I5" s="46">
        <v>956.6728294075657</v>
      </c>
      <c r="J5" s="46">
        <v>1044.7175529515216</v>
      </c>
      <c r="K5" s="46">
        <v>945.06265440964739</v>
      </c>
      <c r="L5" s="46">
        <v>1008.6305204211652</v>
      </c>
      <c r="M5" s="46">
        <v>955.67433689100642</v>
      </c>
      <c r="N5" s="46">
        <v>991.48837424666669</v>
      </c>
      <c r="O5" s="46">
        <v>884.98904108608565</v>
      </c>
      <c r="P5" s="46">
        <v>942.15324238645053</v>
      </c>
      <c r="Q5" s="46">
        <v>984.11162476612469</v>
      </c>
    </row>
    <row r="6" spans="1:17" x14ac:dyDescent="0.25">
      <c r="A6" s="294" t="s">
        <v>256</v>
      </c>
      <c r="B6" s="293">
        <v>698.69663170137233</v>
      </c>
      <c r="C6" s="293">
        <v>653.71828639781802</v>
      </c>
      <c r="D6" s="293">
        <v>560.95985924407034</v>
      </c>
      <c r="E6" s="293">
        <v>746.952055749902</v>
      </c>
      <c r="F6" s="293">
        <v>694.44480995844322</v>
      </c>
      <c r="G6" s="293">
        <v>880.72090737481187</v>
      </c>
      <c r="H6" s="293">
        <v>844.53363632481512</v>
      </c>
      <c r="I6" s="293">
        <v>1033.5940713826087</v>
      </c>
      <c r="J6" s="293">
        <v>1134.4426497352129</v>
      </c>
      <c r="K6" s="293">
        <v>1204.182892820837</v>
      </c>
      <c r="L6" s="293">
        <v>1101.3562013279445</v>
      </c>
      <c r="M6" s="293">
        <v>1009.8011861127274</v>
      </c>
      <c r="N6" s="293">
        <v>1052.8409350615805</v>
      </c>
      <c r="O6" s="293">
        <v>980.1137900958762</v>
      </c>
      <c r="P6" s="293">
        <v>1000.5003647898601</v>
      </c>
      <c r="Q6" s="293">
        <v>1071.4920166864515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185.99219650583166</v>
      </c>
      <c r="F7" s="291">
        <v>47.947207558364518</v>
      </c>
      <c r="G7" s="291">
        <v>186.27609741636866</v>
      </c>
      <c r="H7" s="291">
        <v>91.382289532855125</v>
      </c>
      <c r="I7" s="291">
        <v>189.0604350577936</v>
      </c>
      <c r="J7" s="291">
        <v>139.00479120750779</v>
      </c>
      <c r="K7" s="291">
        <v>69.740243085624115</v>
      </c>
      <c r="L7" s="291">
        <v>0</v>
      </c>
      <c r="M7" s="291">
        <v>41.244101400647004</v>
      </c>
      <c r="N7" s="291">
        <v>43.039748948853116</v>
      </c>
      <c r="O7" s="291">
        <v>0</v>
      </c>
      <c r="P7" s="291">
        <v>78.521332975868035</v>
      </c>
      <c r="Q7" s="291">
        <v>150.47180231510242</v>
      </c>
    </row>
    <row r="8" spans="1:17" x14ac:dyDescent="0.25">
      <c r="A8" s="290" t="s">
        <v>254</v>
      </c>
      <c r="B8" s="289"/>
      <c r="C8" s="289">
        <f>B6+C7-C6</f>
        <v>44.978345303554306</v>
      </c>
      <c r="D8" s="289">
        <f t="shared" ref="D8:Q8" si="0">C6+D7-D6</f>
        <v>92.758427153747675</v>
      </c>
      <c r="E8" s="289">
        <f t="shared" si="0"/>
        <v>0</v>
      </c>
      <c r="F8" s="289">
        <f t="shared" si="0"/>
        <v>100.45445334982332</v>
      </c>
      <c r="G8" s="289">
        <f t="shared" si="0"/>
        <v>0</v>
      </c>
      <c r="H8" s="289">
        <f t="shared" si="0"/>
        <v>127.56956058285186</v>
      </c>
      <c r="I8" s="289">
        <f t="shared" si="0"/>
        <v>0</v>
      </c>
      <c r="J8" s="289">
        <f t="shared" si="0"/>
        <v>38.156212854903742</v>
      </c>
      <c r="K8" s="289">
        <f t="shared" si="0"/>
        <v>0</v>
      </c>
      <c r="L8" s="289">
        <f t="shared" si="0"/>
        <v>102.82669149289245</v>
      </c>
      <c r="M8" s="289">
        <f t="shared" si="0"/>
        <v>132.79911661586414</v>
      </c>
      <c r="N8" s="289">
        <f t="shared" si="0"/>
        <v>0</v>
      </c>
      <c r="O8" s="289">
        <f t="shared" si="0"/>
        <v>72.727144965704269</v>
      </c>
      <c r="P8" s="289">
        <f t="shared" si="0"/>
        <v>58.134758281884046</v>
      </c>
      <c r="Q8" s="289">
        <f t="shared" si="0"/>
        <v>79.480150418510902</v>
      </c>
    </row>
    <row r="9" spans="1:17" x14ac:dyDescent="0.25">
      <c r="A9" s="288" t="s">
        <v>253</v>
      </c>
      <c r="B9" s="287">
        <f>B6-B5</f>
        <v>139.73932634027449</v>
      </c>
      <c r="C9" s="287">
        <f t="shared" ref="C9:Q9" si="1">C6-C5</f>
        <v>116.45913214446671</v>
      </c>
      <c r="D9" s="287">
        <f t="shared" si="1"/>
        <v>73.364094443126362</v>
      </c>
      <c r="E9" s="287">
        <f t="shared" si="1"/>
        <v>79.704180845825022</v>
      </c>
      <c r="F9" s="287">
        <f t="shared" si="1"/>
        <v>69.804191009625129</v>
      </c>
      <c r="G9" s="287">
        <f t="shared" si="1"/>
        <v>69.231529407828361</v>
      </c>
      <c r="H9" s="287">
        <f t="shared" si="1"/>
        <v>65.307258870593273</v>
      </c>
      <c r="I9" s="287">
        <f t="shared" si="1"/>
        <v>76.921241975043017</v>
      </c>
      <c r="J9" s="287">
        <f t="shared" si="1"/>
        <v>89.725096783691242</v>
      </c>
      <c r="K9" s="287">
        <f t="shared" si="1"/>
        <v>259.12023841118958</v>
      </c>
      <c r="L9" s="287">
        <f t="shared" si="1"/>
        <v>92.725680906779303</v>
      </c>
      <c r="M9" s="287">
        <f t="shared" si="1"/>
        <v>54.126849221720931</v>
      </c>
      <c r="N9" s="287">
        <f t="shared" si="1"/>
        <v>61.352560814913772</v>
      </c>
      <c r="O9" s="287">
        <f t="shared" si="1"/>
        <v>95.124749009790548</v>
      </c>
      <c r="P9" s="287">
        <f t="shared" si="1"/>
        <v>58.347122403409571</v>
      </c>
      <c r="Q9" s="287">
        <f t="shared" si="1"/>
        <v>87.380391920326815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22.452430259779725</v>
      </c>
      <c r="C12" s="38">
        <v>21.800360000000001</v>
      </c>
      <c r="D12" s="38">
        <v>19.898159999999997</v>
      </c>
      <c r="E12" s="38">
        <v>26.51323</v>
      </c>
      <c r="F12" s="38">
        <v>24.702439999999996</v>
      </c>
      <c r="G12" s="38">
        <v>31.073198100321733</v>
      </c>
      <c r="H12" s="38">
        <v>29.705719999999999</v>
      </c>
      <c r="I12" s="38">
        <v>35.798370000000006</v>
      </c>
      <c r="J12" s="38">
        <v>37.898650000000004</v>
      </c>
      <c r="K12" s="38">
        <v>34.501270000000005</v>
      </c>
      <c r="L12" s="38">
        <v>36.760219042545813</v>
      </c>
      <c r="M12" s="38">
        <v>34.41868377702388</v>
      </c>
      <c r="N12" s="38">
        <v>34.871807017892152</v>
      </c>
      <c r="O12" s="38">
        <v>31.64668454404303</v>
      </c>
      <c r="P12" s="38">
        <v>32.433152240180391</v>
      </c>
      <c r="Q12" s="38">
        <v>32.769559066866755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0.50024999999999997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3.077876930279301</v>
      </c>
      <c r="C14" s="51">
        <v>3.1155400000000002</v>
      </c>
      <c r="D14" s="51">
        <v>2.0135900000000002</v>
      </c>
      <c r="E14" s="51">
        <v>5.22783</v>
      </c>
      <c r="F14" s="51">
        <v>3.1020699999999999</v>
      </c>
      <c r="G14" s="51">
        <v>3.0804706255252885</v>
      </c>
      <c r="H14" s="51">
        <v>1.99977</v>
      </c>
      <c r="I14" s="51">
        <v>2.0017200000000002</v>
      </c>
      <c r="J14" s="51">
        <v>3.10222</v>
      </c>
      <c r="K14" s="51">
        <v>2.0016400000000001</v>
      </c>
      <c r="L14" s="51">
        <v>2.1266965115143455</v>
      </c>
      <c r="M14" s="51">
        <v>2.1264051913056683</v>
      </c>
      <c r="N14" s="51">
        <v>2.1262326556011129</v>
      </c>
      <c r="O14" s="51">
        <v>2.1241726338584348</v>
      </c>
      <c r="P14" s="51">
        <v>1.0259591670282493</v>
      </c>
      <c r="Q14" s="51">
        <v>2.1258129517214988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1.1047</v>
      </c>
      <c r="F16" s="51">
        <v>0</v>
      </c>
      <c r="G16" s="51">
        <v>0</v>
      </c>
      <c r="H16" s="51">
        <v>0</v>
      </c>
      <c r="I16" s="51">
        <v>0</v>
      </c>
      <c r="J16" s="51">
        <v>1.1009800000000001</v>
      </c>
      <c r="K16" s="51">
        <v>0</v>
      </c>
      <c r="L16" s="51">
        <v>1.0997574656319802</v>
      </c>
      <c r="M16" s="51">
        <v>1.099946509173213</v>
      </c>
      <c r="N16" s="51">
        <v>1.0996446289106228</v>
      </c>
      <c r="O16" s="51">
        <v>1.0982866453927835</v>
      </c>
      <c r="P16" s="51">
        <v>0</v>
      </c>
      <c r="Q16" s="51">
        <v>1.0999008359570572</v>
      </c>
    </row>
    <row r="17" spans="1:17" x14ac:dyDescent="0.25">
      <c r="A17" s="53" t="s">
        <v>76</v>
      </c>
      <c r="B17" s="51">
        <v>3.077876930279301</v>
      </c>
      <c r="C17" s="51">
        <v>3.1155400000000002</v>
      </c>
      <c r="D17" s="51">
        <v>2.0135900000000002</v>
      </c>
      <c r="E17" s="51">
        <v>4.1231299999999997</v>
      </c>
      <c r="F17" s="51">
        <v>3.1020699999999999</v>
      </c>
      <c r="G17" s="51">
        <v>3.0804706255252885</v>
      </c>
      <c r="H17" s="51">
        <v>1.99977</v>
      </c>
      <c r="I17" s="51">
        <v>2.0017200000000002</v>
      </c>
      <c r="J17" s="51">
        <v>2.0012400000000001</v>
      </c>
      <c r="K17" s="51">
        <v>2.0016400000000001</v>
      </c>
      <c r="L17" s="51">
        <v>1.0269390458823655</v>
      </c>
      <c r="M17" s="51">
        <v>1.0264586821324555</v>
      </c>
      <c r="N17" s="51">
        <v>1.0265880266904901</v>
      </c>
      <c r="O17" s="51">
        <v>1.0258859884656515</v>
      </c>
      <c r="P17" s="51">
        <v>1.0259591670282493</v>
      </c>
      <c r="Q17" s="51">
        <v>1.0259121157644415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9.7594774879232755</v>
      </c>
      <c r="C20" s="51">
        <v>8.3407099999999996</v>
      </c>
      <c r="D20" s="51">
        <v>7.6329799999999999</v>
      </c>
      <c r="E20" s="51">
        <v>9.0337200000000006</v>
      </c>
      <c r="F20" s="51">
        <v>8.8965099999999993</v>
      </c>
      <c r="G20" s="51">
        <v>13.733825246001649</v>
      </c>
      <c r="H20" s="51">
        <v>13.002079999999999</v>
      </c>
      <c r="I20" s="51">
        <v>14.40044</v>
      </c>
      <c r="J20" s="51">
        <v>14.20438</v>
      </c>
      <c r="K20" s="51">
        <v>15.20138</v>
      </c>
      <c r="L20" s="51">
        <v>16.242660465331646</v>
      </c>
      <c r="M20" s="51">
        <v>13.519064260051069</v>
      </c>
      <c r="N20" s="51">
        <v>11.082372995255415</v>
      </c>
      <c r="O20" s="51">
        <v>11.264653319553593</v>
      </c>
      <c r="P20" s="51">
        <v>11.083896469842024</v>
      </c>
      <c r="Q20" s="51">
        <v>11.274237430297156</v>
      </c>
    </row>
    <row r="21" spans="1:17" x14ac:dyDescent="0.25">
      <c r="A21" s="53" t="s">
        <v>66</v>
      </c>
      <c r="B21" s="51">
        <v>9.7594774879232755</v>
      </c>
      <c r="C21" s="51">
        <v>8.3407099999999996</v>
      </c>
      <c r="D21" s="51">
        <v>7.6329799999999999</v>
      </c>
      <c r="E21" s="51">
        <v>9.0337200000000006</v>
      </c>
      <c r="F21" s="51">
        <v>8.8965099999999993</v>
      </c>
      <c r="G21" s="51">
        <v>13.733825246001649</v>
      </c>
      <c r="H21" s="51">
        <v>13.002079999999999</v>
      </c>
      <c r="I21" s="51">
        <v>14.40044</v>
      </c>
      <c r="J21" s="51">
        <v>14.20438</v>
      </c>
      <c r="K21" s="51">
        <v>15.20138</v>
      </c>
      <c r="L21" s="51">
        <v>16.242660465331646</v>
      </c>
      <c r="M21" s="51">
        <v>13.519064260051069</v>
      </c>
      <c r="N21" s="51">
        <v>11.082372995255415</v>
      </c>
      <c r="O21" s="51">
        <v>11.264653319553593</v>
      </c>
      <c r="P21" s="51">
        <v>11.083896469842024</v>
      </c>
      <c r="Q21" s="51">
        <v>11.274237430297156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0.10062</v>
      </c>
      <c r="E23" s="51">
        <v>0.1002</v>
      </c>
      <c r="F23" s="51">
        <v>0.10009999999999999</v>
      </c>
      <c r="G23" s="51">
        <v>7.1650922271279782E-2</v>
      </c>
      <c r="H23" s="51">
        <v>0.19972999999999999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2.3890759985469762E-2</v>
      </c>
      <c r="O23" s="51">
        <v>2.3867250689167029E-2</v>
      </c>
      <c r="P23" s="51">
        <v>9.5557976825426022E-2</v>
      </c>
      <c r="Q23" s="51">
        <v>9.5537993057562026E-2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0.10062</v>
      </c>
      <c r="E24" s="51">
        <v>0.1002</v>
      </c>
      <c r="F24" s="51">
        <v>0.10009999999999999</v>
      </c>
      <c r="G24" s="51">
        <v>7.1650922271279782E-2</v>
      </c>
      <c r="H24" s="51">
        <v>0.19972999999999999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2.3890759985469762E-2</v>
      </c>
      <c r="O24" s="51">
        <v>2.3867250689167029E-2</v>
      </c>
      <c r="P24" s="51">
        <v>9.5557976825426022E-2</v>
      </c>
      <c r="Q24" s="51">
        <v>9.5537993057562026E-2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0.80581000000000003</v>
      </c>
      <c r="F29" s="51">
        <v>1.0014700000000001</v>
      </c>
      <c r="G29" s="51">
        <v>0.85983403434212613</v>
      </c>
      <c r="H29" s="51">
        <v>0.29980000000000001</v>
      </c>
      <c r="I29" s="51">
        <v>0.30009000000000002</v>
      </c>
      <c r="J29" s="51">
        <v>0.70003000000000004</v>
      </c>
      <c r="K29" s="51">
        <v>0</v>
      </c>
      <c r="L29" s="51">
        <v>0.16719735317942752</v>
      </c>
      <c r="M29" s="51">
        <v>0.11942595210575896</v>
      </c>
      <c r="N29" s="51">
        <v>0.57322136833016879</v>
      </c>
      <c r="O29" s="51">
        <v>9.5468583375394309E-2</v>
      </c>
      <c r="P29" s="51">
        <v>0.1910556326058345</v>
      </c>
      <c r="Q29" s="51">
        <v>0.19107061779850662</v>
      </c>
    </row>
    <row r="30" spans="1:17" x14ac:dyDescent="0.25">
      <c r="A30" s="63" t="s">
        <v>21</v>
      </c>
      <c r="B30" s="62">
        <v>9.6150758415771485</v>
      </c>
      <c r="C30" s="62">
        <v>10.344110000000001</v>
      </c>
      <c r="D30" s="62">
        <v>10.150969999999999</v>
      </c>
      <c r="E30" s="62">
        <v>11.34567</v>
      </c>
      <c r="F30" s="62">
        <v>11.60229</v>
      </c>
      <c r="G30" s="62">
        <v>13.327417272181391</v>
      </c>
      <c r="H30" s="62">
        <v>14.20434</v>
      </c>
      <c r="I30" s="62">
        <v>18.595870000000001</v>
      </c>
      <c r="J30" s="62">
        <v>19.892019999999999</v>
      </c>
      <c r="K30" s="62">
        <v>17.298249999999999</v>
      </c>
      <c r="L30" s="62">
        <v>18.223664712520396</v>
      </c>
      <c r="M30" s="62">
        <v>18.653788373561383</v>
      </c>
      <c r="N30" s="62">
        <v>21.066089238719982</v>
      </c>
      <c r="O30" s="62">
        <v>18.138522756566442</v>
      </c>
      <c r="P30" s="62">
        <v>20.036682993878859</v>
      </c>
      <c r="Q30" s="62">
        <v>19.082900073992032</v>
      </c>
    </row>
    <row r="32" spans="1:17" x14ac:dyDescent="0.25">
      <c r="A32" s="31" t="s">
        <v>63</v>
      </c>
      <c r="B32" s="70">
        <v>32.471873226936047</v>
      </c>
      <c r="C32" s="70">
        <v>29.256326144460004</v>
      </c>
      <c r="D32" s="70">
        <v>24.175303203996002</v>
      </c>
      <c r="E32" s="70">
        <v>36.928505260260003</v>
      </c>
      <c r="F32" s="70">
        <v>30.519996713064</v>
      </c>
      <c r="G32" s="70">
        <v>41.814847303394814</v>
      </c>
      <c r="H32" s="70">
        <v>36.743341936860006</v>
      </c>
      <c r="I32" s="70">
        <v>42.046615628748</v>
      </c>
      <c r="J32" s="70">
        <v>42.480505393920012</v>
      </c>
      <c r="K32" s="70">
        <v>41.914847863656007</v>
      </c>
      <c r="L32" s="70">
        <v>44.2420885770712</v>
      </c>
      <c r="M32" s="70">
        <v>37.843929111891399</v>
      </c>
      <c r="N32" s="70">
        <v>32.120245092271631</v>
      </c>
      <c r="O32" s="70">
        <v>32.542618536535791</v>
      </c>
      <c r="P32" s="70">
        <v>29.216753399924087</v>
      </c>
      <c r="Q32" s="70">
        <v>32.569475186753245</v>
      </c>
    </row>
    <row r="34" spans="1:17" x14ac:dyDescent="0.25">
      <c r="A34" s="184" t="s">
        <v>252</v>
      </c>
      <c r="B34" s="190">
        <f t="shared" ref="B34:Q34" si="2">IF(B$12=0,"",B$12/B$3*1000)</f>
        <v>81.245925645730054</v>
      </c>
      <c r="C34" s="190">
        <f t="shared" si="2"/>
        <v>71.383605204455051</v>
      </c>
      <c r="D34" s="190">
        <f t="shared" si="2"/>
        <v>62.398626688378968</v>
      </c>
      <c r="E34" s="190">
        <f t="shared" si="2"/>
        <v>78.902606886558971</v>
      </c>
      <c r="F34" s="190">
        <f t="shared" si="2"/>
        <v>64.086753288757393</v>
      </c>
      <c r="G34" s="190">
        <f t="shared" si="2"/>
        <v>70.603978804440871</v>
      </c>
      <c r="H34" s="190">
        <f t="shared" si="2"/>
        <v>62.202039542962446</v>
      </c>
      <c r="I34" s="190">
        <f t="shared" si="2"/>
        <v>63.729754042689841</v>
      </c>
      <c r="J34" s="190">
        <f t="shared" si="2"/>
        <v>63.877980554607511</v>
      </c>
      <c r="K34" s="190">
        <f t="shared" si="2"/>
        <v>69.618487126441366</v>
      </c>
      <c r="L34" s="190">
        <f t="shared" si="2"/>
        <v>65.432928164018904</v>
      </c>
      <c r="M34" s="190">
        <f t="shared" si="2"/>
        <v>59.096780889477358</v>
      </c>
      <c r="N34" s="190">
        <f t="shared" si="2"/>
        <v>57.294010665984757</v>
      </c>
      <c r="O34" s="190">
        <f t="shared" si="2"/>
        <v>55.574958066991115</v>
      </c>
      <c r="P34" s="190">
        <f t="shared" si="2"/>
        <v>53.528064346760154</v>
      </c>
      <c r="Q34" s="190">
        <f t="shared" si="2"/>
        <v>48.108789226374356</v>
      </c>
    </row>
    <row r="35" spans="1:17" x14ac:dyDescent="0.25">
      <c r="A35" s="286" t="s">
        <v>251</v>
      </c>
      <c r="B35" s="285">
        <f t="shared" ref="B35:Q35" si="3">IF(B$12=0,"",B$12/B$5*1000)</f>
        <v>40.168417237654666</v>
      </c>
      <c r="C35" s="285">
        <f t="shared" si="3"/>
        <v>40.576991247914158</v>
      </c>
      <c r="D35" s="285">
        <f t="shared" si="3"/>
        <v>40.808721971002392</v>
      </c>
      <c r="E35" s="285">
        <f t="shared" si="3"/>
        <v>39.735203358739092</v>
      </c>
      <c r="F35" s="285">
        <f t="shared" si="3"/>
        <v>39.546643703015519</v>
      </c>
      <c r="G35" s="285">
        <f t="shared" si="3"/>
        <v>38.291564799244952</v>
      </c>
      <c r="H35" s="285">
        <f t="shared" si="3"/>
        <v>38.122066782505904</v>
      </c>
      <c r="I35" s="285">
        <f t="shared" si="3"/>
        <v>37.419657901404697</v>
      </c>
      <c r="J35" s="285">
        <f t="shared" si="3"/>
        <v>36.276455672568403</v>
      </c>
      <c r="K35" s="285">
        <f t="shared" si="3"/>
        <v>36.506859983322407</v>
      </c>
      <c r="L35" s="285">
        <f t="shared" si="3"/>
        <v>36.44567390960583</v>
      </c>
      <c r="M35" s="285">
        <f t="shared" si="3"/>
        <v>36.01507589812919</v>
      </c>
      <c r="N35" s="285">
        <f t="shared" si="3"/>
        <v>35.171170861572399</v>
      </c>
      <c r="O35" s="285">
        <f t="shared" si="3"/>
        <v>35.759408393583328</v>
      </c>
      <c r="P35" s="285">
        <f t="shared" si="3"/>
        <v>34.424497821636777</v>
      </c>
      <c r="Q35" s="285">
        <f t="shared" si="3"/>
        <v>33.298620036781379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17.035318416505643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17.035318416505643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17.035318416505643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1.4462520471605562</v>
      </c>
      <c r="C37" s="283">
        <f t="shared" si="4"/>
        <v>1.3420111477269183</v>
      </c>
      <c r="D37" s="283">
        <f t="shared" si="4"/>
        <v>1.214951694226803</v>
      </c>
      <c r="E37" s="283">
        <f t="shared" si="4"/>
        <v>1.3928331350144816</v>
      </c>
      <c r="F37" s="283">
        <f t="shared" si="4"/>
        <v>1.235505347369086</v>
      </c>
      <c r="G37" s="283">
        <f t="shared" si="4"/>
        <v>1.3456885631273938</v>
      </c>
      <c r="H37" s="283">
        <f t="shared" si="4"/>
        <v>1.2369113402018199</v>
      </c>
      <c r="I37" s="283">
        <f t="shared" si="4"/>
        <v>1.1745399477335978</v>
      </c>
      <c r="J37" s="283">
        <f t="shared" si="4"/>
        <v>1.1208975885399615</v>
      </c>
      <c r="K37" s="283">
        <f t="shared" si="4"/>
        <v>1.2148784048719365</v>
      </c>
      <c r="L37" s="283">
        <f t="shared" si="4"/>
        <v>1.2035316907623963</v>
      </c>
      <c r="M37" s="283">
        <f t="shared" si="4"/>
        <v>1.0995170343252356</v>
      </c>
      <c r="N37" s="283">
        <f t="shared" si="4"/>
        <v>0.92109494285143467</v>
      </c>
      <c r="O37" s="283">
        <f t="shared" si="4"/>
        <v>1.028310516738203</v>
      </c>
      <c r="P37" s="283">
        <f t="shared" si="4"/>
        <v>0.90082990341371716</v>
      </c>
      <c r="Q37" s="283">
        <f t="shared" si="4"/>
        <v>0.99389421506388786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22.452430259779721</v>
      </c>
      <c r="C5" s="96">
        <v>21.800360000000001</v>
      </c>
      <c r="D5" s="96">
        <v>19.898159999999997</v>
      </c>
      <c r="E5" s="96">
        <v>26.51323</v>
      </c>
      <c r="F5" s="96">
        <v>24.702439999999996</v>
      </c>
      <c r="G5" s="96">
        <v>31.073198100321729</v>
      </c>
      <c r="H5" s="96">
        <v>29.705719999999999</v>
      </c>
      <c r="I5" s="96">
        <v>35.798369999999991</v>
      </c>
      <c r="J5" s="96">
        <v>37.898650000000004</v>
      </c>
      <c r="K5" s="96">
        <v>34.501269999999991</v>
      </c>
      <c r="L5" s="96">
        <v>36.760219042545813</v>
      </c>
      <c r="M5" s="96">
        <v>34.41868377702388</v>
      </c>
      <c r="N5" s="96">
        <v>34.871807017892152</v>
      </c>
      <c r="O5" s="96">
        <v>31.646684544043033</v>
      </c>
      <c r="P5" s="96">
        <v>32.433152240180391</v>
      </c>
      <c r="Q5" s="96">
        <v>32.769559066866755</v>
      </c>
    </row>
    <row r="6" spans="1:17" x14ac:dyDescent="0.25">
      <c r="A6" s="132" t="s">
        <v>83</v>
      </c>
      <c r="B6" s="160">
        <v>0.62999965741830144</v>
      </c>
      <c r="C6" s="160">
        <v>0.61170301712053443</v>
      </c>
      <c r="D6" s="160">
        <v>0.55832860132342454</v>
      </c>
      <c r="E6" s="160">
        <v>0.74394288831059063</v>
      </c>
      <c r="F6" s="160">
        <v>0.69313337386350371</v>
      </c>
      <c r="G6" s="160">
        <v>0.87189243799418281</v>
      </c>
      <c r="H6" s="160">
        <v>0.8335219487080856</v>
      </c>
      <c r="I6" s="160">
        <v>1.0044774919770696</v>
      </c>
      <c r="J6" s="160">
        <v>1.0634098955152642</v>
      </c>
      <c r="K6" s="160">
        <v>0.9680817634887765</v>
      </c>
      <c r="L6" s="160">
        <v>1.0314663105717978</v>
      </c>
      <c r="M6" s="160">
        <v>0.96576445121654408</v>
      </c>
      <c r="N6" s="160">
        <v>0.97847877582249354</v>
      </c>
      <c r="O6" s="160">
        <v>0.8879840707884139</v>
      </c>
      <c r="P6" s="160">
        <v>0.91005181015579406</v>
      </c>
      <c r="Q6" s="160">
        <v>0.91949115294022477</v>
      </c>
    </row>
    <row r="7" spans="1:17" x14ac:dyDescent="0.25">
      <c r="A7" s="76" t="s">
        <v>82</v>
      </c>
      <c r="B7" s="159">
        <v>0.78749957177287688</v>
      </c>
      <c r="C7" s="159">
        <v>0.76462877140066809</v>
      </c>
      <c r="D7" s="159">
        <v>0.69791075165428074</v>
      </c>
      <c r="E7" s="159">
        <v>0.92992861038823826</v>
      </c>
      <c r="F7" s="159">
        <v>0.86641671732937964</v>
      </c>
      <c r="G7" s="159">
        <v>1.0898655474927286</v>
      </c>
      <c r="H7" s="159">
        <v>1.041902435885107</v>
      </c>
      <c r="I7" s="159">
        <v>1.2555968649713372</v>
      </c>
      <c r="J7" s="159">
        <v>1.3292623693940802</v>
      </c>
      <c r="K7" s="159">
        <v>1.2101022043609706</v>
      </c>
      <c r="L7" s="159">
        <v>1.2893328882147472</v>
      </c>
      <c r="M7" s="159">
        <v>1.2072055640206802</v>
      </c>
      <c r="N7" s="159">
        <v>1.2230984697781171</v>
      </c>
      <c r="O7" s="159">
        <v>1.1099800884855173</v>
      </c>
      <c r="P7" s="159">
        <v>1.1375647626947425</v>
      </c>
      <c r="Q7" s="159">
        <v>1.149363941175281</v>
      </c>
    </row>
    <row r="8" spans="1:17" x14ac:dyDescent="0.25">
      <c r="A8" s="76" t="s">
        <v>81</v>
      </c>
      <c r="B8" s="159">
        <v>1.0828119111877055</v>
      </c>
      <c r="C8" s="159">
        <v>1.0513645606759185</v>
      </c>
      <c r="D8" s="159">
        <v>0.95962728352463589</v>
      </c>
      <c r="E8" s="159">
        <v>1.2786518392838275</v>
      </c>
      <c r="F8" s="159">
        <v>1.1913229863278969</v>
      </c>
      <c r="G8" s="159">
        <v>1.4985651278025016</v>
      </c>
      <c r="H8" s="159">
        <v>1.4326158493420222</v>
      </c>
      <c r="I8" s="159">
        <v>1.7264456893355884</v>
      </c>
      <c r="J8" s="159">
        <v>1.8277357579168603</v>
      </c>
      <c r="K8" s="159">
        <v>1.6638905309963345</v>
      </c>
      <c r="L8" s="159">
        <v>1.7728327212952775</v>
      </c>
      <c r="M8" s="159">
        <v>1.6599076505284351</v>
      </c>
      <c r="N8" s="159">
        <v>1.6817603959449108</v>
      </c>
      <c r="O8" s="159">
        <v>1.5262226216675863</v>
      </c>
      <c r="P8" s="159">
        <v>1.5641515487052708</v>
      </c>
      <c r="Q8" s="159">
        <v>1.5803754191160113</v>
      </c>
    </row>
    <row r="9" spans="1:17" x14ac:dyDescent="0.25">
      <c r="A9" s="76" t="s">
        <v>80</v>
      </c>
      <c r="B9" s="159">
        <v>0.6890621253012672</v>
      </c>
      <c r="C9" s="159">
        <v>0.66905017497558461</v>
      </c>
      <c r="D9" s="159">
        <v>0.61067190769749558</v>
      </c>
      <c r="E9" s="159">
        <v>0.81368753408970851</v>
      </c>
      <c r="F9" s="159">
        <v>0.75811462766320725</v>
      </c>
      <c r="G9" s="159">
        <v>0.95363235405613744</v>
      </c>
      <c r="H9" s="159">
        <v>0.91166463139946874</v>
      </c>
      <c r="I9" s="159">
        <v>1.0986472568499199</v>
      </c>
      <c r="J9" s="159">
        <v>1.1631045732198202</v>
      </c>
      <c r="K9" s="159">
        <v>1.0588394288158494</v>
      </c>
      <c r="L9" s="159">
        <v>1.128166277187904</v>
      </c>
      <c r="M9" s="159">
        <v>1.0563048685180951</v>
      </c>
      <c r="N9" s="159">
        <v>1.0702111610558525</v>
      </c>
      <c r="O9" s="159">
        <v>0.97123257742482771</v>
      </c>
      <c r="P9" s="159">
        <v>0.99536916735789971</v>
      </c>
      <c r="Q9" s="159">
        <v>1.0056934485283708</v>
      </c>
    </row>
    <row r="10" spans="1:17" x14ac:dyDescent="0.25">
      <c r="A10" s="129" t="s">
        <v>79</v>
      </c>
      <c r="B10" s="158">
        <v>0.53156221094669187</v>
      </c>
      <c r="C10" s="158">
        <v>0.51612442069545095</v>
      </c>
      <c r="D10" s="158">
        <v>0.47108975736663949</v>
      </c>
      <c r="E10" s="158">
        <v>0.62770181201206088</v>
      </c>
      <c r="F10" s="158">
        <v>0.5848312841973311</v>
      </c>
      <c r="G10" s="158">
        <v>0.7356592445575918</v>
      </c>
      <c r="H10" s="158">
        <v>0.70328414422244712</v>
      </c>
      <c r="I10" s="158">
        <v>0.84752788385565248</v>
      </c>
      <c r="J10" s="158">
        <v>0.89725209934100414</v>
      </c>
      <c r="K10" s="158">
        <v>0.81681898794365515</v>
      </c>
      <c r="L10" s="158">
        <v>0.87029969954495434</v>
      </c>
      <c r="M10" s="158">
        <v>0.81486375571395908</v>
      </c>
      <c r="N10" s="158">
        <v>0.8255914671002289</v>
      </c>
      <c r="O10" s="158">
        <v>0.74923655972772418</v>
      </c>
      <c r="P10" s="158">
        <v>0.76785621481895117</v>
      </c>
      <c r="Q10" s="158">
        <v>0.77582066029331465</v>
      </c>
    </row>
    <row r="11" spans="1:17" x14ac:dyDescent="0.25">
      <c r="A11" s="92" t="s">
        <v>125</v>
      </c>
      <c r="B11" s="91">
        <v>0.10631244218933839</v>
      </c>
      <c r="C11" s="91">
        <v>0.1032248841390902</v>
      </c>
      <c r="D11" s="91">
        <v>9.4217951473327899E-2</v>
      </c>
      <c r="E11" s="91">
        <v>0.12554036240241218</v>
      </c>
      <c r="F11" s="91">
        <v>0.11696625683946625</v>
      </c>
      <c r="G11" s="91">
        <v>0.14713184891151837</v>
      </c>
      <c r="H11" s="91">
        <v>0.14065682884448946</v>
      </c>
      <c r="I11" s="91">
        <v>0.16950557677113051</v>
      </c>
      <c r="J11" s="91">
        <v>0.17945041986820084</v>
      </c>
      <c r="K11" s="91">
        <v>0.16336379758873104</v>
      </c>
      <c r="L11" s="91">
        <v>0.17405993990899088</v>
      </c>
      <c r="M11" s="91">
        <v>0.16297275114279183</v>
      </c>
      <c r="N11" s="91">
        <v>0.1651182934200458</v>
      </c>
      <c r="O11" s="91">
        <v>0.14984731194554485</v>
      </c>
      <c r="P11" s="91">
        <v>0.15357124296379024</v>
      </c>
      <c r="Q11" s="91">
        <v>0.15516413205866295</v>
      </c>
    </row>
    <row r="12" spans="1:17" x14ac:dyDescent="0.25">
      <c r="A12" s="92" t="s">
        <v>26</v>
      </c>
      <c r="B12" s="91">
        <v>0.15946866328400755</v>
      </c>
      <c r="C12" s="91">
        <v>0.15483732620863527</v>
      </c>
      <c r="D12" s="91">
        <v>0.14132692720999185</v>
      </c>
      <c r="E12" s="91">
        <v>0.18831054360361826</v>
      </c>
      <c r="F12" s="91">
        <v>0.17544938525919937</v>
      </c>
      <c r="G12" s="91">
        <v>0.22069777336727753</v>
      </c>
      <c r="H12" s="91">
        <v>0.21098524326673415</v>
      </c>
      <c r="I12" s="91">
        <v>0.25425836515669575</v>
      </c>
      <c r="J12" s="91">
        <v>0.26917562980230125</v>
      </c>
      <c r="K12" s="91">
        <v>0.24504569638309653</v>
      </c>
      <c r="L12" s="91">
        <v>0.26108990986348629</v>
      </c>
      <c r="M12" s="91">
        <v>0.24445912671418771</v>
      </c>
      <c r="N12" s="91">
        <v>0.24767744013006865</v>
      </c>
      <c r="O12" s="91">
        <v>0.22477096791831724</v>
      </c>
      <c r="P12" s="91">
        <v>0.23035686444568534</v>
      </c>
      <c r="Q12" s="91">
        <v>0.23274619808799438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0.26578110547334594</v>
      </c>
      <c r="C14" s="157">
        <v>0.25806221034772547</v>
      </c>
      <c r="D14" s="157">
        <v>0.23554487868331975</v>
      </c>
      <c r="E14" s="157">
        <v>0.31385090600603044</v>
      </c>
      <c r="F14" s="157">
        <v>0.29241564209866555</v>
      </c>
      <c r="G14" s="157">
        <v>0.36782962227879595</v>
      </c>
      <c r="H14" s="157">
        <v>0.35164207211122356</v>
      </c>
      <c r="I14" s="157">
        <v>0.42376394192782618</v>
      </c>
      <c r="J14" s="157">
        <v>0.44862604967050201</v>
      </c>
      <c r="K14" s="157">
        <v>0.40840949397182763</v>
      </c>
      <c r="L14" s="157">
        <v>0.43514984977247723</v>
      </c>
      <c r="M14" s="157">
        <v>0.40743187785697954</v>
      </c>
      <c r="N14" s="157">
        <v>0.41279573355011445</v>
      </c>
      <c r="O14" s="157">
        <v>0.37461827986386215</v>
      </c>
      <c r="P14" s="157">
        <v>0.38392810740947558</v>
      </c>
      <c r="Q14" s="157">
        <v>0.38791033014665732</v>
      </c>
    </row>
    <row r="15" spans="1:17" x14ac:dyDescent="0.25">
      <c r="A15" s="156" t="s">
        <v>283</v>
      </c>
      <c r="B15" s="204">
        <v>2.3096787648770509</v>
      </c>
      <c r="C15" s="204">
        <v>2.2426003767116951</v>
      </c>
      <c r="D15" s="204">
        <v>2.0469212945047501</v>
      </c>
      <c r="E15" s="204">
        <v>2.7274127393237455</v>
      </c>
      <c r="F15" s="204">
        <v>2.5411369926780121</v>
      </c>
      <c r="G15" s="204">
        <v>3.1964961021477913</v>
      </c>
      <c r="H15" s="204">
        <v>3.0558237966020809</v>
      </c>
      <c r="I15" s="204">
        <v>3.682573959680695</v>
      </c>
      <c r="J15" s="204">
        <v>3.8986295073505515</v>
      </c>
      <c r="K15" s="204">
        <v>3.5491414407391395</v>
      </c>
      <c r="L15" s="204">
        <v>3.781519253481028</v>
      </c>
      <c r="M15" s="204">
        <v>3.5406458060451502</v>
      </c>
      <c r="N15" s="204">
        <v>3.587258538617824</v>
      </c>
      <c r="O15" s="204">
        <v>3.2554905827310687</v>
      </c>
      <c r="P15" s="204">
        <v>3.336394418797501</v>
      </c>
      <c r="Q15" s="204">
        <v>3.3710005480657892</v>
      </c>
    </row>
    <row r="16" spans="1:17" x14ac:dyDescent="0.25">
      <c r="A16" s="152" t="s">
        <v>289</v>
      </c>
      <c r="B16" s="264">
        <v>2.3096787648770509</v>
      </c>
      <c r="C16" s="264">
        <v>2.2426003767116951</v>
      </c>
      <c r="D16" s="264">
        <v>2.0469212945047501</v>
      </c>
      <c r="E16" s="264">
        <v>2.7274127393237455</v>
      </c>
      <c r="F16" s="264">
        <v>2.5411369926780121</v>
      </c>
      <c r="G16" s="264">
        <v>3.1964961021477913</v>
      </c>
      <c r="H16" s="264">
        <v>3.0558237966020809</v>
      </c>
      <c r="I16" s="264">
        <v>3.682573959680695</v>
      </c>
      <c r="J16" s="264">
        <v>3.8986295073505515</v>
      </c>
      <c r="K16" s="264">
        <v>3.5491414407391395</v>
      </c>
      <c r="L16" s="264">
        <v>3.781519253481028</v>
      </c>
      <c r="M16" s="264">
        <v>3.5406458060451502</v>
      </c>
      <c r="N16" s="264">
        <v>3.587258538617824</v>
      </c>
      <c r="O16" s="264">
        <v>3.2554905827310687</v>
      </c>
      <c r="P16" s="264">
        <v>3.336394418797501</v>
      </c>
      <c r="Q16" s="264">
        <v>3.3710005480657892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8.6550260408188154E-2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0.2704332132603664</v>
      </c>
      <c r="F18" s="83">
        <v>0</v>
      </c>
      <c r="G18" s="83">
        <v>0</v>
      </c>
      <c r="H18" s="83">
        <v>0</v>
      </c>
      <c r="I18" s="83">
        <v>0</v>
      </c>
      <c r="J18" s="83">
        <v>0.28758026295238337</v>
      </c>
      <c r="K18" s="83">
        <v>0</v>
      </c>
      <c r="L18" s="83">
        <v>0.26922326897613219</v>
      </c>
      <c r="M18" s="83">
        <v>0.28926983972436521</v>
      </c>
      <c r="N18" s="83">
        <v>0.3702669719948638</v>
      </c>
      <c r="O18" s="83">
        <v>0.31645617848685248</v>
      </c>
      <c r="P18" s="83">
        <v>0</v>
      </c>
      <c r="Q18" s="83">
        <v>0.31501056471111477</v>
      </c>
    </row>
    <row r="19" spans="1:17" x14ac:dyDescent="0.25">
      <c r="A19" s="154" t="s">
        <v>125</v>
      </c>
      <c r="B19" s="83">
        <v>0.58433540540466755</v>
      </c>
      <c r="C19" s="83">
        <v>0.64950645630634263</v>
      </c>
      <c r="D19" s="83">
        <v>0.45183945558524224</v>
      </c>
      <c r="E19" s="83">
        <v>0.82799674163300452</v>
      </c>
      <c r="F19" s="83">
        <v>0.70147028226411867</v>
      </c>
      <c r="G19" s="83">
        <v>0.61121506938642356</v>
      </c>
      <c r="H19" s="83">
        <v>0.41736840285120402</v>
      </c>
      <c r="I19" s="83">
        <v>0.44853049140560519</v>
      </c>
      <c r="J19" s="83">
        <v>0.45629232652023372</v>
      </c>
      <c r="K19" s="83">
        <v>0.41835295812536044</v>
      </c>
      <c r="L19" s="83">
        <v>0.19087433058522738</v>
      </c>
      <c r="M19" s="83">
        <v>0.21647103753330146</v>
      </c>
      <c r="N19" s="83">
        <v>0.2624741108696978</v>
      </c>
      <c r="O19" s="83">
        <v>0.23748831284398175</v>
      </c>
      <c r="P19" s="83">
        <v>0.27440165082129997</v>
      </c>
      <c r="Q19" s="83">
        <v>0.24778055726067075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1.7253433594723833</v>
      </c>
      <c r="C21" s="83">
        <v>1.5930939204053527</v>
      </c>
      <c r="D21" s="83">
        <v>1.5950818389195081</v>
      </c>
      <c r="E21" s="83">
        <v>1.6289827844303748</v>
      </c>
      <c r="F21" s="83">
        <v>1.8396667104138935</v>
      </c>
      <c r="G21" s="83">
        <v>2.585281032761368</v>
      </c>
      <c r="H21" s="83">
        <v>2.6384553937508768</v>
      </c>
      <c r="I21" s="83">
        <v>3.1474932078669018</v>
      </c>
      <c r="J21" s="83">
        <v>3.1547569178779344</v>
      </c>
      <c r="K21" s="83">
        <v>3.1307884826137791</v>
      </c>
      <c r="L21" s="83">
        <v>3.3214216539196686</v>
      </c>
      <c r="M21" s="83">
        <v>3.0349049287874834</v>
      </c>
      <c r="N21" s="83">
        <v>2.9545174557532623</v>
      </c>
      <c r="O21" s="83">
        <v>2.7015460914002345</v>
      </c>
      <c r="P21" s="83">
        <v>3.0619927679762009</v>
      </c>
      <c r="Q21" s="83">
        <v>2.8082094260940038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1.1548393824385255</v>
      </c>
      <c r="C23" s="204">
        <v>1.1213001883558475</v>
      </c>
      <c r="D23" s="204">
        <v>1.0234606472523751</v>
      </c>
      <c r="E23" s="204">
        <v>1.3637063696618728</v>
      </c>
      <c r="F23" s="204">
        <v>1.270568496339006</v>
      </c>
      <c r="G23" s="204">
        <v>1.5982480510738961</v>
      </c>
      <c r="H23" s="204">
        <v>1.5279118983010402</v>
      </c>
      <c r="I23" s="204">
        <v>1.8412869798403477</v>
      </c>
      <c r="J23" s="204">
        <v>1.949314753675276</v>
      </c>
      <c r="K23" s="204">
        <v>1.7745707203695698</v>
      </c>
      <c r="L23" s="204">
        <v>1.8907596267405138</v>
      </c>
      <c r="M23" s="204">
        <v>1.7703229030225751</v>
      </c>
      <c r="N23" s="204">
        <v>1.7936292693089122</v>
      </c>
      <c r="O23" s="204">
        <v>1.6277452913655341</v>
      </c>
      <c r="P23" s="204">
        <v>1.6681972093987505</v>
      </c>
      <c r="Q23" s="204">
        <v>1.6855002740328948</v>
      </c>
    </row>
    <row r="24" spans="1:17" x14ac:dyDescent="0.25">
      <c r="A24" s="152" t="s">
        <v>287</v>
      </c>
      <c r="B24" s="151">
        <v>0.80838756770696785</v>
      </c>
      <c r="C24" s="151">
        <v>0.7849101318490932</v>
      </c>
      <c r="D24" s="151">
        <v>0.71642245307666252</v>
      </c>
      <c r="E24" s="151">
        <v>0.95459445876331095</v>
      </c>
      <c r="F24" s="151">
        <v>0.88939794743730427</v>
      </c>
      <c r="G24" s="151">
        <v>1.1187736357517273</v>
      </c>
      <c r="H24" s="151">
        <v>1.0695383288107281</v>
      </c>
      <c r="I24" s="151">
        <v>1.2889008858882434</v>
      </c>
      <c r="J24" s="151">
        <v>1.3645203275726931</v>
      </c>
      <c r="K24" s="151">
        <v>1.2421995042586989</v>
      </c>
      <c r="L24" s="151">
        <v>1.3235317387183596</v>
      </c>
      <c r="M24" s="151">
        <v>1.2392260321158026</v>
      </c>
      <c r="N24" s="151">
        <v>1.2555404885162385</v>
      </c>
      <c r="O24" s="151">
        <v>1.1394217039558738</v>
      </c>
      <c r="P24" s="151">
        <v>1.1677380465791254</v>
      </c>
      <c r="Q24" s="151">
        <v>1.1798501918230264</v>
      </c>
    </row>
    <row r="25" spans="1:17" x14ac:dyDescent="0.25">
      <c r="A25" s="152" t="s">
        <v>286</v>
      </c>
      <c r="B25" s="151">
        <v>0.34645181473155767</v>
      </c>
      <c r="C25" s="151">
        <v>0.33639005650675424</v>
      </c>
      <c r="D25" s="151">
        <v>0.30703819417571249</v>
      </c>
      <c r="E25" s="151">
        <v>0.40911191089856186</v>
      </c>
      <c r="F25" s="151">
        <v>0.38117054890170182</v>
      </c>
      <c r="G25" s="151">
        <v>0.47947441532216883</v>
      </c>
      <c r="H25" s="151">
        <v>0.45837356949031205</v>
      </c>
      <c r="I25" s="151">
        <v>0.55238609395210436</v>
      </c>
      <c r="J25" s="151">
        <v>0.58479442610258281</v>
      </c>
      <c r="K25" s="151">
        <v>0.5323712161108709</v>
      </c>
      <c r="L25" s="151">
        <v>0.56722788802215418</v>
      </c>
      <c r="M25" s="151">
        <v>0.5310968709067726</v>
      </c>
      <c r="N25" s="151">
        <v>0.53808878079267364</v>
      </c>
      <c r="O25" s="151">
        <v>0.48832358740966025</v>
      </c>
      <c r="P25" s="151">
        <v>0.50045916281962521</v>
      </c>
      <c r="Q25" s="151">
        <v>0.50565008220986851</v>
      </c>
    </row>
    <row r="26" spans="1:17" x14ac:dyDescent="0.25">
      <c r="A26" s="156" t="s">
        <v>281</v>
      </c>
      <c r="B26" s="204">
        <v>7.3909720476065637</v>
      </c>
      <c r="C26" s="204">
        <v>7.1763212054774232</v>
      </c>
      <c r="D26" s="204">
        <v>6.5501481424151997</v>
      </c>
      <c r="E26" s="204">
        <v>8.7277207658359846</v>
      </c>
      <c r="F26" s="204">
        <v>8.1316383765696401</v>
      </c>
      <c r="G26" s="204">
        <v>10.228787526872933</v>
      </c>
      <c r="H26" s="204">
        <v>9.7786361491266565</v>
      </c>
      <c r="I26" s="204">
        <v>11.784236670978226</v>
      </c>
      <c r="J26" s="204">
        <v>12.475614423521765</v>
      </c>
      <c r="K26" s="204">
        <v>11.357252610365245</v>
      </c>
      <c r="L26" s="204">
        <v>12.100861611139289</v>
      </c>
      <c r="M26" s="204">
        <v>11.33006657934448</v>
      </c>
      <c r="N26" s="204">
        <v>11.479227323577037</v>
      </c>
      <c r="O26" s="204">
        <v>10.41756986473942</v>
      </c>
      <c r="P26" s="204">
        <v>10.676462140152003</v>
      </c>
      <c r="Q26" s="204">
        <v>10.787201753810525</v>
      </c>
    </row>
    <row r="27" spans="1:17" x14ac:dyDescent="0.25">
      <c r="A27" s="152" t="s">
        <v>285</v>
      </c>
      <c r="B27" s="264">
        <v>7.1251909421332167</v>
      </c>
      <c r="C27" s="264">
        <v>6.918258995129694</v>
      </c>
      <c r="D27" s="264">
        <v>6.3146032637318825</v>
      </c>
      <c r="E27" s="264">
        <v>8.4138698598299548</v>
      </c>
      <c r="F27" s="264">
        <v>7.8392227344709742</v>
      </c>
      <c r="G27" s="264">
        <v>9.8609579045941373</v>
      </c>
      <c r="H27" s="264">
        <v>9.426994077015431</v>
      </c>
      <c r="I27" s="264">
        <v>11.3604727290504</v>
      </c>
      <c r="J27" s="264">
        <v>11.026988373851253</v>
      </c>
      <c r="K27" s="264">
        <v>10.948843116393418</v>
      </c>
      <c r="L27" s="264">
        <v>11.665711761366818</v>
      </c>
      <c r="M27" s="264">
        <v>9.9226347014874996</v>
      </c>
      <c r="N27" s="264">
        <v>7.0664315900269195</v>
      </c>
      <c r="O27" s="264">
        <v>8.0429515848755599</v>
      </c>
      <c r="P27" s="264">
        <v>6.7925340327425285</v>
      </c>
      <c r="Q27" s="264">
        <v>8.3992914236638665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0.26700125613897702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0.83426678673963361</v>
      </c>
      <c r="F29" s="83">
        <v>0</v>
      </c>
      <c r="G29" s="83">
        <v>0</v>
      </c>
      <c r="H29" s="83">
        <v>0</v>
      </c>
      <c r="I29" s="83">
        <v>0</v>
      </c>
      <c r="J29" s="83">
        <v>0.8133997370476167</v>
      </c>
      <c r="K29" s="83">
        <v>0</v>
      </c>
      <c r="L29" s="83">
        <v>0.83053419665584793</v>
      </c>
      <c r="M29" s="83">
        <v>0.81067666944884786</v>
      </c>
      <c r="N29" s="83">
        <v>0.72937765691575895</v>
      </c>
      <c r="O29" s="83">
        <v>0.78183046690593105</v>
      </c>
      <c r="P29" s="83">
        <v>0</v>
      </c>
      <c r="Q29" s="83">
        <v>0.78489027124594246</v>
      </c>
    </row>
    <row r="30" spans="1:17" x14ac:dyDescent="0.25">
      <c r="A30" s="154" t="s">
        <v>125</v>
      </c>
      <c r="B30" s="83">
        <v>1.8026322106220301</v>
      </c>
      <c r="C30" s="83">
        <v>2.0036801609410575</v>
      </c>
      <c r="D30" s="83">
        <v>1.3938918455639655</v>
      </c>
      <c r="E30" s="83">
        <v>2.5543097045849796</v>
      </c>
      <c r="F30" s="83">
        <v>2.1639847832388885</v>
      </c>
      <c r="G30" s="83">
        <v>1.885554018296262</v>
      </c>
      <c r="H30" s="83">
        <v>1.2875511559228925</v>
      </c>
      <c r="I30" s="83">
        <v>1.3836839318232645</v>
      </c>
      <c r="J30" s="83">
        <v>1.2905894674345468</v>
      </c>
      <c r="K30" s="83">
        <v>1.2905884373094334</v>
      </c>
      <c r="L30" s="83">
        <v>0.58883342222874036</v>
      </c>
      <c r="M30" s="83">
        <v>0.60665854382485762</v>
      </c>
      <c r="N30" s="83">
        <v>0.51703977526205858</v>
      </c>
      <c r="O30" s="83">
        <v>0.58673399711557905</v>
      </c>
      <c r="P30" s="83">
        <v>0.55865174133584306</v>
      </c>
      <c r="Q30" s="83">
        <v>0.61737786152077145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5.3225587315111866</v>
      </c>
      <c r="C32" s="83">
        <v>4.9145788341886361</v>
      </c>
      <c r="D32" s="83">
        <v>4.920711418167917</v>
      </c>
      <c r="E32" s="83">
        <v>5.0252933685053414</v>
      </c>
      <c r="F32" s="83">
        <v>5.6752379512320852</v>
      </c>
      <c r="G32" s="83">
        <v>7.9754038862978751</v>
      </c>
      <c r="H32" s="83">
        <v>8.1394429210925381</v>
      </c>
      <c r="I32" s="83">
        <v>9.7097875410881596</v>
      </c>
      <c r="J32" s="83">
        <v>8.9229991693690902</v>
      </c>
      <c r="K32" s="83">
        <v>9.6582546790839849</v>
      </c>
      <c r="L32" s="83">
        <v>10.246344142482229</v>
      </c>
      <c r="M32" s="83">
        <v>8.5052994882137938</v>
      </c>
      <c r="N32" s="83">
        <v>5.8200141578491014</v>
      </c>
      <c r="O32" s="83">
        <v>6.6743871208540488</v>
      </c>
      <c r="P32" s="83">
        <v>6.2338822914066858</v>
      </c>
      <c r="Q32" s="83">
        <v>6.9970232908971521</v>
      </c>
    </row>
    <row r="33" spans="1:17" x14ac:dyDescent="0.25">
      <c r="A33" s="152" t="s">
        <v>284</v>
      </c>
      <c r="B33" s="264">
        <v>0.26578110547334699</v>
      </c>
      <c r="C33" s="264">
        <v>0.25806221034772925</v>
      </c>
      <c r="D33" s="264">
        <v>0.23554487868331719</v>
      </c>
      <c r="E33" s="264">
        <v>0.31385090600602972</v>
      </c>
      <c r="F33" s="264">
        <v>0.292415642098665</v>
      </c>
      <c r="G33" s="264">
        <v>0.36782962227879601</v>
      </c>
      <c r="H33" s="264">
        <v>0.35164207211122545</v>
      </c>
      <c r="I33" s="264">
        <v>0.42376394192782563</v>
      </c>
      <c r="J33" s="264">
        <v>1.4486260496705121</v>
      </c>
      <c r="K33" s="264">
        <v>0.40840949397182769</v>
      </c>
      <c r="L33" s="264">
        <v>0.43514984977247018</v>
      </c>
      <c r="M33" s="264">
        <v>1.4074318778569808</v>
      </c>
      <c r="N33" s="264">
        <v>4.4127957335501176</v>
      </c>
      <c r="O33" s="264">
        <v>2.37461827986386</v>
      </c>
      <c r="P33" s="264">
        <v>3.8839281074094743</v>
      </c>
      <c r="Q33" s="264">
        <v>2.3879103301466582</v>
      </c>
    </row>
    <row r="34" spans="1:17" x14ac:dyDescent="0.25">
      <c r="A34" s="156" t="s">
        <v>280</v>
      </c>
      <c r="B34" s="204">
        <v>2.3283160380119945</v>
      </c>
      <c r="C34" s="204">
        <v>1.2524182859617916</v>
      </c>
      <c r="D34" s="204">
        <v>0.43369811000338399</v>
      </c>
      <c r="E34" s="204">
        <v>2.7578320360769588</v>
      </c>
      <c r="F34" s="204">
        <v>1.5379766833150441</v>
      </c>
      <c r="G34" s="204">
        <v>3.2017235633678922</v>
      </c>
      <c r="H34" s="204">
        <v>1.5973817254605365</v>
      </c>
      <c r="I34" s="204">
        <v>0.44678848345283484</v>
      </c>
      <c r="J34" s="204">
        <v>1.2678657415549992</v>
      </c>
      <c r="K34" s="204">
        <v>1.0544264446369169</v>
      </c>
      <c r="L34" s="204">
        <v>1.3306417266867356</v>
      </c>
      <c r="M34" s="204">
        <v>0.65495698595706386</v>
      </c>
      <c r="N34" s="204">
        <v>1.4836914284610714</v>
      </c>
      <c r="O34" s="204">
        <v>0.69567963605022598</v>
      </c>
      <c r="P34" s="204">
        <v>0.71587464077290264</v>
      </c>
      <c r="Q34" s="204">
        <v>0.34860649917538211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0.14669848345283482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0.58459687206326494</v>
      </c>
      <c r="C38" s="87">
        <v>0.35912849861350971</v>
      </c>
      <c r="D38" s="87">
        <v>7.3640747377464483E-2</v>
      </c>
      <c r="E38" s="87">
        <v>0.61528319137960374</v>
      </c>
      <c r="F38" s="87">
        <v>0.11964867765752613</v>
      </c>
      <c r="G38" s="87">
        <v>0.43656968893108478</v>
      </c>
      <c r="H38" s="87">
        <v>0.15419361238141416</v>
      </c>
      <c r="I38" s="87">
        <v>0</v>
      </c>
      <c r="J38" s="87">
        <v>7.4907786177018959E-2</v>
      </c>
      <c r="K38" s="87">
        <v>0.12933480697647531</v>
      </c>
      <c r="L38" s="87">
        <v>7.3171353159406968E-2</v>
      </c>
      <c r="M38" s="87">
        <v>4.0356349631504543E-2</v>
      </c>
      <c r="N38" s="87">
        <v>8.1955847138687921E-2</v>
      </c>
      <c r="O38" s="87">
        <v>5.1816366560545897E-2</v>
      </c>
      <c r="P38" s="87">
        <v>3.9334531907316041E-2</v>
      </c>
      <c r="Q38" s="87">
        <v>5.5895649243364138E-3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1.7437191659487297</v>
      </c>
      <c r="C41" s="87">
        <v>0.89328978734828179</v>
      </c>
      <c r="D41" s="87">
        <v>0.25943736262591943</v>
      </c>
      <c r="E41" s="87">
        <v>1.2365388446973549</v>
      </c>
      <c r="F41" s="87">
        <v>0.31675800565751794</v>
      </c>
      <c r="G41" s="87">
        <v>1.8336689178234014</v>
      </c>
      <c r="H41" s="87">
        <v>0.94365811307912228</v>
      </c>
      <c r="I41" s="87">
        <v>0</v>
      </c>
      <c r="J41" s="87">
        <v>0.49292795537798023</v>
      </c>
      <c r="K41" s="87">
        <v>0.92509163766044167</v>
      </c>
      <c r="L41" s="87">
        <v>1.0902730203479012</v>
      </c>
      <c r="M41" s="87">
        <v>0.49517468421980038</v>
      </c>
      <c r="N41" s="87">
        <v>0.80462345300674487</v>
      </c>
      <c r="O41" s="87">
        <v>0.5245274354251187</v>
      </c>
      <c r="P41" s="87">
        <v>0.38992649943432611</v>
      </c>
      <c r="Q41" s="87">
        <v>5.6408323394977047E-2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0.10062000000000003</v>
      </c>
      <c r="E43" s="87">
        <v>0.1002</v>
      </c>
      <c r="F43" s="87">
        <v>0.10009999999999999</v>
      </c>
      <c r="G43" s="87">
        <v>7.1650922271279768E-2</v>
      </c>
      <c r="H43" s="87">
        <v>0.19972999999999999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2.3890759985469762E-2</v>
      </c>
      <c r="O43" s="87">
        <v>2.3867250689167029E-2</v>
      </c>
      <c r="P43" s="87">
        <v>9.5557976825426008E-2</v>
      </c>
      <c r="Q43" s="87">
        <v>9.5537993057562026E-2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0.80581000000000003</v>
      </c>
      <c r="F44" s="87">
        <v>1.0014700000000001</v>
      </c>
      <c r="G44" s="87">
        <v>0.85983403434212602</v>
      </c>
      <c r="H44" s="87">
        <v>0.29980000000000001</v>
      </c>
      <c r="I44" s="87">
        <v>0.30009000000000002</v>
      </c>
      <c r="J44" s="87">
        <v>0.70003000000000004</v>
      </c>
      <c r="K44" s="87">
        <v>0</v>
      </c>
      <c r="L44" s="87">
        <v>0.16719735317942752</v>
      </c>
      <c r="M44" s="87">
        <v>0.11942595210575896</v>
      </c>
      <c r="N44" s="87">
        <v>0.57322136833016879</v>
      </c>
      <c r="O44" s="87">
        <v>9.5468583375394309E-2</v>
      </c>
      <c r="P44" s="87">
        <v>0.19105563260583447</v>
      </c>
      <c r="Q44" s="87">
        <v>0.19107061779850662</v>
      </c>
    </row>
    <row r="45" spans="1:17" x14ac:dyDescent="0.25">
      <c r="A45" s="156" t="s">
        <v>279</v>
      </c>
      <c r="B45" s="204">
        <v>2.0787108883893457</v>
      </c>
      <c r="C45" s="204">
        <v>2.0183403390405252</v>
      </c>
      <c r="D45" s="204">
        <v>1.8422291650542748</v>
      </c>
      <c r="E45" s="204">
        <v>2.4546714653913706</v>
      </c>
      <c r="F45" s="204">
        <v>2.2870232934102108</v>
      </c>
      <c r="G45" s="204">
        <v>2.8768464919330126</v>
      </c>
      <c r="H45" s="204">
        <v>2.7502414169418721</v>
      </c>
      <c r="I45" s="204">
        <v>3.3143165637126257</v>
      </c>
      <c r="J45" s="204">
        <v>3.5087665566154964</v>
      </c>
      <c r="K45" s="204">
        <v>3.1942272966652254</v>
      </c>
      <c r="L45" s="204">
        <v>3.4033673281329246</v>
      </c>
      <c r="M45" s="204">
        <v>3.1865812254406349</v>
      </c>
      <c r="N45" s="204">
        <v>3.2285326847560412</v>
      </c>
      <c r="O45" s="204">
        <v>2.929941524457961</v>
      </c>
      <c r="P45" s="204">
        <v>3.0027549769177506</v>
      </c>
      <c r="Q45" s="204">
        <v>3.0339004932592104</v>
      </c>
    </row>
    <row r="46" spans="1:17" x14ac:dyDescent="0.25">
      <c r="A46" s="72" t="s">
        <v>278</v>
      </c>
      <c r="B46" s="306">
        <v>3.4689776618294026</v>
      </c>
      <c r="C46" s="306">
        <v>4.3765086595845641</v>
      </c>
      <c r="D46" s="306">
        <v>4.7040743392035358</v>
      </c>
      <c r="E46" s="306">
        <v>4.0879739396256412</v>
      </c>
      <c r="F46" s="306">
        <v>4.840277168306768</v>
      </c>
      <c r="G46" s="306">
        <v>4.8214816530230671</v>
      </c>
      <c r="H46" s="306">
        <v>6.0727360040106841</v>
      </c>
      <c r="I46" s="306">
        <v>8.7964721553457039</v>
      </c>
      <c r="J46" s="306">
        <v>8.51769432189489</v>
      </c>
      <c r="K46" s="306">
        <v>7.8539185716183155</v>
      </c>
      <c r="L46" s="306">
        <v>8.1609715995506349</v>
      </c>
      <c r="M46" s="306">
        <v>8.2320639872162626</v>
      </c>
      <c r="N46" s="306">
        <v>7.5203275034696659</v>
      </c>
      <c r="O46" s="306">
        <v>7.4756017266047508</v>
      </c>
      <c r="P46" s="306">
        <v>7.6584753504088248</v>
      </c>
      <c r="Q46" s="306">
        <v>8.1126048764697511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1.0000000000000002</v>
      </c>
      <c r="G50" s="77">
        <f t="shared" si="0"/>
        <v>1.0000000000000002</v>
      </c>
      <c r="H50" s="77">
        <f t="shared" si="0"/>
        <v>1</v>
      </c>
      <c r="I50" s="77">
        <f t="shared" si="0"/>
        <v>1.0000000000000002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0.99999999999999978</v>
      </c>
      <c r="M50" s="77">
        <f t="shared" si="0"/>
        <v>1</v>
      </c>
      <c r="N50" s="77">
        <f t="shared" si="0"/>
        <v>1</v>
      </c>
      <c r="O50" s="77">
        <f t="shared" si="0"/>
        <v>0.99999999999999967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2.8059308062827151E-2</v>
      </c>
      <c r="C51" s="203">
        <f t="shared" si="1"/>
        <v>2.8059308062827144E-2</v>
      </c>
      <c r="D51" s="203">
        <f t="shared" si="1"/>
        <v>2.8059308062827148E-2</v>
      </c>
      <c r="E51" s="203">
        <f t="shared" si="1"/>
        <v>2.8059308062827148E-2</v>
      </c>
      <c r="F51" s="203">
        <f t="shared" si="1"/>
        <v>2.8059308062827148E-2</v>
      </c>
      <c r="G51" s="203">
        <f t="shared" si="1"/>
        <v>2.8059308062827151E-2</v>
      </c>
      <c r="H51" s="203">
        <f t="shared" si="1"/>
        <v>2.8059308062827148E-2</v>
      </c>
      <c r="I51" s="203">
        <f t="shared" si="1"/>
        <v>2.8059308062827158E-2</v>
      </c>
      <c r="J51" s="203">
        <f t="shared" si="1"/>
        <v>2.8059308062827148E-2</v>
      </c>
      <c r="K51" s="203">
        <f t="shared" si="1"/>
        <v>2.8059308062827158E-2</v>
      </c>
      <c r="L51" s="203">
        <f t="shared" si="1"/>
        <v>2.8059308062827148E-2</v>
      </c>
      <c r="M51" s="203">
        <f t="shared" si="1"/>
        <v>2.8059308062827148E-2</v>
      </c>
      <c r="N51" s="203">
        <f t="shared" si="1"/>
        <v>2.8059308062827148E-2</v>
      </c>
      <c r="O51" s="203">
        <f t="shared" si="1"/>
        <v>2.8059308062827144E-2</v>
      </c>
      <c r="P51" s="203">
        <f t="shared" si="1"/>
        <v>2.8059308062827148E-2</v>
      </c>
      <c r="Q51" s="203">
        <f t="shared" si="1"/>
        <v>2.8059308062827148E-2</v>
      </c>
    </row>
    <row r="52" spans="1:17" x14ac:dyDescent="0.25">
      <c r="A52" s="76" t="s">
        <v>82</v>
      </c>
      <c r="B52" s="202">
        <f t="shared" ref="B52:Q52" si="2">IF(B$7=0,0,B$7/B$5)</f>
        <v>3.5074135078533943E-2</v>
      </c>
      <c r="C52" s="202">
        <f t="shared" si="2"/>
        <v>3.5074135078533936E-2</v>
      </c>
      <c r="D52" s="202">
        <f t="shared" si="2"/>
        <v>3.5074135078533936E-2</v>
      </c>
      <c r="E52" s="202">
        <f t="shared" si="2"/>
        <v>3.5074135078533936E-2</v>
      </c>
      <c r="F52" s="202">
        <f t="shared" si="2"/>
        <v>3.5074135078533936E-2</v>
      </c>
      <c r="G52" s="202">
        <f t="shared" si="2"/>
        <v>3.5074135078533943E-2</v>
      </c>
      <c r="H52" s="202">
        <f t="shared" si="2"/>
        <v>3.5074135078533936E-2</v>
      </c>
      <c r="I52" s="202">
        <f t="shared" si="2"/>
        <v>3.507413507853395E-2</v>
      </c>
      <c r="J52" s="202">
        <f t="shared" si="2"/>
        <v>3.5074135078533936E-2</v>
      </c>
      <c r="K52" s="202">
        <f t="shared" si="2"/>
        <v>3.507413507853395E-2</v>
      </c>
      <c r="L52" s="202">
        <f t="shared" si="2"/>
        <v>3.5074135078533936E-2</v>
      </c>
      <c r="M52" s="202">
        <f t="shared" si="2"/>
        <v>3.5074135078533936E-2</v>
      </c>
      <c r="N52" s="202">
        <f t="shared" si="2"/>
        <v>3.5074135078533936E-2</v>
      </c>
      <c r="O52" s="202">
        <f t="shared" si="2"/>
        <v>3.5074135078533929E-2</v>
      </c>
      <c r="P52" s="202">
        <f t="shared" si="2"/>
        <v>3.5074135078533936E-2</v>
      </c>
      <c r="Q52" s="202">
        <f t="shared" si="2"/>
        <v>3.5074135078533936E-2</v>
      </c>
    </row>
    <row r="53" spans="1:17" x14ac:dyDescent="0.25">
      <c r="A53" s="76" t="s">
        <v>81</v>
      </c>
      <c r="B53" s="202">
        <f t="shared" ref="B53:Q53" si="3">IF(B$8=0,0,B$8/B$5)</f>
        <v>4.8226935732984158E-2</v>
      </c>
      <c r="C53" s="202">
        <f t="shared" si="3"/>
        <v>4.8226935732984158E-2</v>
      </c>
      <c r="D53" s="202">
        <f t="shared" si="3"/>
        <v>4.8226935732984158E-2</v>
      </c>
      <c r="E53" s="202">
        <f t="shared" si="3"/>
        <v>4.8226935732984158E-2</v>
      </c>
      <c r="F53" s="202">
        <f t="shared" si="3"/>
        <v>4.8226935732984158E-2</v>
      </c>
      <c r="G53" s="202">
        <f t="shared" si="3"/>
        <v>4.8226935732984165E-2</v>
      </c>
      <c r="H53" s="202">
        <f t="shared" si="3"/>
        <v>4.8226935732984165E-2</v>
      </c>
      <c r="I53" s="202">
        <f t="shared" si="3"/>
        <v>4.8226935732984179E-2</v>
      </c>
      <c r="J53" s="202">
        <f t="shared" si="3"/>
        <v>4.8226935732984158E-2</v>
      </c>
      <c r="K53" s="202">
        <f t="shared" si="3"/>
        <v>4.8226935732984179E-2</v>
      </c>
      <c r="L53" s="202">
        <f t="shared" si="3"/>
        <v>4.8226935732984158E-2</v>
      </c>
      <c r="M53" s="202">
        <f t="shared" si="3"/>
        <v>4.8226935732984158E-2</v>
      </c>
      <c r="N53" s="202">
        <f t="shared" si="3"/>
        <v>4.8226935732984158E-2</v>
      </c>
      <c r="O53" s="202">
        <f t="shared" si="3"/>
        <v>4.8226935732984151E-2</v>
      </c>
      <c r="P53" s="202">
        <f t="shared" si="3"/>
        <v>4.8226935732984158E-2</v>
      </c>
      <c r="Q53" s="202">
        <f t="shared" si="3"/>
        <v>4.8226935732984158E-2</v>
      </c>
    </row>
    <row r="54" spans="1:17" x14ac:dyDescent="0.25">
      <c r="A54" s="76" t="s">
        <v>80</v>
      </c>
      <c r="B54" s="202">
        <f t="shared" ref="B54:Q54" si="4">IF(B$9=0,0,B$9/B$5)</f>
        <v>3.0689868193717197E-2</v>
      </c>
      <c r="C54" s="202">
        <f t="shared" si="4"/>
        <v>3.0689868193717194E-2</v>
      </c>
      <c r="D54" s="202">
        <f t="shared" si="4"/>
        <v>3.068986819371719E-2</v>
      </c>
      <c r="E54" s="202">
        <f t="shared" si="4"/>
        <v>3.0689868193717194E-2</v>
      </c>
      <c r="F54" s="202">
        <f t="shared" si="4"/>
        <v>3.0689868193717194E-2</v>
      </c>
      <c r="G54" s="202">
        <f t="shared" si="4"/>
        <v>3.0689868193717197E-2</v>
      </c>
      <c r="H54" s="202">
        <f t="shared" si="4"/>
        <v>3.0689868193717194E-2</v>
      </c>
      <c r="I54" s="202">
        <f t="shared" si="4"/>
        <v>3.0689868193717204E-2</v>
      </c>
      <c r="J54" s="202">
        <f t="shared" si="4"/>
        <v>3.0689868193717194E-2</v>
      </c>
      <c r="K54" s="202">
        <f t="shared" si="4"/>
        <v>3.0689868193717208E-2</v>
      </c>
      <c r="L54" s="202">
        <f t="shared" si="4"/>
        <v>3.0689868193717197E-2</v>
      </c>
      <c r="M54" s="202">
        <f t="shared" si="4"/>
        <v>3.0689868193717194E-2</v>
      </c>
      <c r="N54" s="202">
        <f t="shared" si="4"/>
        <v>3.0689868193717197E-2</v>
      </c>
      <c r="O54" s="202">
        <f t="shared" si="4"/>
        <v>3.068986819371719E-2</v>
      </c>
      <c r="P54" s="202">
        <f t="shared" si="4"/>
        <v>3.0689868193717194E-2</v>
      </c>
      <c r="Q54" s="202">
        <f t="shared" si="4"/>
        <v>3.068986819371719E-2</v>
      </c>
    </row>
    <row r="55" spans="1:17" x14ac:dyDescent="0.25">
      <c r="A55" s="129" t="s">
        <v>79</v>
      </c>
      <c r="B55" s="201">
        <f t="shared" ref="B55:Q55" si="5">IF(B$10=0,0,B$10/B$5)</f>
        <v>2.3675041178010409E-2</v>
      </c>
      <c r="C55" s="201">
        <f t="shared" si="5"/>
        <v>2.3675041178010406E-2</v>
      </c>
      <c r="D55" s="201">
        <f t="shared" si="5"/>
        <v>2.3675041178010406E-2</v>
      </c>
      <c r="E55" s="201">
        <f t="shared" si="5"/>
        <v>2.3675041178010406E-2</v>
      </c>
      <c r="F55" s="201">
        <f t="shared" si="5"/>
        <v>2.3675041178010399E-2</v>
      </c>
      <c r="G55" s="201">
        <f t="shared" si="5"/>
        <v>2.3675041178010409E-2</v>
      </c>
      <c r="H55" s="201">
        <f t="shared" si="5"/>
        <v>2.3675041178010402E-2</v>
      </c>
      <c r="I55" s="201">
        <f t="shared" si="5"/>
        <v>2.3675041178010413E-2</v>
      </c>
      <c r="J55" s="201">
        <f t="shared" si="5"/>
        <v>2.3675041178010406E-2</v>
      </c>
      <c r="K55" s="201">
        <f t="shared" si="5"/>
        <v>2.3675041178010413E-2</v>
      </c>
      <c r="L55" s="201">
        <f t="shared" si="5"/>
        <v>2.3675041178010406E-2</v>
      </c>
      <c r="M55" s="201">
        <f t="shared" si="5"/>
        <v>2.3675041178010406E-2</v>
      </c>
      <c r="N55" s="201">
        <f t="shared" si="5"/>
        <v>2.3675041178010406E-2</v>
      </c>
      <c r="O55" s="201">
        <f t="shared" si="5"/>
        <v>2.3675041178010402E-2</v>
      </c>
      <c r="P55" s="201">
        <f t="shared" si="5"/>
        <v>2.3675041178010406E-2</v>
      </c>
      <c r="Q55" s="201">
        <f t="shared" si="5"/>
        <v>2.3675041178010406E-2</v>
      </c>
    </row>
    <row r="56" spans="1:17" x14ac:dyDescent="0.25">
      <c r="A56" s="127" t="s">
        <v>283</v>
      </c>
      <c r="B56" s="200">
        <f t="shared" ref="B56:Q56" si="6">IF(B$15=0,0,B$15/B$5)</f>
        <v>0.1028698781447506</v>
      </c>
      <c r="C56" s="200">
        <f t="shared" si="6"/>
        <v>0.10286987814475058</v>
      </c>
      <c r="D56" s="200">
        <f t="shared" si="6"/>
        <v>0.10286987814475058</v>
      </c>
      <c r="E56" s="200">
        <f t="shared" si="6"/>
        <v>0.10286987814475058</v>
      </c>
      <c r="F56" s="200">
        <f t="shared" si="6"/>
        <v>0.10286987814475058</v>
      </c>
      <c r="G56" s="200">
        <f t="shared" si="6"/>
        <v>0.10286987814475057</v>
      </c>
      <c r="H56" s="200">
        <f t="shared" si="6"/>
        <v>0.10286987814475061</v>
      </c>
      <c r="I56" s="200">
        <f t="shared" si="6"/>
        <v>0.10286987814475061</v>
      </c>
      <c r="J56" s="200">
        <f t="shared" si="6"/>
        <v>0.10286987814475057</v>
      </c>
      <c r="K56" s="200">
        <f t="shared" si="6"/>
        <v>0.10286987814475063</v>
      </c>
      <c r="L56" s="200">
        <f t="shared" si="6"/>
        <v>0.10286987814475058</v>
      </c>
      <c r="M56" s="200">
        <f t="shared" si="6"/>
        <v>0.10286987814475058</v>
      </c>
      <c r="N56" s="200">
        <f t="shared" si="6"/>
        <v>0.10286987814475058</v>
      </c>
      <c r="O56" s="200">
        <f t="shared" si="6"/>
        <v>0.10286987814475058</v>
      </c>
      <c r="P56" s="200">
        <f t="shared" si="6"/>
        <v>0.10286987814475057</v>
      </c>
      <c r="Q56" s="200">
        <f t="shared" si="6"/>
        <v>0.10286987814475057</v>
      </c>
    </row>
    <row r="57" spans="1:17" x14ac:dyDescent="0.25">
      <c r="A57" s="142" t="s">
        <v>289</v>
      </c>
      <c r="B57" s="199">
        <f t="shared" ref="B57:Q57" si="7">IF(B$16=0,0,B$16/B$5)</f>
        <v>0.1028698781447506</v>
      </c>
      <c r="C57" s="199">
        <f t="shared" si="7"/>
        <v>0.10286987814475058</v>
      </c>
      <c r="D57" s="199">
        <f t="shared" si="7"/>
        <v>0.10286987814475058</v>
      </c>
      <c r="E57" s="199">
        <f t="shared" si="7"/>
        <v>0.10286987814475058</v>
      </c>
      <c r="F57" s="199">
        <f t="shared" si="7"/>
        <v>0.10286987814475058</v>
      </c>
      <c r="G57" s="199">
        <f t="shared" si="7"/>
        <v>0.10286987814475057</v>
      </c>
      <c r="H57" s="199">
        <f t="shared" si="7"/>
        <v>0.10286987814475061</v>
      </c>
      <c r="I57" s="199">
        <f t="shared" si="7"/>
        <v>0.10286987814475061</v>
      </c>
      <c r="J57" s="199">
        <f t="shared" si="7"/>
        <v>0.10286987814475057</v>
      </c>
      <c r="K57" s="199">
        <f t="shared" si="7"/>
        <v>0.10286987814475063</v>
      </c>
      <c r="L57" s="199">
        <f t="shared" si="7"/>
        <v>0.10286987814475058</v>
      </c>
      <c r="M57" s="199">
        <f t="shared" si="7"/>
        <v>0.10286987814475058</v>
      </c>
      <c r="N57" s="199">
        <f t="shared" si="7"/>
        <v>0.10286987814475058</v>
      </c>
      <c r="O57" s="199">
        <f t="shared" si="7"/>
        <v>0.10286987814475058</v>
      </c>
      <c r="P57" s="199">
        <f t="shared" si="7"/>
        <v>0.10286987814475057</v>
      </c>
      <c r="Q57" s="199">
        <f t="shared" si="7"/>
        <v>0.10286987814475057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5.1434939072375299E-2</v>
      </c>
      <c r="C59" s="200">
        <f t="shared" si="9"/>
        <v>5.1434939072375292E-2</v>
      </c>
      <c r="D59" s="200">
        <f t="shared" si="9"/>
        <v>5.1434939072375292E-2</v>
      </c>
      <c r="E59" s="200">
        <f t="shared" si="9"/>
        <v>5.1434939072375292E-2</v>
      </c>
      <c r="F59" s="200">
        <f t="shared" si="9"/>
        <v>5.1434939072375292E-2</v>
      </c>
      <c r="G59" s="200">
        <f t="shared" si="9"/>
        <v>5.1434939072375299E-2</v>
      </c>
      <c r="H59" s="200">
        <f t="shared" si="9"/>
        <v>5.1434939072375292E-2</v>
      </c>
      <c r="I59" s="200">
        <f t="shared" si="9"/>
        <v>5.1434939072375313E-2</v>
      </c>
      <c r="J59" s="200">
        <f t="shared" si="9"/>
        <v>5.1434939072375292E-2</v>
      </c>
      <c r="K59" s="200">
        <f t="shared" si="9"/>
        <v>5.1434939072375313E-2</v>
      </c>
      <c r="L59" s="200">
        <f t="shared" si="9"/>
        <v>5.1434939072375292E-2</v>
      </c>
      <c r="M59" s="200">
        <f t="shared" si="9"/>
        <v>5.1434939072375292E-2</v>
      </c>
      <c r="N59" s="200">
        <f t="shared" si="9"/>
        <v>5.1434939072375299E-2</v>
      </c>
      <c r="O59" s="200">
        <f t="shared" si="9"/>
        <v>5.1434939072375285E-2</v>
      </c>
      <c r="P59" s="200">
        <f t="shared" si="9"/>
        <v>5.1434939072375285E-2</v>
      </c>
      <c r="Q59" s="200">
        <f t="shared" si="9"/>
        <v>5.1434939072375292E-2</v>
      </c>
    </row>
    <row r="60" spans="1:17" x14ac:dyDescent="0.25">
      <c r="A60" s="142" t="s">
        <v>287</v>
      </c>
      <c r="B60" s="199">
        <f t="shared" ref="B60:Q60" si="10">IF(B$24=0,0,B$24/B$5)</f>
        <v>3.6004457350662711E-2</v>
      </c>
      <c r="C60" s="199">
        <f t="shared" si="10"/>
        <v>3.6004457350662704E-2</v>
      </c>
      <c r="D60" s="199">
        <f t="shared" si="10"/>
        <v>3.6004457350662704E-2</v>
      </c>
      <c r="E60" s="199">
        <f t="shared" si="10"/>
        <v>3.6004457350662704E-2</v>
      </c>
      <c r="F60" s="199">
        <f t="shared" si="10"/>
        <v>3.6004457350662704E-2</v>
      </c>
      <c r="G60" s="199">
        <f t="shared" si="10"/>
        <v>3.6004457350662711E-2</v>
      </c>
      <c r="H60" s="199">
        <f t="shared" si="10"/>
        <v>3.6004457350662704E-2</v>
      </c>
      <c r="I60" s="199">
        <f t="shared" si="10"/>
        <v>3.6004457350662718E-2</v>
      </c>
      <c r="J60" s="199">
        <f t="shared" si="10"/>
        <v>3.6004457350662704E-2</v>
      </c>
      <c r="K60" s="199">
        <f t="shared" si="10"/>
        <v>3.6004457350662718E-2</v>
      </c>
      <c r="L60" s="199">
        <f t="shared" si="10"/>
        <v>3.6004457350662704E-2</v>
      </c>
      <c r="M60" s="199">
        <f t="shared" si="10"/>
        <v>3.6004457350662704E-2</v>
      </c>
      <c r="N60" s="199">
        <f t="shared" si="10"/>
        <v>3.6004457350662704E-2</v>
      </c>
      <c r="O60" s="199">
        <f t="shared" si="10"/>
        <v>3.6004457350662697E-2</v>
      </c>
      <c r="P60" s="199">
        <f t="shared" si="10"/>
        <v>3.6004457350662704E-2</v>
      </c>
      <c r="Q60" s="199">
        <f t="shared" si="10"/>
        <v>3.6004457350662704E-2</v>
      </c>
    </row>
    <row r="61" spans="1:17" x14ac:dyDescent="0.25">
      <c r="A61" s="142" t="s">
        <v>286</v>
      </c>
      <c r="B61" s="199">
        <f t="shared" ref="B61:Q61" si="11">IF(B$25=0,0,B$25/B$5)</f>
        <v>1.5430481721712592E-2</v>
      </c>
      <c r="C61" s="199">
        <f t="shared" si="11"/>
        <v>1.5430481721712587E-2</v>
      </c>
      <c r="D61" s="199">
        <f t="shared" si="11"/>
        <v>1.5430481721712587E-2</v>
      </c>
      <c r="E61" s="199">
        <f t="shared" si="11"/>
        <v>1.5430481721712588E-2</v>
      </c>
      <c r="F61" s="199">
        <f t="shared" si="11"/>
        <v>1.5430481721712587E-2</v>
      </c>
      <c r="G61" s="199">
        <f t="shared" si="11"/>
        <v>1.543048172171259E-2</v>
      </c>
      <c r="H61" s="199">
        <f t="shared" si="11"/>
        <v>1.5430481721712588E-2</v>
      </c>
      <c r="I61" s="199">
        <f t="shared" si="11"/>
        <v>1.5430481721712595E-2</v>
      </c>
      <c r="J61" s="199">
        <f t="shared" si="11"/>
        <v>1.5430481721712588E-2</v>
      </c>
      <c r="K61" s="199">
        <f t="shared" si="11"/>
        <v>1.5430481721712594E-2</v>
      </c>
      <c r="L61" s="199">
        <f t="shared" si="11"/>
        <v>1.5430481721712588E-2</v>
      </c>
      <c r="M61" s="199">
        <f t="shared" si="11"/>
        <v>1.543048172171259E-2</v>
      </c>
      <c r="N61" s="199">
        <f t="shared" si="11"/>
        <v>1.5430481721712588E-2</v>
      </c>
      <c r="O61" s="199">
        <f t="shared" si="11"/>
        <v>1.5430481721712587E-2</v>
      </c>
      <c r="P61" s="199">
        <f t="shared" si="11"/>
        <v>1.5430481721712588E-2</v>
      </c>
      <c r="Q61" s="199">
        <f t="shared" si="11"/>
        <v>1.5430481721712588E-2</v>
      </c>
    </row>
    <row r="62" spans="1:17" x14ac:dyDescent="0.25">
      <c r="A62" s="127" t="s">
        <v>281</v>
      </c>
      <c r="B62" s="200">
        <f t="shared" ref="B62:Q62" si="12">IF(B$26=0,0,B$26/B$5)</f>
        <v>0.32918361006320196</v>
      </c>
      <c r="C62" s="200">
        <f t="shared" si="12"/>
        <v>0.32918361006320185</v>
      </c>
      <c r="D62" s="200">
        <f t="shared" si="12"/>
        <v>0.32918361006320185</v>
      </c>
      <c r="E62" s="200">
        <f t="shared" si="12"/>
        <v>0.32918361006320185</v>
      </c>
      <c r="F62" s="200">
        <f t="shared" si="12"/>
        <v>0.3291836100632019</v>
      </c>
      <c r="G62" s="200">
        <f t="shared" si="12"/>
        <v>0.32918361006320185</v>
      </c>
      <c r="H62" s="200">
        <f t="shared" si="12"/>
        <v>0.32918361006320185</v>
      </c>
      <c r="I62" s="200">
        <f t="shared" si="12"/>
        <v>0.32918361006320201</v>
      </c>
      <c r="J62" s="200">
        <f t="shared" si="12"/>
        <v>0.32918361006320185</v>
      </c>
      <c r="K62" s="200">
        <f t="shared" si="12"/>
        <v>0.32918361006320196</v>
      </c>
      <c r="L62" s="200">
        <f t="shared" si="12"/>
        <v>0.32918361006320185</v>
      </c>
      <c r="M62" s="200">
        <f t="shared" si="12"/>
        <v>0.32918361006320185</v>
      </c>
      <c r="N62" s="200">
        <f t="shared" si="12"/>
        <v>0.3291836100632019</v>
      </c>
      <c r="O62" s="200">
        <f t="shared" si="12"/>
        <v>0.3291836100632019</v>
      </c>
      <c r="P62" s="200">
        <f t="shared" si="12"/>
        <v>0.32918361006320185</v>
      </c>
      <c r="Q62" s="200">
        <f t="shared" si="12"/>
        <v>0.32918361006320179</v>
      </c>
    </row>
    <row r="63" spans="1:17" x14ac:dyDescent="0.25">
      <c r="A63" s="142" t="s">
        <v>285</v>
      </c>
      <c r="B63" s="199">
        <f t="shared" ref="B63:Q63" si="13">IF(B$27=0,0,B$27/B$5)</f>
        <v>0.31734608947419668</v>
      </c>
      <c r="C63" s="199">
        <f t="shared" si="13"/>
        <v>0.31734608947419646</v>
      </c>
      <c r="D63" s="199">
        <f t="shared" si="13"/>
        <v>0.31734608947419679</v>
      </c>
      <c r="E63" s="199">
        <f t="shared" si="13"/>
        <v>0.31734608947419662</v>
      </c>
      <c r="F63" s="199">
        <f t="shared" si="13"/>
        <v>0.31734608947419668</v>
      </c>
      <c r="G63" s="199">
        <f t="shared" si="13"/>
        <v>0.31734608947419668</v>
      </c>
      <c r="H63" s="199">
        <f t="shared" si="13"/>
        <v>0.31734608947419657</v>
      </c>
      <c r="I63" s="199">
        <f t="shared" si="13"/>
        <v>0.31734608947419679</v>
      </c>
      <c r="J63" s="199">
        <f t="shared" si="13"/>
        <v>0.29095992532323056</v>
      </c>
      <c r="K63" s="199">
        <f t="shared" si="13"/>
        <v>0.31734608947419674</v>
      </c>
      <c r="L63" s="199">
        <f t="shared" si="13"/>
        <v>0.31734608947419685</v>
      </c>
      <c r="M63" s="199">
        <f t="shared" si="13"/>
        <v>0.28829210221313967</v>
      </c>
      <c r="N63" s="199">
        <f t="shared" si="13"/>
        <v>0.20264024707412637</v>
      </c>
      <c r="O63" s="199">
        <f t="shared" si="13"/>
        <v>0.25414831603235077</v>
      </c>
      <c r="P63" s="199">
        <f t="shared" si="13"/>
        <v>0.20943181786466861</v>
      </c>
      <c r="Q63" s="199">
        <f t="shared" si="13"/>
        <v>0.25631383707437111</v>
      </c>
    </row>
    <row r="64" spans="1:17" x14ac:dyDescent="0.25">
      <c r="A64" s="142" t="s">
        <v>284</v>
      </c>
      <c r="B64" s="199">
        <f t="shared" ref="B64:Q64" si="14">IF(B$33=0,0,B$33/B$5)</f>
        <v>1.1837520589005252E-2</v>
      </c>
      <c r="C64" s="199">
        <f t="shared" si="14"/>
        <v>1.1837520589005376E-2</v>
      </c>
      <c r="D64" s="199">
        <f t="shared" si="14"/>
        <v>1.1837520589005075E-2</v>
      </c>
      <c r="E64" s="199">
        <f t="shared" si="14"/>
        <v>1.1837520589005177E-2</v>
      </c>
      <c r="F64" s="199">
        <f t="shared" si="14"/>
        <v>1.1837520589005177E-2</v>
      </c>
      <c r="G64" s="199">
        <f t="shared" si="14"/>
        <v>1.1837520589005208E-2</v>
      </c>
      <c r="H64" s="199">
        <f t="shared" si="14"/>
        <v>1.1837520589005264E-2</v>
      </c>
      <c r="I64" s="199">
        <f t="shared" si="14"/>
        <v>1.1837520589005191E-2</v>
      </c>
      <c r="J64" s="199">
        <f t="shared" si="14"/>
        <v>3.8223684739971266E-2</v>
      </c>
      <c r="K64" s="199">
        <f t="shared" si="14"/>
        <v>1.183752058900521E-2</v>
      </c>
      <c r="L64" s="199">
        <f t="shared" si="14"/>
        <v>1.1837520589005012E-2</v>
      </c>
      <c r="M64" s="199">
        <f t="shared" si="14"/>
        <v>4.0891507850062209E-2</v>
      </c>
      <c r="N64" s="199">
        <f t="shared" si="14"/>
        <v>0.12654336298907551</v>
      </c>
      <c r="O64" s="199">
        <f t="shared" si="14"/>
        <v>7.5035294030851102E-2</v>
      </c>
      <c r="P64" s="199">
        <f t="shared" si="14"/>
        <v>0.11975179219853321</v>
      </c>
      <c r="Q64" s="199">
        <f t="shared" si="14"/>
        <v>7.2869772988830669E-2</v>
      </c>
    </row>
    <row r="65" spans="1:17" x14ac:dyDescent="0.25">
      <c r="A65" s="127" t="s">
        <v>280</v>
      </c>
      <c r="B65" s="200">
        <f t="shared" ref="B65:Q65" si="15">IF(B$34=0,0,B$34/B$5)</f>
        <v>0.1036999563554078</v>
      </c>
      <c r="C65" s="200">
        <f t="shared" si="15"/>
        <v>5.7449431383784097E-2</v>
      </c>
      <c r="D65" s="200">
        <f t="shared" si="15"/>
        <v>2.1795890172929759E-2</v>
      </c>
      <c r="E65" s="200">
        <f t="shared" si="15"/>
        <v>0.10401720333874669</v>
      </c>
      <c r="F65" s="200">
        <f t="shared" si="15"/>
        <v>6.2260112090750726E-2</v>
      </c>
      <c r="G65" s="200">
        <f t="shared" si="15"/>
        <v>0.10303810869518261</v>
      </c>
      <c r="H65" s="200">
        <f t="shared" si="15"/>
        <v>5.377354009465303E-2</v>
      </c>
      <c r="I65" s="200">
        <f t="shared" si="15"/>
        <v>1.2480693491151551E-2</v>
      </c>
      <c r="J65" s="200">
        <f t="shared" si="15"/>
        <v>3.3454113578056187E-2</v>
      </c>
      <c r="K65" s="200">
        <f t="shared" si="15"/>
        <v>3.0561960317313456E-2</v>
      </c>
      <c r="L65" s="200">
        <f t="shared" si="15"/>
        <v>3.6197872628198097E-2</v>
      </c>
      <c r="M65" s="200">
        <f t="shared" si="15"/>
        <v>1.9029111926536803E-2</v>
      </c>
      <c r="N65" s="200">
        <f t="shared" si="15"/>
        <v>4.2547018790847678E-2</v>
      </c>
      <c r="O65" s="200">
        <f t="shared" si="15"/>
        <v>2.198270201360402E-2</v>
      </c>
      <c r="P65" s="200">
        <f t="shared" si="15"/>
        <v>2.2072311549354382E-2</v>
      </c>
      <c r="Q65" s="200">
        <f t="shared" si="15"/>
        <v>1.063811992294573E-2</v>
      </c>
    </row>
    <row r="66" spans="1:17" x14ac:dyDescent="0.25">
      <c r="A66" s="127" t="s">
        <v>279</v>
      </c>
      <c r="B66" s="200">
        <f t="shared" ref="B66:Q66" si="16">IF(B$45=0,0,B$45/B$5)</f>
        <v>9.258289033027553E-2</v>
      </c>
      <c r="C66" s="200">
        <f t="shared" si="16"/>
        <v>9.2582890330275516E-2</v>
      </c>
      <c r="D66" s="200">
        <f t="shared" si="16"/>
        <v>9.2582890330275516E-2</v>
      </c>
      <c r="E66" s="200">
        <f t="shared" si="16"/>
        <v>9.2582890330275516E-2</v>
      </c>
      <c r="F66" s="200">
        <f t="shared" si="16"/>
        <v>9.2582890330275516E-2</v>
      </c>
      <c r="G66" s="200">
        <f t="shared" si="16"/>
        <v>9.258289033027553E-2</v>
      </c>
      <c r="H66" s="200">
        <f t="shared" si="16"/>
        <v>9.2582890330275516E-2</v>
      </c>
      <c r="I66" s="200">
        <f t="shared" si="16"/>
        <v>9.2582890330275558E-2</v>
      </c>
      <c r="J66" s="200">
        <f t="shared" si="16"/>
        <v>9.2582890330275516E-2</v>
      </c>
      <c r="K66" s="200">
        <f t="shared" si="16"/>
        <v>9.2582890330275558E-2</v>
      </c>
      <c r="L66" s="200">
        <f t="shared" si="16"/>
        <v>9.2582890330275516E-2</v>
      </c>
      <c r="M66" s="200">
        <f t="shared" si="16"/>
        <v>9.2582890330275516E-2</v>
      </c>
      <c r="N66" s="200">
        <f t="shared" si="16"/>
        <v>9.2582890330275516E-2</v>
      </c>
      <c r="O66" s="200">
        <f t="shared" si="16"/>
        <v>9.2582890330275502E-2</v>
      </c>
      <c r="P66" s="200">
        <f t="shared" si="16"/>
        <v>9.2582890330275516E-2</v>
      </c>
      <c r="Q66" s="200">
        <f t="shared" si="16"/>
        <v>9.2582890330275516E-2</v>
      </c>
    </row>
    <row r="67" spans="1:17" x14ac:dyDescent="0.25">
      <c r="A67" s="72" t="s">
        <v>278</v>
      </c>
      <c r="B67" s="71">
        <f t="shared" ref="B67:Q67" si="17">IF(B$46=0,0,B$46/B$5)</f>
        <v>0.15450343778791617</v>
      </c>
      <c r="C67" s="71">
        <f t="shared" si="17"/>
        <v>0.20075396275953994</v>
      </c>
      <c r="D67" s="71">
        <f t="shared" si="17"/>
        <v>0.23640750397039406</v>
      </c>
      <c r="E67" s="71">
        <f t="shared" si="17"/>
        <v>0.15418619080457724</v>
      </c>
      <c r="F67" s="71">
        <f t="shared" si="17"/>
        <v>0.1959432820525733</v>
      </c>
      <c r="G67" s="71">
        <f t="shared" si="17"/>
        <v>0.15516528544814143</v>
      </c>
      <c r="H67" s="71">
        <f t="shared" si="17"/>
        <v>0.20442985404867089</v>
      </c>
      <c r="I67" s="71">
        <f t="shared" si="17"/>
        <v>0.24572270065217233</v>
      </c>
      <c r="J67" s="71">
        <f t="shared" si="17"/>
        <v>0.22474928056526788</v>
      </c>
      <c r="K67" s="71">
        <f t="shared" si="17"/>
        <v>0.2276414338260104</v>
      </c>
      <c r="L67" s="71">
        <f t="shared" si="17"/>
        <v>0.22200552151512562</v>
      </c>
      <c r="M67" s="71">
        <f t="shared" si="17"/>
        <v>0.23917428221678713</v>
      </c>
      <c r="N67" s="71">
        <f t="shared" si="17"/>
        <v>0.21565637535247625</v>
      </c>
      <c r="O67" s="71">
        <f t="shared" si="17"/>
        <v>0.23622069212971977</v>
      </c>
      <c r="P67" s="71">
        <f t="shared" si="17"/>
        <v>0.23613108259396956</v>
      </c>
      <c r="Q67" s="71">
        <f t="shared" si="17"/>
        <v>0.24756527422037827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40.168417237654666</v>
      </c>
      <c r="C71" s="230">
        <f t="shared" si="18"/>
        <v>40.576991247914165</v>
      </c>
      <c r="D71" s="230">
        <f t="shared" si="18"/>
        <v>40.808721971002392</v>
      </c>
      <c r="E71" s="230">
        <f t="shared" si="18"/>
        <v>39.735203358739085</v>
      </c>
      <c r="F71" s="230">
        <f t="shared" si="18"/>
        <v>39.546643703015533</v>
      </c>
      <c r="G71" s="230">
        <f t="shared" si="18"/>
        <v>38.291564799244959</v>
      </c>
      <c r="H71" s="230">
        <f t="shared" si="18"/>
        <v>38.122066782505904</v>
      </c>
      <c r="I71" s="230">
        <f t="shared" si="18"/>
        <v>37.41965790140469</v>
      </c>
      <c r="J71" s="230">
        <f t="shared" si="18"/>
        <v>36.276455672568403</v>
      </c>
      <c r="K71" s="230">
        <f t="shared" si="18"/>
        <v>36.506859983322393</v>
      </c>
      <c r="L71" s="230">
        <f t="shared" si="18"/>
        <v>36.445673909605823</v>
      </c>
      <c r="M71" s="230">
        <f t="shared" si="18"/>
        <v>36.01507589812919</v>
      </c>
      <c r="N71" s="230">
        <f t="shared" si="18"/>
        <v>35.171170861572399</v>
      </c>
      <c r="O71" s="230">
        <f t="shared" si="18"/>
        <v>35.759408393583328</v>
      </c>
      <c r="P71" s="230">
        <f t="shared" si="18"/>
        <v>34.424497821636777</v>
      </c>
      <c r="Q71" s="230">
        <f t="shared" si="18"/>
        <v>33.298620036781379</v>
      </c>
    </row>
    <row r="72" spans="1:17" x14ac:dyDescent="0.25">
      <c r="A72" s="132" t="s">
        <v>83</v>
      </c>
      <c r="B72" s="275">
        <f>IF(B$6=0,0,B$6/TRE!B$5*1000)</f>
        <v>1.1270979936675285</v>
      </c>
      <c r="C72" s="275">
        <f>IF(C$6=0,0,C$6/TRE!C$5*1000)</f>
        <v>1.1385622976878644</v>
      </c>
      <c r="D72" s="275">
        <f>IF(D$6=0,0,D$6/TRE!D$5*1000)</f>
        <v>1.1450645014346188</v>
      </c>
      <c r="E72" s="275">
        <f>IF(E$6=0,0,E$6/TRE!E$5*1000)</f>
        <v>1.1149423119819442</v>
      </c>
      <c r="F72" s="275">
        <f>IF(F$6=0,0,F$6/TRE!F$5*1000)</f>
        <v>1.109651458513776</v>
      </c>
      <c r="G72" s="275">
        <f>IF(G$6=0,0,G$6/TRE!G$5*1000)</f>
        <v>1.0744348129097221</v>
      </c>
      <c r="H72" s="275">
        <f>IF(H$6=0,0,H$6/TRE!H$5*1000)</f>
        <v>1.0696788158420028</v>
      </c>
      <c r="I72" s="275">
        <f>IF(I$6=0,0,I$6/TRE!I$5*1000)</f>
        <v>1.0499697086611184</v>
      </c>
      <c r="J72" s="275">
        <f>IF(J$6=0,0,J$6/TRE!J$5*1000)</f>
        <v>1.0178922451440902</v>
      </c>
      <c r="K72" s="275">
        <f>IF(K$6=0,0,K$6/TRE!K$5*1000)</f>
        <v>1.02435723067854</v>
      </c>
      <c r="L72" s="275">
        <f>IF(L$6=0,0,L$6/TRE!L$5*1000)</f>
        <v>1.022640391786972</v>
      </c>
      <c r="M72" s="275">
        <f>IF(M$6=0,0,M$6/TRE!M$5*1000)</f>
        <v>1.010558109531708</v>
      </c>
      <c r="N72" s="275">
        <f>IF(N$6=0,0,N$6/TRE!N$5*1000)</f>
        <v>0.98687871813518957</v>
      </c>
      <c r="O72" s="275">
        <f>IF(O$6=0,0,O$6/TRE!O$5*1000)</f>
        <v>1.0033842562600015</v>
      </c>
      <c r="P72" s="275">
        <f>IF(P$6=0,0,P$6/TRE!P$5*1000)</f>
        <v>0.96592758928542843</v>
      </c>
      <c r="Q72" s="275">
        <f>IF(Q$6=0,0,Q$6/TRE!Q$5*1000)</f>
        <v>0.93433623767907725</v>
      </c>
    </row>
    <row r="73" spans="1:17" x14ac:dyDescent="0.25">
      <c r="A73" s="76" t="s">
        <v>82</v>
      </c>
      <c r="B73" s="274">
        <f>IF(B$7=0,0,B$7/TRE!B$5*1000)</f>
        <v>1.4088724920844109</v>
      </c>
      <c r="C73" s="274">
        <f>IF(C$7=0,0,C$7/TRE!C$5*1000)</f>
        <v>1.4232028721098307</v>
      </c>
      <c r="D73" s="274">
        <f>IF(D$7=0,0,D$7/TRE!D$5*1000)</f>
        <v>1.4313306267932735</v>
      </c>
      <c r="E73" s="274">
        <f>IF(E$7=0,0,E$7/TRE!E$5*1000)</f>
        <v>1.3936778899774303</v>
      </c>
      <c r="F73" s="274">
        <f>IF(F$7=0,0,F$7/TRE!F$5*1000)</f>
        <v>1.3870643231422199</v>
      </c>
      <c r="G73" s="274">
        <f>IF(G$7=0,0,G$7/TRE!G$5*1000)</f>
        <v>1.343043516137153</v>
      </c>
      <c r="H73" s="274">
        <f>IF(H$7=0,0,H$7/TRE!H$5*1000)</f>
        <v>1.3370985198025036</v>
      </c>
      <c r="I73" s="274">
        <f>IF(I$7=0,0,I$7/TRE!I$5*1000)</f>
        <v>1.3124621358263981</v>
      </c>
      <c r="J73" s="274">
        <f>IF(J$7=0,0,J$7/TRE!J$5*1000)</f>
        <v>1.2723653064301126</v>
      </c>
      <c r="K73" s="274">
        <f>IF(K$7=0,0,K$7/TRE!K$5*1000)</f>
        <v>1.2804465383481751</v>
      </c>
      <c r="L73" s="274">
        <f>IF(L$7=0,0,L$7/TRE!L$5*1000)</f>
        <v>1.2783004897337149</v>
      </c>
      <c r="M73" s="274">
        <f>IF(M$7=0,0,M$7/TRE!M$5*1000)</f>
        <v>1.2631976369146352</v>
      </c>
      <c r="N73" s="274">
        <f>IF(N$7=0,0,N$7/TRE!N$5*1000)</f>
        <v>1.2335983976689873</v>
      </c>
      <c r="O73" s="274">
        <f>IF(O$7=0,0,O$7/TRE!O$5*1000)</f>
        <v>1.2542303203250018</v>
      </c>
      <c r="P73" s="274">
        <f>IF(P$7=0,0,P$7/TRE!P$5*1000)</f>
        <v>1.2074094866067855</v>
      </c>
      <c r="Q73" s="274">
        <f>IF(Q$7=0,0,Q$7/TRE!Q$5*1000)</f>
        <v>1.1679202970988467</v>
      </c>
    </row>
    <row r="74" spans="1:17" x14ac:dyDescent="0.25">
      <c r="A74" s="76" t="s">
        <v>81</v>
      </c>
      <c r="B74" s="274">
        <f>IF(B$8=0,0,B$8/TRE!B$5*1000)</f>
        <v>1.9371996766160644</v>
      </c>
      <c r="C74" s="274">
        <f>IF(C$8=0,0,C$8/TRE!C$5*1000)</f>
        <v>1.9569039491510167</v>
      </c>
      <c r="D74" s="274">
        <f>IF(D$8=0,0,D$8/TRE!D$5*1000)</f>
        <v>1.9680796118407511</v>
      </c>
      <c r="E74" s="274">
        <f>IF(E$8=0,0,E$8/TRE!E$5*1000)</f>
        <v>1.9163070987189663</v>
      </c>
      <c r="F74" s="274">
        <f>IF(F$8=0,0,F$8/TRE!F$5*1000)</f>
        <v>1.9072134443205522</v>
      </c>
      <c r="G74" s="274">
        <f>IF(G$8=0,0,G$8/TRE!G$5*1000)</f>
        <v>1.8466848346885851</v>
      </c>
      <c r="H74" s="274">
        <f>IF(H$8=0,0,H$8/TRE!H$5*1000)</f>
        <v>1.8385104647284425</v>
      </c>
      <c r="I74" s="274">
        <f>IF(I$8=0,0,I$8/TRE!I$5*1000)</f>
        <v>1.8046354367612973</v>
      </c>
      <c r="J74" s="274">
        <f>IF(J$8=0,0,J$8/TRE!J$5*1000)</f>
        <v>1.7495022963414049</v>
      </c>
      <c r="K74" s="274">
        <f>IF(K$8=0,0,K$8/TRE!K$5*1000)</f>
        <v>1.7606139902287405</v>
      </c>
      <c r="L74" s="274">
        <f>IF(L$8=0,0,L$8/TRE!L$5*1000)</f>
        <v>1.7576631733838581</v>
      </c>
      <c r="M74" s="274">
        <f>IF(M$8=0,0,M$8/TRE!M$5*1000)</f>
        <v>1.7368967507576232</v>
      </c>
      <c r="N74" s="274">
        <f>IF(N$8=0,0,N$8/TRE!N$5*1000)</f>
        <v>1.6961977967948572</v>
      </c>
      <c r="O74" s="274">
        <f>IF(O$8=0,0,O$8/TRE!O$5*1000)</f>
        <v>1.7245666904468773</v>
      </c>
      <c r="P74" s="274">
        <f>IF(P$8=0,0,P$8/TRE!P$5*1000)</f>
        <v>1.66018804408433</v>
      </c>
      <c r="Q74" s="274">
        <f>IF(Q$8=0,0,Q$8/TRE!Q$5*1000)</f>
        <v>1.605890408510914</v>
      </c>
    </row>
    <row r="75" spans="1:17" x14ac:dyDescent="0.25">
      <c r="A75" s="76" t="s">
        <v>80</v>
      </c>
      <c r="B75" s="274">
        <f>IF(B$9=0,0,B$9/TRE!B$5*1000)</f>
        <v>1.2327634305738593</v>
      </c>
      <c r="C75" s="274">
        <f>IF(C$9=0,0,C$9/TRE!C$5*1000)</f>
        <v>1.2453025130961017</v>
      </c>
      <c r="D75" s="274">
        <f>IF(D$9=0,0,D$9/TRE!D$5*1000)</f>
        <v>1.2524142984441142</v>
      </c>
      <c r="E75" s="274">
        <f>IF(E$9=0,0,E$9/TRE!E$5*1000)</f>
        <v>1.2194681537302514</v>
      </c>
      <c r="F75" s="274">
        <f>IF(F$9=0,0,F$9/TRE!F$5*1000)</f>
        <v>1.2136812827494425</v>
      </c>
      <c r="G75" s="274">
        <f>IF(G$9=0,0,G$9/TRE!G$5*1000)</f>
        <v>1.1751630766200087</v>
      </c>
      <c r="H75" s="274">
        <f>IF(H$9=0,0,H$9/TRE!H$5*1000)</f>
        <v>1.1699612048271908</v>
      </c>
      <c r="I75" s="274">
        <f>IF(I$9=0,0,I$9/TRE!I$5*1000)</f>
        <v>1.1484043688480983</v>
      </c>
      <c r="J75" s="274">
        <f>IF(J$9=0,0,J$9/TRE!J$5*1000)</f>
        <v>1.1133196431263486</v>
      </c>
      <c r="K75" s="274">
        <f>IF(K$9=0,0,K$9/TRE!K$5*1000)</f>
        <v>1.1203907210546533</v>
      </c>
      <c r="L75" s="274">
        <f>IF(L$9=0,0,L$9/TRE!L$5*1000)</f>
        <v>1.1185129285170006</v>
      </c>
      <c r="M75" s="274">
        <f>IF(M$9=0,0,M$9/TRE!M$5*1000)</f>
        <v>1.1052979323003056</v>
      </c>
      <c r="N75" s="274">
        <f>IF(N$9=0,0,N$9/TRE!N$5*1000)</f>
        <v>1.0793985979603637</v>
      </c>
      <c r="O75" s="274">
        <f>IF(O$9=0,0,O$9/TRE!O$5*1000)</f>
        <v>1.0974515302843766</v>
      </c>
      <c r="P75" s="274">
        <f>IF(P$9=0,0,P$9/TRE!P$5*1000)</f>
        <v>1.0564833007809373</v>
      </c>
      <c r="Q75" s="274">
        <f>IF(Q$9=0,0,Q$9/TRE!Q$5*1000)</f>
        <v>1.0219302599614908</v>
      </c>
    </row>
    <row r="76" spans="1:17" x14ac:dyDescent="0.25">
      <c r="A76" s="129" t="s">
        <v>79</v>
      </c>
      <c r="B76" s="273">
        <f>IF(B$10=0,0,B$10/TRE!B$5*1000)</f>
        <v>0.95098893215697722</v>
      </c>
      <c r="C76" s="273">
        <f>IF(C$10=0,0,C$10/TRE!C$5*1000)</f>
        <v>0.96066193867413563</v>
      </c>
      <c r="D76" s="273">
        <f>IF(D$10=0,0,D$10/TRE!D$5*1000)</f>
        <v>0.96614817308545964</v>
      </c>
      <c r="E76" s="273">
        <f>IF(E$10=0,0,E$10/TRE!E$5*1000)</f>
        <v>0.94073257573476543</v>
      </c>
      <c r="F76" s="273">
        <f>IF(F$10=0,0,F$10/TRE!F$5*1000)</f>
        <v>0.93626841812099815</v>
      </c>
      <c r="G76" s="273">
        <f>IF(G$10=0,0,G$10/TRE!G$5*1000)</f>
        <v>0.90655437339257816</v>
      </c>
      <c r="H76" s="273">
        <f>IF(H$10=0,0,H$10/TRE!H$5*1000)</f>
        <v>0.90254150086668983</v>
      </c>
      <c r="I76" s="273">
        <f>IF(I$10=0,0,I$10/TRE!I$5*1000)</f>
        <v>0.88591194168281873</v>
      </c>
      <c r="J76" s="273">
        <f>IF(J$10=0,0,J$10/TRE!J$5*1000)</f>
        <v>0.85884658184032603</v>
      </c>
      <c r="K76" s="273">
        <f>IF(K$10=0,0,K$10/TRE!K$5*1000)</f>
        <v>0.86430141338501809</v>
      </c>
      <c r="L76" s="273">
        <f>IF(L$10=0,0,L$10/TRE!L$5*1000)</f>
        <v>0.86285283057025752</v>
      </c>
      <c r="M76" s="273">
        <f>IF(M$10=0,0,M$10/TRE!M$5*1000)</f>
        <v>0.85265840491737865</v>
      </c>
      <c r="N76" s="273">
        <f>IF(N$10=0,0,N$10/TRE!N$5*1000)</f>
        <v>0.83267891842656616</v>
      </c>
      <c r="O76" s="273">
        <f>IF(O$10=0,0,O$10/TRE!O$5*1000)</f>
        <v>0.84660546621937616</v>
      </c>
      <c r="P76" s="273">
        <f>IF(P$10=0,0,P$10/TRE!P$5*1000)</f>
        <v>0.81500140345958016</v>
      </c>
      <c r="Q76" s="273">
        <f>IF(Q$10=0,0,Q$10/TRE!Q$5*1000)</f>
        <v>0.78834620054172144</v>
      </c>
    </row>
    <row r="77" spans="1:17" x14ac:dyDescent="0.25">
      <c r="A77" s="127" t="s">
        <v>283</v>
      </c>
      <c r="B77" s="296">
        <f>IF(B$15=0,0,B$15/TRE!B$5*1000)</f>
        <v>4.1321201865050341</v>
      </c>
      <c r="C77" s="296">
        <f>IF(C$15=0,0,C$15/TRE!C$5*1000)</f>
        <v>4.1741501451535408</v>
      </c>
      <c r="D77" s="296">
        <f>IF(D$15=0,0,D$15/TRE!D$5*1000)</f>
        <v>4.1979882564000226</v>
      </c>
      <c r="E77" s="296">
        <f>IF(E$15=0,0,E$15/TRE!E$5*1000)</f>
        <v>4.0875555275703741</v>
      </c>
      <c r="F77" s="296">
        <f>IF(F$15=0,0,F$15/TRE!F$5*1000)</f>
        <v>4.0681584187630753</v>
      </c>
      <c r="G77" s="296">
        <f>IF(G$15=0,0,G$15/TRE!G$5*1000)</f>
        <v>3.9390486048701492</v>
      </c>
      <c r="H77" s="296">
        <f>IF(H$15=0,0,H$15/TRE!H$5*1000)</f>
        <v>3.921612364542427</v>
      </c>
      <c r="I77" s="296">
        <f>IF(I$15=0,0,I$15/TRE!I$5*1000)</f>
        <v>3.8493556485357541</v>
      </c>
      <c r="J77" s="296">
        <f>IF(J$15=0,0,J$15/TRE!J$5*1000)</f>
        <v>3.7317545745605565</v>
      </c>
      <c r="K77" s="296">
        <f>IF(K$15=0,0,K$15/TRE!K$5*1000)</f>
        <v>3.7554562379318468</v>
      </c>
      <c r="L77" s="296">
        <f>IF(L$15=0,0,L$15/TRE!L$5*1000)</f>
        <v>3.7491620339844678</v>
      </c>
      <c r="M77" s="296">
        <f>IF(M$15=0,0,M$15/TRE!M$5*1000)</f>
        <v>3.7048664690144935</v>
      </c>
      <c r="N77" s="296">
        <f>IF(N$15=0,0,N$15/TRE!N$5*1000)</f>
        <v>3.6180540607381548</v>
      </c>
      <c r="O77" s="296">
        <f>IF(O$15=0,0,O$15/TRE!O$5*1000)</f>
        <v>3.6785659839762883</v>
      </c>
      <c r="P77" s="296">
        <f>IF(P$15=0,0,P$15/TRE!P$5*1000)</f>
        <v>3.5412438961060064</v>
      </c>
      <c r="Q77" s="296">
        <f>IF(Q$15=0,0,Q$15/TRE!Q$5*1000)</f>
        <v>3.4254249855720502</v>
      </c>
    </row>
    <row r="78" spans="1:17" x14ac:dyDescent="0.25">
      <c r="A78" s="127" t="s">
        <v>282</v>
      </c>
      <c r="B78" s="296">
        <f>IF(B$23=0,0,B$23/TRE!B$5*1000)</f>
        <v>2.066060093252517</v>
      </c>
      <c r="C78" s="296">
        <f>IF(C$23=0,0,C$23/TRE!C$5*1000)</f>
        <v>2.0870750725767704</v>
      </c>
      <c r="D78" s="296">
        <f>IF(D$23=0,0,D$23/TRE!D$5*1000)</f>
        <v>2.0989941282000113</v>
      </c>
      <c r="E78" s="296">
        <f>IF(E$23=0,0,E$23/TRE!E$5*1000)</f>
        <v>2.0437777637851871</v>
      </c>
      <c r="F78" s="296">
        <f>IF(F$23=0,0,F$23/TRE!F$5*1000)</f>
        <v>2.0340792093815376</v>
      </c>
      <c r="G78" s="296">
        <f>IF(G$23=0,0,G$23/TRE!G$5*1000)</f>
        <v>1.969524302435075</v>
      </c>
      <c r="H78" s="296">
        <f>IF(H$23=0,0,H$23/TRE!H$5*1000)</f>
        <v>1.9608061822712135</v>
      </c>
      <c r="I78" s="296">
        <f>IF(I$23=0,0,I$23/TRE!I$5*1000)</f>
        <v>1.9246778242678773</v>
      </c>
      <c r="J78" s="296">
        <f>IF(J$23=0,0,J$23/TRE!J$5*1000)</f>
        <v>1.8658772872802785</v>
      </c>
      <c r="K78" s="296">
        <f>IF(K$23=0,0,K$23/TRE!K$5*1000)</f>
        <v>1.8777281189659234</v>
      </c>
      <c r="L78" s="296">
        <f>IF(L$23=0,0,L$23/TRE!L$5*1000)</f>
        <v>1.8745810169922337</v>
      </c>
      <c r="M78" s="296">
        <f>IF(M$23=0,0,M$23/TRE!M$5*1000)</f>
        <v>1.8524332345072467</v>
      </c>
      <c r="N78" s="296">
        <f>IF(N$23=0,0,N$23/TRE!N$5*1000)</f>
        <v>1.8090270303690776</v>
      </c>
      <c r="O78" s="296">
        <f>IF(O$23=0,0,O$23/TRE!O$5*1000)</f>
        <v>1.8392829919881439</v>
      </c>
      <c r="P78" s="296">
        <f>IF(P$23=0,0,P$23/TRE!P$5*1000)</f>
        <v>1.7706219480530032</v>
      </c>
      <c r="Q78" s="296">
        <f>IF(Q$23=0,0,Q$23/TRE!Q$5*1000)</f>
        <v>1.7127124927860253</v>
      </c>
    </row>
    <row r="79" spans="1:17" x14ac:dyDescent="0.25">
      <c r="A79" s="127" t="s">
        <v>281</v>
      </c>
      <c r="B79" s="296">
        <f>IF(B$26=0,0,B$26/TRE!B$5*1000)</f>
        <v>13.22278459681611</v>
      </c>
      <c r="C79" s="296">
        <f>IF(C$26=0,0,C$26/TRE!C$5*1000)</f>
        <v>13.35728046449133</v>
      </c>
      <c r="D79" s="296">
        <f>IF(D$26=0,0,D$26/TRE!D$5*1000)</f>
        <v>13.433562420480069</v>
      </c>
      <c r="E79" s="296">
        <f>IF(E$26=0,0,E$26/TRE!E$5*1000)</f>
        <v>13.080177688225195</v>
      </c>
      <c r="F79" s="296">
        <f>IF(F$26=0,0,F$26/TRE!F$5*1000)</f>
        <v>13.018106940041841</v>
      </c>
      <c r="G79" s="296">
        <f>IF(G$26=0,0,G$26/TRE!G$5*1000)</f>
        <v>12.604955535584477</v>
      </c>
      <c r="H79" s="296">
        <f>IF(H$26=0,0,H$26/TRE!H$5*1000)</f>
        <v>12.549159566535764</v>
      </c>
      <c r="I79" s="296">
        <f>IF(I$26=0,0,I$26/TRE!I$5*1000)</f>
        <v>12.317938075314414</v>
      </c>
      <c r="J79" s="296">
        <f>IF(J$26=0,0,J$26/TRE!J$5*1000)</f>
        <v>11.941614638593782</v>
      </c>
      <c r="K79" s="296">
        <f>IF(K$26=0,0,K$26/TRE!K$5*1000)</f>
        <v>12.01745996138191</v>
      </c>
      <c r="L79" s="296">
        <f>IF(L$26=0,0,L$26/TRE!L$5*1000)</f>
        <v>11.997318508750295</v>
      </c>
      <c r="M79" s="296">
        <f>IF(M$26=0,0,M$26/TRE!M$5*1000)</f>
        <v>11.855572700846377</v>
      </c>
      <c r="N79" s="296">
        <f>IF(N$26=0,0,N$26/TRE!N$5*1000)</f>
        <v>11.577772994362096</v>
      </c>
      <c r="O79" s="296">
        <f>IF(O$26=0,0,O$26/TRE!O$5*1000)</f>
        <v>11.771411148724123</v>
      </c>
      <c r="P79" s="296">
        <f>IF(P$26=0,0,P$26/TRE!P$5*1000)</f>
        <v>11.331980467539221</v>
      </c>
      <c r="Q79" s="296">
        <f>IF(Q$26=0,0,Q$26/TRE!Q$5*1000)</f>
        <v>10.961359953830558</v>
      </c>
    </row>
    <row r="80" spans="1:17" x14ac:dyDescent="0.25">
      <c r="A80" s="127" t="s">
        <v>280</v>
      </c>
      <c r="B80" s="296">
        <f>IF(B$34=0,0,B$34/TRE!B$5*1000)</f>
        <v>4.1654631144105982</v>
      </c>
      <c r="C80" s="296">
        <f>IF(C$34=0,0,C$34/TRE!C$5*1000)</f>
        <v>2.3311250744574528</v>
      </c>
      <c r="D80" s="296">
        <f>IF(D$34=0,0,D$34/TRE!D$5*1000)</f>
        <v>0.88946242217759386</v>
      </c>
      <c r="E80" s="296">
        <f>IF(E$34=0,0,E$34/TRE!E$5*1000)</f>
        <v>4.1331447274724136</v>
      </c>
      <c r="F80" s="296">
        <f>IF(F$34=0,0,F$34/TRE!F$5*1000)</f>
        <v>2.462178469762728</v>
      </c>
      <c r="G80" s="296">
        <f>IF(G$34=0,0,G$34/TRE!G$5*1000)</f>
        <v>3.94549041589323</v>
      </c>
      <c r="H80" s="296">
        <f>IF(H$34=0,0,H$34/TRE!H$5*1000)</f>
        <v>2.0499584866201221</v>
      </c>
      <c r="I80" s="296">
        <f>IF(I$34=0,0,I$34/TRE!I$5*1000)</f>
        <v>0.46702328081117916</v>
      </c>
      <c r="J80" s="296">
        <f>IF(J$34=0,0,J$34/TRE!J$5*1000)</f>
        <v>1.2135966682794239</v>
      </c>
      <c r="K80" s="296">
        <f>IF(K$34=0,0,K$34/TRE!K$5*1000)</f>
        <v>1.1157212061200175</v>
      </c>
      <c r="L80" s="296">
        <f>IF(L$34=0,0,L$34/TRE!L$5*1000)</f>
        <v>1.3192558620287544</v>
      </c>
      <c r="M80" s="296">
        <f>IF(M$34=0,0,M$34/TRE!M$5*1000)</f>
        <v>0.68533491030821825</v>
      </c>
      <c r="N80" s="296">
        <f>IF(N$34=0,0,N$34/TRE!N$5*1000)</f>
        <v>1.4964284675434352</v>
      </c>
      <c r="O80" s="296">
        <f>IF(O$34=0,0,O$34/TRE!O$5*1000)</f>
        <v>0.78608841889891279</v>
      </c>
      <c r="P80" s="296">
        <f>IF(P$34=0,0,P$34/TRE!P$5*1000)</f>
        <v>0.75982824084923817</v>
      </c>
      <c r="Q80" s="296">
        <f>IF(Q$34=0,0,Q$34/TRE!Q$5*1000)</f>
        <v>0.35423471321988387</v>
      </c>
    </row>
    <row r="81" spans="1:17" x14ac:dyDescent="0.25">
      <c r="A81" s="127" t="s">
        <v>279</v>
      </c>
      <c r="B81" s="296">
        <f>IF(B$45=0,0,B$45/TRE!B$5*1000)</f>
        <v>3.7189081678545306</v>
      </c>
      <c r="C81" s="296">
        <f>IF(C$45=0,0,C$45/TRE!C$5*1000)</f>
        <v>3.7567351306381864</v>
      </c>
      <c r="D81" s="296">
        <f>IF(D$45=0,0,D$45/TRE!D$5*1000)</f>
        <v>3.778189430760019</v>
      </c>
      <c r="E81" s="296">
        <f>IF(E$45=0,0,E$45/TRE!E$5*1000)</f>
        <v>3.6787999748133364</v>
      </c>
      <c r="F81" s="296">
        <f>IF(F$45=0,0,F$45/TRE!F$5*1000)</f>
        <v>3.6613425768867671</v>
      </c>
      <c r="G81" s="296">
        <f>IF(G$45=0,0,G$45/TRE!G$5*1000)</f>
        <v>3.5451437443831342</v>
      </c>
      <c r="H81" s="296">
        <f>IF(H$45=0,0,H$45/TRE!H$5*1000)</f>
        <v>3.5294511280881835</v>
      </c>
      <c r="I81" s="296">
        <f>IF(I$45=0,0,I$45/TRE!I$5*1000)</f>
        <v>3.464420083682179</v>
      </c>
      <c r="J81" s="296">
        <f>IF(J$45=0,0,J$45/TRE!J$5*1000)</f>
        <v>3.358579117104501</v>
      </c>
      <c r="K81" s="296">
        <f>IF(K$45=0,0,K$45/TRE!K$5*1000)</f>
        <v>3.3799106141386619</v>
      </c>
      <c r="L81" s="296">
        <f>IF(L$45=0,0,L$45/TRE!L$5*1000)</f>
        <v>3.3742458305860201</v>
      </c>
      <c r="M81" s="296">
        <f>IF(M$45=0,0,M$45/TRE!M$5*1000)</f>
        <v>3.3343798221130436</v>
      </c>
      <c r="N81" s="296">
        <f>IF(N$45=0,0,N$45/TRE!N$5*1000)</f>
        <v>3.256248654664339</v>
      </c>
      <c r="O81" s="296">
        <f>IF(O$45=0,0,O$45/TRE!O$5*1000)</f>
        <v>3.3107093855786585</v>
      </c>
      <c r="P81" s="296">
        <f>IF(P$45=0,0,P$45/TRE!P$5*1000)</f>
        <v>3.1871195064954061</v>
      </c>
      <c r="Q81" s="296">
        <f>IF(Q$45=0,0,Q$45/TRE!Q$5*1000)</f>
        <v>3.082882487014845</v>
      </c>
    </row>
    <row r="82" spans="1:17" x14ac:dyDescent="0.25">
      <c r="A82" s="72" t="s">
        <v>278</v>
      </c>
      <c r="B82" s="295">
        <f>IF(B$46=0,0,B$46/TRE!B$5*1000)</f>
        <v>6.2061585537170352</v>
      </c>
      <c r="C82" s="295">
        <f>IF(C$46=0,0,C$46/TRE!C$5*1000)</f>
        <v>8.1459917898779377</v>
      </c>
      <c r="D82" s="295">
        <f>IF(D$46=0,0,D$46/TRE!D$5*1000)</f>
        <v>9.6474881013864557</v>
      </c>
      <c r="E82" s="295">
        <f>IF(E$46=0,0,E$46/TRE!E$5*1000)</f>
        <v>6.1266196467292238</v>
      </c>
      <c r="F82" s="295">
        <f>IF(F$46=0,0,F$46/TRE!F$5*1000)</f>
        <v>7.7488991613325924</v>
      </c>
      <c r="G82" s="295">
        <f>IF(G$46=0,0,G$46/TRE!G$5*1000)</f>
        <v>5.9415215823308474</v>
      </c>
      <c r="H82" s="295">
        <f>IF(H$46=0,0,H$46/TRE!H$5*1000)</f>
        <v>7.7932885483813683</v>
      </c>
      <c r="I82" s="295">
        <f>IF(I$46=0,0,I$46/TRE!I$5*1000)</f>
        <v>9.1948593970135573</v>
      </c>
      <c r="J82" s="295">
        <f>IF(J$46=0,0,J$46/TRE!J$5*1000)</f>
        <v>8.1531073138675794</v>
      </c>
      <c r="K82" s="295">
        <f>IF(K$46=0,0,K$46/TRE!K$5*1000)</f>
        <v>8.310473951088909</v>
      </c>
      <c r="L82" s="295">
        <f>IF(L$46=0,0,L$46/TRE!L$5*1000)</f>
        <v>8.0911408432722496</v>
      </c>
      <c r="M82" s="295">
        <f>IF(M$46=0,0,M$46/TRE!M$5*1000)</f>
        <v>8.6138799269181607</v>
      </c>
      <c r="N82" s="295">
        <f>IF(N$46=0,0,N$46/TRE!N$5*1000)</f>
        <v>7.5848872249093331</v>
      </c>
      <c r="O82" s="295">
        <f>IF(O$46=0,0,O$46/TRE!O$5*1000)</f>
        <v>8.4471122008815644</v>
      </c>
      <c r="P82" s="295">
        <f>IF(P$46=0,0,P$46/TRE!P$5*1000)</f>
        <v>8.1286939383768395</v>
      </c>
      <c r="Q82" s="295">
        <f>IF(Q$46=0,0,Q$46/TRE!Q$5*1000)</f>
        <v>8.2435820005659632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9.5220156780582812</v>
      </c>
      <c r="C5" s="96">
        <v>9.1523807648883633</v>
      </c>
      <c r="D5" s="96">
        <v>8.3063491119236765</v>
      </c>
      <c r="E5" s="96">
        <v>11.366780011727679</v>
      </c>
      <c r="F5" s="96">
        <v>10.640951839676285</v>
      </c>
      <c r="G5" s="96">
        <v>13.823979945279666</v>
      </c>
      <c r="H5" s="96">
        <v>13.274369458472885</v>
      </c>
      <c r="I5" s="96">
        <v>16.297226269377269</v>
      </c>
      <c r="J5" s="96">
        <v>17.797096169841769</v>
      </c>
      <c r="K5" s="96">
        <v>16.099443241416378</v>
      </c>
      <c r="L5" s="96">
        <v>17.182342079980348</v>
      </c>
      <c r="M5" s="96">
        <v>16.280216631421183</v>
      </c>
      <c r="N5" s="96">
        <v>16.890320161555483</v>
      </c>
      <c r="O5" s="96">
        <v>15.076070110019467</v>
      </c>
      <c r="P5" s="96">
        <v>16.049880481196407</v>
      </c>
      <c r="Q5" s="96">
        <v>16.764654885275657</v>
      </c>
    </row>
    <row r="6" spans="1:17" x14ac:dyDescent="0.25">
      <c r="A6" s="132" t="s">
        <v>83</v>
      </c>
      <c r="B6" s="160">
        <v>0.2492449074469972</v>
      </c>
      <c r="C6" s="160">
        <v>0.24200626157805191</v>
      </c>
      <c r="D6" s="160">
        <v>0.22088989878524612</v>
      </c>
      <c r="E6" s="160">
        <v>0.29805964011188141</v>
      </c>
      <c r="F6" s="160">
        <v>0.27981779558000092</v>
      </c>
      <c r="G6" s="160">
        <v>0.36011747871781902</v>
      </c>
      <c r="H6" s="160">
        <v>0.34956071616385648</v>
      </c>
      <c r="I6" s="160">
        <v>0.4331129946141567</v>
      </c>
      <c r="J6" s="160">
        <v>0.46751373393010726</v>
      </c>
      <c r="K6" s="160">
        <v>0.42560401394326164</v>
      </c>
      <c r="L6" s="160">
        <v>0.45347017016883778</v>
      </c>
      <c r="M6" s="160">
        <v>0.42878678777416546</v>
      </c>
      <c r="N6" s="160">
        <v>0.43443178164367036</v>
      </c>
      <c r="O6" s="160">
        <v>0.3942533159388551</v>
      </c>
      <c r="P6" s="160">
        <v>0.41493343211683476</v>
      </c>
      <c r="Q6" s="160">
        <v>0.43965797475937474</v>
      </c>
    </row>
    <row r="7" spans="1:17" x14ac:dyDescent="0.25">
      <c r="A7" s="76" t="s">
        <v>82</v>
      </c>
      <c r="B7" s="159">
        <v>7.8948391725081724E-2</v>
      </c>
      <c r="C7" s="159">
        <v>7.6655548691800635E-2</v>
      </c>
      <c r="D7" s="159">
        <v>6.9966935076174866E-2</v>
      </c>
      <c r="E7" s="159">
        <v>9.4410471475705929E-2</v>
      </c>
      <c r="F7" s="159">
        <v>8.8632362295291894E-2</v>
      </c>
      <c r="G7" s="159">
        <v>0.11406730860853816</v>
      </c>
      <c r="H7" s="159">
        <v>0.1107234512194513</v>
      </c>
      <c r="I7" s="159">
        <v>0.13718865797606331</v>
      </c>
      <c r="J7" s="159">
        <v>0.14808510144191675</v>
      </c>
      <c r="K7" s="159">
        <v>0.1348101863212795</v>
      </c>
      <c r="L7" s="159">
        <v>0.1436367988290474</v>
      </c>
      <c r="M7" s="159">
        <v>0.13581833079150493</v>
      </c>
      <c r="N7" s="159">
        <v>0.13760638412370843</v>
      </c>
      <c r="O7" s="159">
        <v>0.12487984426430906</v>
      </c>
      <c r="P7" s="159">
        <v>0.13143027664691062</v>
      </c>
      <c r="Q7" s="159">
        <v>0.13926178220407762</v>
      </c>
    </row>
    <row r="8" spans="1:17" x14ac:dyDescent="0.25">
      <c r="A8" s="76" t="s">
        <v>81</v>
      </c>
      <c r="B8" s="159">
        <v>0.58875357989462274</v>
      </c>
      <c r="C8" s="159">
        <v>0.57165482063577111</v>
      </c>
      <c r="D8" s="159">
        <v>0.52177482783687401</v>
      </c>
      <c r="E8" s="159">
        <v>0.70406124616724752</v>
      </c>
      <c r="F8" s="159">
        <v>0.66097129346957939</v>
      </c>
      <c r="G8" s="159">
        <v>0.85065110035529401</v>
      </c>
      <c r="H8" s="159">
        <v>0.82571445547293232</v>
      </c>
      <c r="I8" s="159">
        <v>1.0230773767451646</v>
      </c>
      <c r="J8" s="159">
        <v>1.1043370447189007</v>
      </c>
      <c r="K8" s="159">
        <v>1.0053400464356612</v>
      </c>
      <c r="L8" s="159">
        <v>1.0711640562570039</v>
      </c>
      <c r="M8" s="159">
        <v>1.0128582320874104</v>
      </c>
      <c r="N8" s="159">
        <v>1.0261925480547724</v>
      </c>
      <c r="O8" s="159">
        <v>0.9312850301412372</v>
      </c>
      <c r="P8" s="159">
        <v>0.98013454348590379</v>
      </c>
      <c r="Q8" s="159">
        <v>1.0385375942890509</v>
      </c>
    </row>
    <row r="9" spans="1:17" x14ac:dyDescent="0.25">
      <c r="A9" s="76" t="s">
        <v>80</v>
      </c>
      <c r="B9" s="159">
        <v>0.26967829507086777</v>
      </c>
      <c r="C9" s="159">
        <v>0.26184621658808449</v>
      </c>
      <c r="D9" s="159">
        <v>0.23899870979490048</v>
      </c>
      <c r="E9" s="159">
        <v>0.32249491633806693</v>
      </c>
      <c r="F9" s="159">
        <v>0.30275758415866638</v>
      </c>
      <c r="G9" s="159">
        <v>0.38964032878582677</v>
      </c>
      <c r="H9" s="159">
        <v>0.37821811055002985</v>
      </c>
      <c r="I9" s="159">
        <v>0.468620102039284</v>
      </c>
      <c r="J9" s="159">
        <v>0.50584105400547696</v>
      </c>
      <c r="K9" s="159">
        <v>0.46049552639282781</v>
      </c>
      <c r="L9" s="159">
        <v>0.49064618254089742</v>
      </c>
      <c r="M9" s="159">
        <v>0.46393922772701396</v>
      </c>
      <c r="N9" s="159">
        <v>0.4700470047644939</v>
      </c>
      <c r="O9" s="159">
        <v>0.4265746616750285</v>
      </c>
      <c r="P9" s="159">
        <v>0.44895015784812881</v>
      </c>
      <c r="Q9" s="159">
        <v>0.47570164727490899</v>
      </c>
    </row>
    <row r="10" spans="1:17" x14ac:dyDescent="0.25">
      <c r="A10" s="129" t="s">
        <v>79</v>
      </c>
      <c r="B10" s="158">
        <v>0.31716849855349727</v>
      </c>
      <c r="C10" s="158">
        <v>0.30795719524010035</v>
      </c>
      <c r="D10" s="158">
        <v>0.28108625472417675</v>
      </c>
      <c r="E10" s="158">
        <v>0.37928609856867157</v>
      </c>
      <c r="F10" s="158">
        <v>0.35607303275205804</v>
      </c>
      <c r="G10" s="158">
        <v>0.45825578222532204</v>
      </c>
      <c r="H10" s="158">
        <v>0.4448221174691499</v>
      </c>
      <c r="I10" s="158">
        <v>0.55114385129410604</v>
      </c>
      <c r="J10" s="158">
        <v>0.59491939298813445</v>
      </c>
      <c r="K10" s="158">
        <v>0.54158854222300101</v>
      </c>
      <c r="L10" s="158">
        <v>0.57704871278798098</v>
      </c>
      <c r="M10" s="158">
        <v>0.54563867751973838</v>
      </c>
      <c r="N10" s="158">
        <v>0.55282203082582471</v>
      </c>
      <c r="O10" s="158">
        <v>0.5016942313762438</v>
      </c>
      <c r="P10" s="158">
        <v>0.52801004045441524</v>
      </c>
      <c r="Q10" s="158">
        <v>0.55947245285705949</v>
      </c>
    </row>
    <row r="11" spans="1:17" x14ac:dyDescent="0.25">
      <c r="A11" s="92" t="s">
        <v>125</v>
      </c>
      <c r="B11" s="91">
        <v>5.1824944706459854E-2</v>
      </c>
      <c r="C11" s="91">
        <v>5.0319829012220402E-2</v>
      </c>
      <c r="D11" s="91">
        <v>4.5929150200171159E-2</v>
      </c>
      <c r="E11" s="91">
        <v>6.1974884567342334E-2</v>
      </c>
      <c r="F11" s="91">
        <v>5.8181898006886404E-2</v>
      </c>
      <c r="G11" s="91">
        <v>7.4878434281950054E-2</v>
      </c>
      <c r="H11" s="91">
        <v>7.2683389892709407E-2</v>
      </c>
      <c r="I11" s="91">
        <v>9.0056231148077287E-2</v>
      </c>
      <c r="J11" s="91">
        <v>9.7209101115097979E-2</v>
      </c>
      <c r="K11" s="91">
        <v>8.8494905333812601E-2</v>
      </c>
      <c r="L11" s="91">
        <v>9.4289053829621522E-2</v>
      </c>
      <c r="M11" s="91">
        <v>8.9156692487216485E-2</v>
      </c>
      <c r="N11" s="91">
        <v>9.0330443630828511E-2</v>
      </c>
      <c r="O11" s="91">
        <v>8.1976223739755161E-2</v>
      </c>
      <c r="P11" s="91">
        <v>8.627619475390666E-2</v>
      </c>
      <c r="Q11" s="91">
        <v>9.1417114456005782E-2</v>
      </c>
    </row>
    <row r="12" spans="1:17" x14ac:dyDescent="0.25">
      <c r="A12" s="92" t="s">
        <v>26</v>
      </c>
      <c r="B12" s="91">
        <v>8.6243278908037402E-2</v>
      </c>
      <c r="C12" s="91">
        <v>8.3738575558282027E-2</v>
      </c>
      <c r="D12" s="91">
        <v>7.6431929318175718E-2</v>
      </c>
      <c r="E12" s="91">
        <v>0.10313406575363888</v>
      </c>
      <c r="F12" s="91">
        <v>9.682205520195053E-2</v>
      </c>
      <c r="G12" s="91">
        <v>0.12460720852771938</v>
      </c>
      <c r="H12" s="91">
        <v>0.12095437635300009</v>
      </c>
      <c r="I12" s="91">
        <v>0.14986498691511796</v>
      </c>
      <c r="J12" s="91">
        <v>0.16176826945700545</v>
      </c>
      <c r="K12" s="91">
        <v>0.14726674279872498</v>
      </c>
      <c r="L12" s="91">
        <v>0.15690894053938842</v>
      </c>
      <c r="M12" s="91">
        <v>0.14836804053038763</v>
      </c>
      <c r="N12" s="91">
        <v>0.15032131125398465</v>
      </c>
      <c r="O12" s="91">
        <v>0.13641883011858064</v>
      </c>
      <c r="P12" s="91">
        <v>0.14357452708208787</v>
      </c>
      <c r="Q12" s="91">
        <v>0.15212966928673927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0.17910027493900005</v>
      </c>
      <c r="C14" s="157">
        <v>0.17389879066959787</v>
      </c>
      <c r="D14" s="157">
        <v>0.15872517520582988</v>
      </c>
      <c r="E14" s="157">
        <v>0.21417714824769032</v>
      </c>
      <c r="F14" s="157">
        <v>0.20106907954322112</v>
      </c>
      <c r="G14" s="157">
        <v>0.25877013941565263</v>
      </c>
      <c r="H14" s="157">
        <v>0.25118435122344041</v>
      </c>
      <c r="I14" s="157">
        <v>0.31122263323091076</v>
      </c>
      <c r="J14" s="157">
        <v>0.33594202241603099</v>
      </c>
      <c r="K14" s="157">
        <v>0.30582689409046343</v>
      </c>
      <c r="L14" s="157">
        <v>0.32585071841897106</v>
      </c>
      <c r="M14" s="157">
        <v>0.30811394450213431</v>
      </c>
      <c r="N14" s="157">
        <v>0.31217027594101149</v>
      </c>
      <c r="O14" s="157">
        <v>0.28329917751790795</v>
      </c>
      <c r="P14" s="157">
        <v>0.29815931861842071</v>
      </c>
      <c r="Q14" s="157">
        <v>0.31592566911431441</v>
      </c>
    </row>
    <row r="15" spans="1:17" x14ac:dyDescent="0.25">
      <c r="A15" s="156" t="s">
        <v>283</v>
      </c>
      <c r="B15" s="204">
        <v>0.96157524630897051</v>
      </c>
      <c r="C15" s="204">
        <v>0.93098067153321251</v>
      </c>
      <c r="D15" s="204">
        <v>0.85432747644349893</v>
      </c>
      <c r="E15" s="204">
        <v>1.1364653675834311</v>
      </c>
      <c r="F15" s="204">
        <v>1.077582423375401</v>
      </c>
      <c r="G15" s="204">
        <v>1.3960134098315484</v>
      </c>
      <c r="H15" s="204">
        <v>1.3608381587490104</v>
      </c>
      <c r="I15" s="204">
        <v>1.6813204424858299</v>
      </c>
      <c r="J15" s="204">
        <v>1.812398126741908</v>
      </c>
      <c r="K15" s="204">
        <v>1.6592709204601015</v>
      </c>
      <c r="L15" s="204">
        <v>1.7673925416128629</v>
      </c>
      <c r="M15" s="204">
        <v>1.6684572400059778</v>
      </c>
      <c r="N15" s="204">
        <v>1.6860356161248899</v>
      </c>
      <c r="O15" s="204">
        <v>1.5308416381867911</v>
      </c>
      <c r="P15" s="204">
        <v>1.6221204256913984</v>
      </c>
      <c r="Q15" s="204">
        <v>1.7075671821039482</v>
      </c>
    </row>
    <row r="16" spans="1:17" x14ac:dyDescent="0.25">
      <c r="A16" s="152" t="s">
        <v>289</v>
      </c>
      <c r="B16" s="264">
        <v>0.96157524630897051</v>
      </c>
      <c r="C16" s="264">
        <v>0.93098067153321251</v>
      </c>
      <c r="D16" s="264">
        <v>0.85432747644349893</v>
      </c>
      <c r="E16" s="264">
        <v>1.1364653675834311</v>
      </c>
      <c r="F16" s="264">
        <v>1.077582423375401</v>
      </c>
      <c r="G16" s="264">
        <v>1.3960134098315484</v>
      </c>
      <c r="H16" s="264">
        <v>1.3608381587490104</v>
      </c>
      <c r="I16" s="264">
        <v>1.6813204424858299</v>
      </c>
      <c r="J16" s="264">
        <v>1.812398126741908</v>
      </c>
      <c r="K16" s="264">
        <v>1.6592709204601015</v>
      </c>
      <c r="L16" s="264">
        <v>1.7673925416128629</v>
      </c>
      <c r="M16" s="264">
        <v>1.6684572400059778</v>
      </c>
      <c r="N16" s="264">
        <v>1.6860356161248899</v>
      </c>
      <c r="O16" s="264">
        <v>1.5308416381867911</v>
      </c>
      <c r="P16" s="264">
        <v>1.6221204256913984</v>
      </c>
      <c r="Q16" s="264">
        <v>1.7075671821039482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3.3332834188235703E-2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0.10737154103756991</v>
      </c>
      <c r="F18" s="83">
        <v>0</v>
      </c>
      <c r="G18" s="83">
        <v>0</v>
      </c>
      <c r="H18" s="83">
        <v>0</v>
      </c>
      <c r="I18" s="83">
        <v>0</v>
      </c>
      <c r="J18" s="83">
        <v>0.1252905553619385</v>
      </c>
      <c r="K18" s="83">
        <v>0</v>
      </c>
      <c r="L18" s="83">
        <v>0.11729293429278645</v>
      </c>
      <c r="M18" s="83">
        <v>0.12727377220621014</v>
      </c>
      <c r="N18" s="83">
        <v>0.16291112234189867</v>
      </c>
      <c r="O18" s="83">
        <v>0.13923529536422299</v>
      </c>
      <c r="P18" s="83">
        <v>0</v>
      </c>
      <c r="Q18" s="83">
        <v>0.14926503976669739</v>
      </c>
    </row>
    <row r="19" spans="1:17" x14ac:dyDescent="0.25">
      <c r="A19" s="154" t="s">
        <v>125</v>
      </c>
      <c r="B19" s="83">
        <v>0.22909402545532306</v>
      </c>
      <c r="C19" s="83">
        <v>0.25464493039129715</v>
      </c>
      <c r="D19" s="83">
        <v>0.17714777982326582</v>
      </c>
      <c r="E19" s="83">
        <v>0.32874396251627735</v>
      </c>
      <c r="F19" s="83">
        <v>0.28062953660092926</v>
      </c>
      <c r="G19" s="83">
        <v>0.25017328119697774</v>
      </c>
      <c r="H19" s="83">
        <v>0.17345655998664555</v>
      </c>
      <c r="I19" s="83">
        <v>0.19165429575312803</v>
      </c>
      <c r="J19" s="83">
        <v>0.19879361125202441</v>
      </c>
      <c r="K19" s="83">
        <v>0.1822645056469506</v>
      </c>
      <c r="L19" s="83">
        <v>8.3158526380932851E-2</v>
      </c>
      <c r="M19" s="83">
        <v>9.5243546809123988E-2</v>
      </c>
      <c r="N19" s="83">
        <v>0.11548411071368138</v>
      </c>
      <c r="O19" s="83">
        <v>0.10449078776876081</v>
      </c>
      <c r="P19" s="83">
        <v>0.12398370548934159</v>
      </c>
      <c r="Q19" s="83">
        <v>0.11740868045757795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0.73248122085364742</v>
      </c>
      <c r="C21" s="83">
        <v>0.6763357411419153</v>
      </c>
      <c r="D21" s="83">
        <v>0.67717969662023314</v>
      </c>
      <c r="E21" s="83">
        <v>0.70034986402958377</v>
      </c>
      <c r="F21" s="83">
        <v>0.79695288677447162</v>
      </c>
      <c r="G21" s="83">
        <v>1.1458401286345707</v>
      </c>
      <c r="H21" s="83">
        <v>1.1873815987623648</v>
      </c>
      <c r="I21" s="83">
        <v>1.4563333125444662</v>
      </c>
      <c r="J21" s="83">
        <v>1.4883139601279451</v>
      </c>
      <c r="K21" s="83">
        <v>1.477006414813151</v>
      </c>
      <c r="L21" s="83">
        <v>1.5669410809391435</v>
      </c>
      <c r="M21" s="83">
        <v>1.4459399209906436</v>
      </c>
      <c r="N21" s="83">
        <v>1.4076403830693098</v>
      </c>
      <c r="O21" s="83">
        <v>1.2871155550538074</v>
      </c>
      <c r="P21" s="83">
        <v>1.4981367202020568</v>
      </c>
      <c r="Q21" s="83">
        <v>1.4408934618796729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0.45066947738158641</v>
      </c>
      <c r="C23" s="204">
        <v>0.43758099832649605</v>
      </c>
      <c r="D23" s="204">
        <v>0.39939967586133218</v>
      </c>
      <c r="E23" s="204">
        <v>0.53893330705795983</v>
      </c>
      <c r="F23" s="204">
        <v>0.50594951362415841</v>
      </c>
      <c r="G23" s="204">
        <v>0.65114251517554655</v>
      </c>
      <c r="H23" s="204">
        <v>0.6320544194075417</v>
      </c>
      <c r="I23" s="204">
        <v>0.78312856591240032</v>
      </c>
      <c r="J23" s="204">
        <v>0.84532988977437928</v>
      </c>
      <c r="K23" s="204">
        <v>0.76955128391581495</v>
      </c>
      <c r="L23" s="204">
        <v>0.81993717220315987</v>
      </c>
      <c r="M23" s="204">
        <v>0.77530618191429146</v>
      </c>
      <c r="N23" s="204">
        <v>0.78551311638308507</v>
      </c>
      <c r="O23" s="204">
        <v>0.71286485918636122</v>
      </c>
      <c r="P23" s="204">
        <v>0.75025738706419776</v>
      </c>
      <c r="Q23" s="204">
        <v>0.79496280080903725</v>
      </c>
    </row>
    <row r="24" spans="1:17" x14ac:dyDescent="0.25">
      <c r="A24" s="152" t="s">
        <v>287</v>
      </c>
      <c r="B24" s="151">
        <v>0.29416689359634096</v>
      </c>
      <c r="C24" s="151">
        <v>0.28562360984012442</v>
      </c>
      <c r="D24" s="151">
        <v>0.26070139614099819</v>
      </c>
      <c r="E24" s="151">
        <v>0.35177961843333072</v>
      </c>
      <c r="F24" s="151">
        <v>0.33025000406978827</v>
      </c>
      <c r="G24" s="151">
        <v>0.425022284825196</v>
      </c>
      <c r="H24" s="151">
        <v>0.41256285253932784</v>
      </c>
      <c r="I24" s="151">
        <v>0.51117395138333521</v>
      </c>
      <c r="J24" s="151">
        <v>0.55177481551189378</v>
      </c>
      <c r="K24" s="151">
        <v>0.50231160975855438</v>
      </c>
      <c r="L24" s="151">
        <v>0.53520014777248048</v>
      </c>
      <c r="M24" s="151">
        <v>0.50606802227846037</v>
      </c>
      <c r="N24" s="151">
        <v>0.51273042644940925</v>
      </c>
      <c r="O24" s="151">
        <v>0.46531050294157977</v>
      </c>
      <c r="P24" s="151">
        <v>0.48971784428949233</v>
      </c>
      <c r="Q24" s="151">
        <v>0.51889854843805316</v>
      </c>
    </row>
    <row r="25" spans="1:17" x14ac:dyDescent="0.25">
      <c r="A25" s="152" t="s">
        <v>286</v>
      </c>
      <c r="B25" s="151">
        <v>0.15650258378524545</v>
      </c>
      <c r="C25" s="151">
        <v>0.15195738848637164</v>
      </c>
      <c r="D25" s="151">
        <v>0.13869827972033397</v>
      </c>
      <c r="E25" s="151">
        <v>0.18715368862462917</v>
      </c>
      <c r="F25" s="151">
        <v>0.17569950955437011</v>
      </c>
      <c r="G25" s="151">
        <v>0.22612023035035059</v>
      </c>
      <c r="H25" s="151">
        <v>0.21949156686821383</v>
      </c>
      <c r="I25" s="151">
        <v>0.27195461452906511</v>
      </c>
      <c r="J25" s="151">
        <v>0.29355507426248545</v>
      </c>
      <c r="K25" s="151">
        <v>0.26723967415726052</v>
      </c>
      <c r="L25" s="151">
        <v>0.28473702443067933</v>
      </c>
      <c r="M25" s="151">
        <v>0.26923815963583114</v>
      </c>
      <c r="N25" s="151">
        <v>0.27278268993367588</v>
      </c>
      <c r="O25" s="151">
        <v>0.24755435624478142</v>
      </c>
      <c r="P25" s="151">
        <v>0.26053954277470537</v>
      </c>
      <c r="Q25" s="151">
        <v>0.27606425237098403</v>
      </c>
    </row>
    <row r="26" spans="1:17" x14ac:dyDescent="0.25">
      <c r="A26" s="156" t="s">
        <v>281</v>
      </c>
      <c r="B26" s="204">
        <v>2.6626809456731908</v>
      </c>
      <c r="C26" s="204">
        <v>2.5782952022679688</v>
      </c>
      <c r="D26" s="204">
        <v>2.3654352858431431</v>
      </c>
      <c r="E26" s="204">
        <v>3.1486435358766096</v>
      </c>
      <c r="F26" s="204">
        <v>2.9841567866942951</v>
      </c>
      <c r="G26" s="204">
        <v>3.86483977921583</v>
      </c>
      <c r="H26" s="204">
        <v>3.7667433683601743</v>
      </c>
      <c r="I26" s="204">
        <v>4.6544172236163392</v>
      </c>
      <c r="J26" s="204">
        <v>5.1210973884999191</v>
      </c>
      <c r="K26" s="204">
        <v>4.5924962879978573</v>
      </c>
      <c r="L26" s="204">
        <v>4.8918171256774414</v>
      </c>
      <c r="M26" s="204">
        <v>4.7213563579812172</v>
      </c>
      <c r="N26" s="204">
        <v>5.083858309933948</v>
      </c>
      <c r="O26" s="204">
        <v>4.4455786376768209</v>
      </c>
      <c r="P26" s="204">
        <v>4.8526566381233325</v>
      </c>
      <c r="Q26" s="204">
        <v>4.9505255923633831</v>
      </c>
    </row>
    <row r="27" spans="1:17" x14ac:dyDescent="0.25">
      <c r="A27" s="152" t="s">
        <v>285</v>
      </c>
      <c r="B27" s="264">
        <v>2.5426197193808502</v>
      </c>
      <c r="C27" s="264">
        <v>2.4617208303656462</v>
      </c>
      <c r="D27" s="264">
        <v>2.259032662032717</v>
      </c>
      <c r="E27" s="264">
        <v>3.0050682617952491</v>
      </c>
      <c r="F27" s="264">
        <v>2.8493686057847278</v>
      </c>
      <c r="G27" s="264">
        <v>3.6913712556378249</v>
      </c>
      <c r="H27" s="264">
        <v>3.5983600353719716</v>
      </c>
      <c r="I27" s="264">
        <v>4.4457867733930732</v>
      </c>
      <c r="J27" s="264">
        <v>4.3939161627421317</v>
      </c>
      <c r="K27" s="264">
        <v>4.3874829123892241</v>
      </c>
      <c r="L27" s="264">
        <v>4.6733806277159182</v>
      </c>
      <c r="M27" s="264">
        <v>4.007862475104373</v>
      </c>
      <c r="N27" s="264">
        <v>2.8468031374540561</v>
      </c>
      <c r="O27" s="264">
        <v>3.2417721561651334</v>
      </c>
      <c r="P27" s="264">
        <v>2.8306797647795134</v>
      </c>
      <c r="Q27" s="264">
        <v>3.6468242716004591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8.8139458492911091E-2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0.28391433597149218</v>
      </c>
      <c r="F29" s="83">
        <v>0</v>
      </c>
      <c r="G29" s="83">
        <v>0</v>
      </c>
      <c r="H29" s="83">
        <v>0</v>
      </c>
      <c r="I29" s="83">
        <v>0</v>
      </c>
      <c r="J29" s="83">
        <v>0.30375014635079395</v>
      </c>
      <c r="K29" s="83">
        <v>0</v>
      </c>
      <c r="L29" s="83">
        <v>0.31014871568465313</v>
      </c>
      <c r="M29" s="83">
        <v>0.3057290072884481</v>
      </c>
      <c r="N29" s="83">
        <v>0.27506885962172073</v>
      </c>
      <c r="O29" s="83">
        <v>0.29485029176616312</v>
      </c>
      <c r="P29" s="83">
        <v>0</v>
      </c>
      <c r="Q29" s="83">
        <v>0.3187829888203268</v>
      </c>
    </row>
    <row r="30" spans="1:17" x14ac:dyDescent="0.25">
      <c r="A30" s="154" t="s">
        <v>125</v>
      </c>
      <c r="B30" s="83">
        <v>0.60577577152799966</v>
      </c>
      <c r="C30" s="83">
        <v>0.67333807098153375</v>
      </c>
      <c r="D30" s="83">
        <v>0.46841829586620348</v>
      </c>
      <c r="E30" s="83">
        <v>0.86927246196259289</v>
      </c>
      <c r="F30" s="83">
        <v>0.74204717346993954</v>
      </c>
      <c r="G30" s="83">
        <v>0.66151403176747081</v>
      </c>
      <c r="H30" s="83">
        <v>0.45865788618304387</v>
      </c>
      <c r="I30" s="83">
        <v>0.50677676401974858</v>
      </c>
      <c r="J30" s="83">
        <v>0.4819484464488929</v>
      </c>
      <c r="K30" s="83">
        <v>0.48194806176638105</v>
      </c>
      <c r="L30" s="83">
        <v>0.2198897172347479</v>
      </c>
      <c r="M30" s="83">
        <v>0.22878802530819867</v>
      </c>
      <c r="N30" s="83">
        <v>0.19499026329076519</v>
      </c>
      <c r="O30" s="83">
        <v>0.22127391750706818</v>
      </c>
      <c r="P30" s="83">
        <v>0.21635765183184386</v>
      </c>
      <c r="Q30" s="83">
        <v>0.25074786519480741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1.9368439478528503</v>
      </c>
      <c r="C32" s="83">
        <v>1.7883827593841122</v>
      </c>
      <c r="D32" s="83">
        <v>1.7906143661665137</v>
      </c>
      <c r="E32" s="83">
        <v>1.8518814638611643</v>
      </c>
      <c r="F32" s="83">
        <v>2.1073214323147882</v>
      </c>
      <c r="G32" s="83">
        <v>3.0298572238703541</v>
      </c>
      <c r="H32" s="83">
        <v>3.1397021491889276</v>
      </c>
      <c r="I32" s="83">
        <v>3.8508705508804137</v>
      </c>
      <c r="J32" s="83">
        <v>3.6082175699424446</v>
      </c>
      <c r="K32" s="83">
        <v>3.9055348506228427</v>
      </c>
      <c r="L32" s="83">
        <v>4.1433421947965172</v>
      </c>
      <c r="M32" s="83">
        <v>3.4733454425077261</v>
      </c>
      <c r="N32" s="83">
        <v>2.3767440145415701</v>
      </c>
      <c r="O32" s="83">
        <v>2.7256479468919022</v>
      </c>
      <c r="P32" s="83">
        <v>2.6143221129476695</v>
      </c>
      <c r="Q32" s="83">
        <v>3.077293417585325</v>
      </c>
    </row>
    <row r="33" spans="1:17" x14ac:dyDescent="0.25">
      <c r="A33" s="152" t="s">
        <v>284</v>
      </c>
      <c r="B33" s="264">
        <v>0.12006122629234074</v>
      </c>
      <c r="C33" s="264">
        <v>0.11657437190232249</v>
      </c>
      <c r="D33" s="264">
        <v>0.10640262381042598</v>
      </c>
      <c r="E33" s="264">
        <v>0.14357527408136073</v>
      </c>
      <c r="F33" s="264">
        <v>0.13478818090956732</v>
      </c>
      <c r="G33" s="264">
        <v>0.17346852357800499</v>
      </c>
      <c r="H33" s="264">
        <v>0.16838333298820277</v>
      </c>
      <c r="I33" s="264">
        <v>0.20863045022326618</v>
      </c>
      <c r="J33" s="264">
        <v>0.72718122575778754</v>
      </c>
      <c r="K33" s="264">
        <v>0.20501337560863331</v>
      </c>
      <c r="L33" s="264">
        <v>0.21843649796152301</v>
      </c>
      <c r="M33" s="264">
        <v>0.71349388287684457</v>
      </c>
      <c r="N33" s="264">
        <v>2.2370551724798924</v>
      </c>
      <c r="O33" s="264">
        <v>1.2038064815116876</v>
      </c>
      <c r="P33" s="264">
        <v>2.021976873343819</v>
      </c>
      <c r="Q33" s="264">
        <v>1.3037013207629242</v>
      </c>
    </row>
    <row r="34" spans="1:17" x14ac:dyDescent="0.25">
      <c r="A34" s="156" t="s">
        <v>280</v>
      </c>
      <c r="B34" s="204">
        <v>1.2782795795125481</v>
      </c>
      <c r="C34" s="204">
        <v>0.68618573056828103</v>
      </c>
      <c r="D34" s="204">
        <v>0.23036067991768416</v>
      </c>
      <c r="E34" s="204">
        <v>1.5614479888926718</v>
      </c>
      <c r="F34" s="204">
        <v>0.90453151367587847</v>
      </c>
      <c r="G34" s="204">
        <v>1.8787035458228709</v>
      </c>
      <c r="H34" s="204">
        <v>0.93273349316336429</v>
      </c>
      <c r="I34" s="204">
        <v>0.26958540102382211</v>
      </c>
      <c r="J34" s="204">
        <v>0.8150381848230146</v>
      </c>
      <c r="K34" s="204">
        <v>0.64804220879650254</v>
      </c>
      <c r="L34" s="204">
        <v>0.82884032189021584</v>
      </c>
      <c r="M34" s="204">
        <v>0.41361502171851899</v>
      </c>
      <c r="N34" s="204">
        <v>0.94935340350794906</v>
      </c>
      <c r="O34" s="204">
        <v>0.43516305582273707</v>
      </c>
      <c r="P34" s="204">
        <v>0.45769730500024491</v>
      </c>
      <c r="Q34" s="204">
        <v>0.23406722271990635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7.3562277377924146E-2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0.30713021073875862</v>
      </c>
      <c r="C38" s="87">
        <v>0.18867567845885544</v>
      </c>
      <c r="D38" s="87">
        <v>3.8688708992190297E-2</v>
      </c>
      <c r="E38" s="87">
        <v>0.32735478792076844</v>
      </c>
      <c r="F38" s="87">
        <v>6.4142590247363865E-2</v>
      </c>
      <c r="G38" s="87">
        <v>0.23945005400119082</v>
      </c>
      <c r="H38" s="87">
        <v>8.5872090022575537E-2</v>
      </c>
      <c r="I38" s="87">
        <v>0</v>
      </c>
      <c r="J38" s="87">
        <v>4.3732137853041544E-2</v>
      </c>
      <c r="K38" s="87">
        <v>7.5507339043841271E-2</v>
      </c>
      <c r="L38" s="87">
        <v>4.2718385718926583E-2</v>
      </c>
      <c r="M38" s="87">
        <v>2.3793707892819361E-2</v>
      </c>
      <c r="N38" s="87">
        <v>4.8320363579271428E-2</v>
      </c>
      <c r="O38" s="87">
        <v>3.0550421464442985E-2</v>
      </c>
      <c r="P38" s="87">
        <v>2.3815865387424695E-2</v>
      </c>
      <c r="Q38" s="87">
        <v>3.5491591577766165E-3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0.97114936877378955</v>
      </c>
      <c r="C41" s="87">
        <v>0.49751005210942556</v>
      </c>
      <c r="D41" s="87">
        <v>0.14449140427576543</v>
      </c>
      <c r="E41" s="87">
        <v>0.69742072805642741</v>
      </c>
      <c r="F41" s="87">
        <v>0.18001538818643434</v>
      </c>
      <c r="G41" s="87">
        <v>1.0661681979508888</v>
      </c>
      <c r="H41" s="87">
        <v>0.55711361102982027</v>
      </c>
      <c r="I41" s="87">
        <v>0</v>
      </c>
      <c r="J41" s="87">
        <v>0.30507079649266794</v>
      </c>
      <c r="K41" s="87">
        <v>0.57253486975266121</v>
      </c>
      <c r="L41" s="87">
        <v>0.67476485170526224</v>
      </c>
      <c r="M41" s="87">
        <v>0.30949392135852138</v>
      </c>
      <c r="N41" s="87">
        <v>0.50290549097932591</v>
      </c>
      <c r="O41" s="87">
        <v>0.32783996844594182</v>
      </c>
      <c r="P41" s="87">
        <v>0.2502756351342133</v>
      </c>
      <c r="Q41" s="87">
        <v>3.7969432178628734E-2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4.7180566649728445E-2</v>
      </c>
      <c r="E43" s="87">
        <v>4.7579969249054339E-2</v>
      </c>
      <c r="F43" s="87">
        <v>4.7894479437837291E-2</v>
      </c>
      <c r="G43" s="87">
        <v>3.5074859013224602E-2</v>
      </c>
      <c r="H43" s="87">
        <v>9.9275421884933449E-2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1.2571670913274553E-2</v>
      </c>
      <c r="O43" s="87">
        <v>1.2559299974187624E-2</v>
      </c>
      <c r="P43" s="87">
        <v>5.1638321359841248E-2</v>
      </c>
      <c r="Q43" s="87">
        <v>5.4142259152033106E-2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0.48909250366642154</v>
      </c>
      <c r="F44" s="87">
        <v>0.612479055804243</v>
      </c>
      <c r="G44" s="87">
        <v>0.53801043485756672</v>
      </c>
      <c r="H44" s="87">
        <v>0.19047237022603503</v>
      </c>
      <c r="I44" s="87">
        <v>0.196023123645898</v>
      </c>
      <c r="J44" s="87">
        <v>0.46623525047730519</v>
      </c>
      <c r="K44" s="87">
        <v>0</v>
      </c>
      <c r="L44" s="87">
        <v>0.11135708446602695</v>
      </c>
      <c r="M44" s="87">
        <v>8.0327392467178224E-2</v>
      </c>
      <c r="N44" s="87">
        <v>0.38555587803607716</v>
      </c>
      <c r="O44" s="87">
        <v>6.4213365938164638E-2</v>
      </c>
      <c r="P44" s="87">
        <v>0.13196748311876566</v>
      </c>
      <c r="Q44" s="87">
        <v>0.1384063722314679</v>
      </c>
    </row>
    <row r="45" spans="1:17" x14ac:dyDescent="0.25">
      <c r="A45" s="156" t="s">
        <v>279</v>
      </c>
      <c r="B45" s="204">
        <v>1.0424798468945384</v>
      </c>
      <c r="C45" s="204">
        <v>1.0122038323734133</v>
      </c>
      <c r="D45" s="204">
        <v>0.92388354179377541</v>
      </c>
      <c r="E45" s="204">
        <v>1.2466500165318377</v>
      </c>
      <c r="F45" s="204">
        <v>1.1703525487542352</v>
      </c>
      <c r="G45" s="204">
        <v>1.5062101686375782</v>
      </c>
      <c r="H45" s="204">
        <v>1.4620559577303922</v>
      </c>
      <c r="I45" s="204">
        <v>1.8115177274360832</v>
      </c>
      <c r="J45" s="204">
        <v>1.9554006168498907</v>
      </c>
      <c r="K45" s="204">
        <v>1.7801110234824893</v>
      </c>
      <c r="L45" s="204">
        <v>1.8966626777294486</v>
      </c>
      <c r="M45" s="204">
        <v>1.7934231413103976</v>
      </c>
      <c r="N45" s="204">
        <v>1.8170336230854507</v>
      </c>
      <c r="O45" s="204">
        <v>1.6489850911999182</v>
      </c>
      <c r="P45" s="204">
        <v>1.7354807575218709</v>
      </c>
      <c r="Q45" s="204">
        <v>1.8388924488279961</v>
      </c>
    </row>
    <row r="46" spans="1:17" x14ac:dyDescent="0.25">
      <c r="A46" s="72" t="s">
        <v>278</v>
      </c>
      <c r="B46" s="306">
        <v>1.6225369095963804</v>
      </c>
      <c r="C46" s="306">
        <v>2.0470142870851822</v>
      </c>
      <c r="D46" s="306">
        <v>2.2002258258468697</v>
      </c>
      <c r="E46" s="306">
        <v>1.9363274231235936</v>
      </c>
      <c r="F46" s="306">
        <v>2.3101269852967214</v>
      </c>
      <c r="G46" s="306">
        <v>2.3543385279034919</v>
      </c>
      <c r="H46" s="306">
        <v>3.0109052101869827</v>
      </c>
      <c r="I46" s="306">
        <v>4.4841139262340182</v>
      </c>
      <c r="J46" s="306">
        <v>4.4271356360681198</v>
      </c>
      <c r="K46" s="306">
        <v>4.0821332014475811</v>
      </c>
      <c r="L46" s="306">
        <v>4.2417263202834512</v>
      </c>
      <c r="M46" s="306">
        <v>4.3210174325909474</v>
      </c>
      <c r="N46" s="306">
        <v>3.9474263431076886</v>
      </c>
      <c r="O46" s="306">
        <v>3.9239497445511669</v>
      </c>
      <c r="P46" s="306">
        <v>4.1282095172431683</v>
      </c>
      <c r="Q46" s="306">
        <v>4.5860081870669118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0.99999999999999989</v>
      </c>
      <c r="D50" s="77">
        <f t="shared" si="0"/>
        <v>0.99999999999999978</v>
      </c>
      <c r="E50" s="77">
        <f t="shared" si="0"/>
        <v>1</v>
      </c>
      <c r="F50" s="77">
        <f t="shared" si="0"/>
        <v>1.0000000000000002</v>
      </c>
      <c r="G50" s="77">
        <f t="shared" si="0"/>
        <v>1</v>
      </c>
      <c r="H50" s="77">
        <f t="shared" si="0"/>
        <v>1</v>
      </c>
      <c r="I50" s="77">
        <f t="shared" si="0"/>
        <v>0.99999999999999978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0.99999999999999978</v>
      </c>
    </row>
    <row r="51" spans="1:17" x14ac:dyDescent="0.25">
      <c r="A51" s="132" t="s">
        <v>83</v>
      </c>
      <c r="B51" s="203">
        <f t="shared" ref="B51:Q51" si="1">IF(B$6=0,0,B$6/B$5)</f>
        <v>2.6175645564345779E-2</v>
      </c>
      <c r="C51" s="203">
        <f t="shared" si="1"/>
        <v>2.6441891765088054E-2</v>
      </c>
      <c r="D51" s="203">
        <f t="shared" si="1"/>
        <v>2.6592898493534422E-2</v>
      </c>
      <c r="E51" s="203">
        <f t="shared" si="1"/>
        <v>2.6221994250294128E-2</v>
      </c>
      <c r="F51" s="203">
        <f t="shared" si="1"/>
        <v>2.6296312566387241E-2</v>
      </c>
      <c r="G51" s="203">
        <f t="shared" si="1"/>
        <v>2.6050202629293071E-2</v>
      </c>
      <c r="H51" s="203">
        <f t="shared" si="1"/>
        <v>2.6333508138176438E-2</v>
      </c>
      <c r="I51" s="203">
        <f t="shared" si="1"/>
        <v>2.6575871713089144E-2</v>
      </c>
      <c r="J51" s="203">
        <f t="shared" si="1"/>
        <v>2.6269101962956006E-2</v>
      </c>
      <c r="K51" s="203">
        <f t="shared" si="1"/>
        <v>2.6435946110756212E-2</v>
      </c>
      <c r="L51" s="203">
        <f t="shared" si="1"/>
        <v>2.6391639047693576E-2</v>
      </c>
      <c r="M51" s="203">
        <f t="shared" si="1"/>
        <v>2.6337904309368793E-2</v>
      </c>
      <c r="N51" s="203">
        <f t="shared" si="1"/>
        <v>2.5720754697858977E-2</v>
      </c>
      <c r="O51" s="203">
        <f t="shared" si="1"/>
        <v>2.6150934100315486E-2</v>
      </c>
      <c r="P51" s="203">
        <f t="shared" si="1"/>
        <v>2.5852742804094973E-2</v>
      </c>
      <c r="Q51" s="203">
        <f t="shared" si="1"/>
        <v>2.6225292305034262E-2</v>
      </c>
    </row>
    <row r="52" spans="1:17" x14ac:dyDescent="0.25">
      <c r="A52" s="76" t="s">
        <v>82</v>
      </c>
      <c r="B52" s="202">
        <f t="shared" ref="B52:Q52" si="2">IF(B$7=0,0,B$7/B$5)</f>
        <v>8.2911427994183679E-3</v>
      </c>
      <c r="C52" s="202">
        <f t="shared" si="2"/>
        <v>8.3754763553847457E-3</v>
      </c>
      <c r="D52" s="202">
        <f t="shared" si="2"/>
        <v>8.4233077773889931E-3</v>
      </c>
      <c r="E52" s="202">
        <f t="shared" si="2"/>
        <v>8.3058237582057451E-3</v>
      </c>
      <c r="F52" s="202">
        <f t="shared" si="2"/>
        <v>8.3293641048927287E-3</v>
      </c>
      <c r="G52" s="202">
        <f t="shared" si="2"/>
        <v>8.251408715873286E-3</v>
      </c>
      <c r="H52" s="202">
        <f t="shared" si="2"/>
        <v>8.3411458122990348E-3</v>
      </c>
      <c r="I52" s="202">
        <f t="shared" si="2"/>
        <v>8.4179145400860543E-3</v>
      </c>
      <c r="J52" s="202">
        <f t="shared" si="2"/>
        <v>8.3207451389095549E-3</v>
      </c>
      <c r="K52" s="202">
        <f t="shared" si="2"/>
        <v>8.373593067769922E-3</v>
      </c>
      <c r="L52" s="202">
        <f t="shared" si="2"/>
        <v>8.3595587935827945E-3</v>
      </c>
      <c r="M52" s="202">
        <f t="shared" si="2"/>
        <v>8.3425383007110915E-3</v>
      </c>
      <c r="N52" s="202">
        <f t="shared" si="2"/>
        <v>8.1470559946470438E-3</v>
      </c>
      <c r="O52" s="202">
        <f t="shared" si="2"/>
        <v>8.2833154365151603E-3</v>
      </c>
      <c r="P52" s="202">
        <f t="shared" si="2"/>
        <v>8.1888632629315006E-3</v>
      </c>
      <c r="Q52" s="202">
        <f t="shared" si="2"/>
        <v>8.306868417935093E-3</v>
      </c>
    </row>
    <row r="53" spans="1:17" x14ac:dyDescent="0.25">
      <c r="A53" s="76" t="s">
        <v>81</v>
      </c>
      <c r="B53" s="202">
        <f t="shared" ref="B53:Q53" si="3">IF(B$8=0,0,B$8/B$5)</f>
        <v>6.1830771950029041E-2</v>
      </c>
      <c r="C53" s="202">
        <f t="shared" si="3"/>
        <v>6.2459685115902615E-2</v>
      </c>
      <c r="D53" s="202">
        <f t="shared" si="3"/>
        <v>6.2816385490933893E-2</v>
      </c>
      <c r="E53" s="202">
        <f t="shared" si="3"/>
        <v>6.194025444680306E-2</v>
      </c>
      <c r="F53" s="202">
        <f t="shared" si="3"/>
        <v>6.2115805374201111E-2</v>
      </c>
      <c r="G53" s="202">
        <f t="shared" si="3"/>
        <v>6.1534457061025845E-2</v>
      </c>
      <c r="H53" s="202">
        <f t="shared" si="3"/>
        <v>6.2203666852581677E-2</v>
      </c>
      <c r="I53" s="202">
        <f t="shared" si="3"/>
        <v>6.2776165700512004E-2</v>
      </c>
      <c r="J53" s="202">
        <f t="shared" si="3"/>
        <v>6.2051529877681116E-2</v>
      </c>
      <c r="K53" s="202">
        <f t="shared" si="3"/>
        <v>6.2445640595159772E-2</v>
      </c>
      <c r="L53" s="202">
        <f t="shared" si="3"/>
        <v>6.234098071560621E-2</v>
      </c>
      <c r="M53" s="202">
        <f t="shared" si="3"/>
        <v>6.2214051263456242E-2</v>
      </c>
      <c r="N53" s="202">
        <f t="shared" si="3"/>
        <v>6.0756251997550477E-2</v>
      </c>
      <c r="O53" s="202">
        <f t="shared" si="3"/>
        <v>6.1772399792855211E-2</v>
      </c>
      <c r="P53" s="202">
        <f t="shared" si="3"/>
        <v>6.1068027555357944E-2</v>
      </c>
      <c r="Q53" s="202">
        <f t="shared" si="3"/>
        <v>6.1948044943125856E-2</v>
      </c>
    </row>
    <row r="54" spans="1:17" x14ac:dyDescent="0.25">
      <c r="A54" s="76" t="s">
        <v>80</v>
      </c>
      <c r="B54" s="202">
        <f t="shared" ref="B54:Q54" si="4">IF(B$9=0,0,B$9/B$5)</f>
        <v>2.8321555455142904E-2</v>
      </c>
      <c r="C54" s="202">
        <f t="shared" si="4"/>
        <v>2.8609628829322244E-2</v>
      </c>
      <c r="D54" s="202">
        <f t="shared" si="4"/>
        <v>2.8773015265132592E-2</v>
      </c>
      <c r="E54" s="202">
        <f t="shared" si="4"/>
        <v>2.837170386031336E-2</v>
      </c>
      <c r="F54" s="202">
        <f t="shared" si="4"/>
        <v>2.8452114878463424E-2</v>
      </c>
      <c r="G54" s="202">
        <f t="shared" si="4"/>
        <v>2.8185828562263888E-2</v>
      </c>
      <c r="H54" s="202">
        <f t="shared" si="4"/>
        <v>2.8492359786522092E-2</v>
      </c>
      <c r="I54" s="202">
        <f t="shared" si="4"/>
        <v>2.8754592609407905E-2</v>
      </c>
      <c r="J54" s="202">
        <f t="shared" si="4"/>
        <v>2.8422673518090805E-2</v>
      </c>
      <c r="K54" s="202">
        <f t="shared" si="4"/>
        <v>2.8603195743327762E-2</v>
      </c>
      <c r="L54" s="202">
        <f t="shared" si="4"/>
        <v>2.8555256335663561E-2</v>
      </c>
      <c r="M54" s="202">
        <f t="shared" si="4"/>
        <v>2.8497116360945766E-2</v>
      </c>
      <c r="N54" s="202">
        <f t="shared" si="4"/>
        <v>2.782937210594626E-2</v>
      </c>
      <c r="O54" s="202">
        <f t="shared" si="4"/>
        <v>2.8294818116528227E-2</v>
      </c>
      <c r="P54" s="202">
        <f t="shared" si="4"/>
        <v>2.7972180750760498E-2</v>
      </c>
      <c r="Q54" s="202">
        <f t="shared" si="4"/>
        <v>2.8375272293419903E-2</v>
      </c>
    </row>
    <row r="55" spans="1:17" x14ac:dyDescent="0.25">
      <c r="A55" s="129" t="s">
        <v>79</v>
      </c>
      <c r="B55" s="201">
        <f t="shared" ref="B55:Q55" si="5">IF(B$10=0,0,B$10/B$5)</f>
        <v>3.3308966218607815E-2</v>
      </c>
      <c r="C55" s="201">
        <f t="shared" si="5"/>
        <v>3.3647769159859321E-2</v>
      </c>
      <c r="D55" s="201">
        <f t="shared" si="5"/>
        <v>3.3839927859603255E-2</v>
      </c>
      <c r="E55" s="201">
        <f t="shared" si="5"/>
        <v>3.3367945731099136E-2</v>
      </c>
      <c r="F55" s="201">
        <f t="shared" si="5"/>
        <v>3.3462517086525069E-2</v>
      </c>
      <c r="G55" s="201">
        <f t="shared" si="5"/>
        <v>3.314933789250743E-2</v>
      </c>
      <c r="H55" s="201">
        <f t="shared" si="5"/>
        <v>3.3509849101361636E-2</v>
      </c>
      <c r="I55" s="201">
        <f t="shared" si="5"/>
        <v>3.3818260984061661E-2</v>
      </c>
      <c r="J55" s="201">
        <f t="shared" si="5"/>
        <v>3.3427891118342136E-2</v>
      </c>
      <c r="K55" s="201">
        <f t="shared" si="5"/>
        <v>3.3640203210862946E-2</v>
      </c>
      <c r="L55" s="201">
        <f t="shared" si="5"/>
        <v>3.3583821699156913E-2</v>
      </c>
      <c r="M55" s="201">
        <f t="shared" si="5"/>
        <v>3.3515443305996526E-2</v>
      </c>
      <c r="N55" s="201">
        <f t="shared" si="5"/>
        <v>3.2730109644938402E-2</v>
      </c>
      <c r="O55" s="201">
        <f t="shared" si="5"/>
        <v>3.3277520448967715E-2</v>
      </c>
      <c r="P55" s="201">
        <f t="shared" si="5"/>
        <v>3.2898066815701031E-2</v>
      </c>
      <c r="Q55" s="201">
        <f t="shared" si="5"/>
        <v>3.3372142563366597E-2</v>
      </c>
    </row>
    <row r="56" spans="1:17" x14ac:dyDescent="0.25">
      <c r="A56" s="127" t="s">
        <v>283</v>
      </c>
      <c r="B56" s="200">
        <f t="shared" ref="B56:Q56" si="6">IF(B$15=0,0,B$15/B$5)</f>
        <v>0.10098442166239469</v>
      </c>
      <c r="C56" s="200">
        <f t="shared" si="6"/>
        <v>0.10172005464466362</v>
      </c>
      <c r="D56" s="200">
        <f t="shared" si="6"/>
        <v>0.10285234402405756</v>
      </c>
      <c r="E56" s="200">
        <f t="shared" si="6"/>
        <v>9.9981293419146203E-2</v>
      </c>
      <c r="F56" s="200">
        <f t="shared" si="6"/>
        <v>0.10126748430130877</v>
      </c>
      <c r="G56" s="200">
        <f t="shared" si="6"/>
        <v>0.10098491283678626</v>
      </c>
      <c r="H56" s="200">
        <f t="shared" si="6"/>
        <v>0.10251621841671751</v>
      </c>
      <c r="I56" s="200">
        <f t="shared" si="6"/>
        <v>0.10316604891502648</v>
      </c>
      <c r="J56" s="200">
        <f t="shared" si="6"/>
        <v>0.10183673277065973</v>
      </c>
      <c r="K56" s="200">
        <f t="shared" si="6"/>
        <v>0.10306386969901973</v>
      </c>
      <c r="L56" s="200">
        <f t="shared" si="6"/>
        <v>0.10286097980042569</v>
      </c>
      <c r="M56" s="200">
        <f t="shared" si="6"/>
        <v>0.10248372474269279</v>
      </c>
      <c r="N56" s="200">
        <f t="shared" si="6"/>
        <v>9.9822596611432002E-2</v>
      </c>
      <c r="O56" s="200">
        <f t="shared" si="6"/>
        <v>0.10154115940130862</v>
      </c>
      <c r="P56" s="200">
        <f t="shared" si="6"/>
        <v>0.1010674458038382</v>
      </c>
      <c r="Q56" s="200">
        <f t="shared" si="6"/>
        <v>0.10185519438301703</v>
      </c>
    </row>
    <row r="57" spans="1:17" x14ac:dyDescent="0.25">
      <c r="A57" s="142" t="s">
        <v>289</v>
      </c>
      <c r="B57" s="199">
        <f t="shared" ref="B57:Q57" si="7">IF(B$16=0,0,B$16/B$5)</f>
        <v>0.10098442166239469</v>
      </c>
      <c r="C57" s="199">
        <f t="shared" si="7"/>
        <v>0.10172005464466362</v>
      </c>
      <c r="D57" s="199">
        <f t="shared" si="7"/>
        <v>0.10285234402405756</v>
      </c>
      <c r="E57" s="199">
        <f t="shared" si="7"/>
        <v>9.9981293419146203E-2</v>
      </c>
      <c r="F57" s="199">
        <f t="shared" si="7"/>
        <v>0.10126748430130877</v>
      </c>
      <c r="G57" s="199">
        <f t="shared" si="7"/>
        <v>0.10098491283678626</v>
      </c>
      <c r="H57" s="199">
        <f t="shared" si="7"/>
        <v>0.10251621841671751</v>
      </c>
      <c r="I57" s="199">
        <f t="shared" si="7"/>
        <v>0.10316604891502648</v>
      </c>
      <c r="J57" s="199">
        <f t="shared" si="7"/>
        <v>0.10183673277065973</v>
      </c>
      <c r="K57" s="199">
        <f t="shared" si="7"/>
        <v>0.10306386969901973</v>
      </c>
      <c r="L57" s="199">
        <f t="shared" si="7"/>
        <v>0.10286097980042569</v>
      </c>
      <c r="M57" s="199">
        <f t="shared" si="7"/>
        <v>0.10248372474269279</v>
      </c>
      <c r="N57" s="199">
        <f t="shared" si="7"/>
        <v>9.9822596611432002E-2</v>
      </c>
      <c r="O57" s="199">
        <f t="shared" si="7"/>
        <v>0.10154115940130862</v>
      </c>
      <c r="P57" s="199">
        <f t="shared" si="7"/>
        <v>0.1010674458038382</v>
      </c>
      <c r="Q57" s="199">
        <f t="shared" si="7"/>
        <v>0.10185519438301703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4.7329209761759861E-2</v>
      </c>
      <c r="C59" s="200">
        <f t="shared" si="9"/>
        <v>4.781061994330537E-2</v>
      </c>
      <c r="D59" s="200">
        <f t="shared" si="9"/>
        <v>4.8083661122309218E-2</v>
      </c>
      <c r="E59" s="200">
        <f t="shared" si="9"/>
        <v>4.7413014635799694E-2</v>
      </c>
      <c r="F59" s="200">
        <f t="shared" si="9"/>
        <v>4.7547392493372115E-2</v>
      </c>
      <c r="G59" s="200">
        <f t="shared" si="9"/>
        <v>4.7102391478648344E-2</v>
      </c>
      <c r="H59" s="200">
        <f t="shared" si="9"/>
        <v>4.7614647263272331E-2</v>
      </c>
      <c r="I59" s="200">
        <f t="shared" si="9"/>
        <v>4.8052874333831305E-2</v>
      </c>
      <c r="J59" s="200">
        <f t="shared" si="9"/>
        <v>4.7498191935763136E-2</v>
      </c>
      <c r="K59" s="200">
        <f t="shared" si="9"/>
        <v>4.7799869372881013E-2</v>
      </c>
      <c r="L59" s="200">
        <f t="shared" si="9"/>
        <v>4.7719756037129114E-2</v>
      </c>
      <c r="M59" s="200">
        <f t="shared" si="9"/>
        <v>4.762259615255568E-2</v>
      </c>
      <c r="N59" s="200">
        <f t="shared" si="9"/>
        <v>4.6506703772910878E-2</v>
      </c>
      <c r="O59" s="200">
        <f t="shared" si="9"/>
        <v>4.7284527995965969E-2</v>
      </c>
      <c r="P59" s="200">
        <f t="shared" si="9"/>
        <v>4.674535663634246E-2</v>
      </c>
      <c r="Q59" s="200">
        <f t="shared" si="9"/>
        <v>4.7418977977724465E-2</v>
      </c>
    </row>
    <row r="60" spans="1:17" x14ac:dyDescent="0.25">
      <c r="A60" s="142" t="s">
        <v>287</v>
      </c>
      <c r="B60" s="199">
        <f t="shared" ref="B60:Q60" si="10">IF(B$24=0,0,B$24/B$5)</f>
        <v>3.0893342706229104E-2</v>
      </c>
      <c r="C60" s="199">
        <f t="shared" si="10"/>
        <v>3.120757507553373E-2</v>
      </c>
      <c r="D60" s="199">
        <f t="shared" si="10"/>
        <v>3.1385798095912451E-2</v>
      </c>
      <c r="E60" s="199">
        <f t="shared" si="10"/>
        <v>3.0948044923046102E-2</v>
      </c>
      <c r="F60" s="199">
        <f t="shared" si="10"/>
        <v>3.1035757801139999E-2</v>
      </c>
      <c r="G60" s="199">
        <f t="shared" si="10"/>
        <v>3.0745290900854066E-2</v>
      </c>
      <c r="H60" s="199">
        <f t="shared" si="10"/>
        <v>3.1079657216862643E-2</v>
      </c>
      <c r="I60" s="199">
        <f t="shared" si="10"/>
        <v>3.1365702539446157E-2</v>
      </c>
      <c r="J60" s="199">
        <f t="shared" si="10"/>
        <v>3.1003642967716769E-2</v>
      </c>
      <c r="K60" s="199">
        <f t="shared" si="10"/>
        <v>3.1200557822169919E-2</v>
      </c>
      <c r="L60" s="199">
        <f t="shared" si="10"/>
        <v>3.1148265194653406E-2</v>
      </c>
      <c r="M60" s="199">
        <f t="shared" si="10"/>
        <v>3.1084845720156927E-2</v>
      </c>
      <c r="N60" s="199">
        <f t="shared" si="10"/>
        <v>3.0356465806755335E-2</v>
      </c>
      <c r="O60" s="199">
        <f t="shared" si="10"/>
        <v>3.0864177437881321E-2</v>
      </c>
      <c r="P60" s="199">
        <f t="shared" si="10"/>
        <v>3.0512242434654398E-2</v>
      </c>
      <c r="Q60" s="199">
        <f t="shared" si="10"/>
        <v>3.0951937393820142E-2</v>
      </c>
    </row>
    <row r="61" spans="1:17" x14ac:dyDescent="0.25">
      <c r="A61" s="142" t="s">
        <v>286</v>
      </c>
      <c r="B61" s="199">
        <f t="shared" ref="B61:Q61" si="11">IF(B$25=0,0,B$25/B$5)</f>
        <v>1.6435867055530757E-2</v>
      </c>
      <c r="C61" s="199">
        <f t="shared" si="11"/>
        <v>1.6603044867771644E-2</v>
      </c>
      <c r="D61" s="199">
        <f t="shared" si="11"/>
        <v>1.6697863026396767E-2</v>
      </c>
      <c r="E61" s="199">
        <f t="shared" si="11"/>
        <v>1.6464969712753595E-2</v>
      </c>
      <c r="F61" s="199">
        <f t="shared" si="11"/>
        <v>1.6511634692232116E-2</v>
      </c>
      <c r="G61" s="199">
        <f t="shared" si="11"/>
        <v>1.6357100577794281E-2</v>
      </c>
      <c r="H61" s="199">
        <f t="shared" si="11"/>
        <v>1.6534990046409681E-2</v>
      </c>
      <c r="I61" s="199">
        <f t="shared" si="11"/>
        <v>1.6687171794385152E-2</v>
      </c>
      <c r="J61" s="199">
        <f t="shared" si="11"/>
        <v>1.6494548968046363E-2</v>
      </c>
      <c r="K61" s="199">
        <f t="shared" si="11"/>
        <v>1.6599311550711093E-2</v>
      </c>
      <c r="L61" s="199">
        <f t="shared" si="11"/>
        <v>1.6571490842475708E-2</v>
      </c>
      <c r="M61" s="199">
        <f t="shared" si="11"/>
        <v>1.653775043239876E-2</v>
      </c>
      <c r="N61" s="199">
        <f t="shared" si="11"/>
        <v>1.6150237966155549E-2</v>
      </c>
      <c r="O61" s="199">
        <f t="shared" si="11"/>
        <v>1.6420350558084648E-2</v>
      </c>
      <c r="P61" s="199">
        <f t="shared" si="11"/>
        <v>1.6233114201688058E-2</v>
      </c>
      <c r="Q61" s="199">
        <f t="shared" si="11"/>
        <v>1.6467040583904316E-2</v>
      </c>
    </row>
    <row r="62" spans="1:17" x14ac:dyDescent="0.25">
      <c r="A62" s="127" t="s">
        <v>281</v>
      </c>
      <c r="B62" s="200">
        <f t="shared" ref="B62:Q62" si="12">IF(B$26=0,0,B$26/B$5)</f>
        <v>0.27963416945519687</v>
      </c>
      <c r="C62" s="200">
        <f t="shared" si="12"/>
        <v>0.28170759811033907</v>
      </c>
      <c r="D62" s="200">
        <f t="shared" si="12"/>
        <v>0.28477436404010348</v>
      </c>
      <c r="E62" s="200">
        <f t="shared" si="12"/>
        <v>0.27700400048456958</v>
      </c>
      <c r="F62" s="200">
        <f t="shared" si="12"/>
        <v>0.28044077556741182</v>
      </c>
      <c r="G62" s="200">
        <f t="shared" si="12"/>
        <v>0.27957504239113989</v>
      </c>
      <c r="H62" s="200">
        <f t="shared" si="12"/>
        <v>0.28376062457384016</v>
      </c>
      <c r="I62" s="200">
        <f t="shared" si="12"/>
        <v>0.28559566804088976</v>
      </c>
      <c r="J62" s="200">
        <f t="shared" si="12"/>
        <v>0.28774904285666114</v>
      </c>
      <c r="K62" s="200">
        <f t="shared" si="12"/>
        <v>0.2852580812349772</v>
      </c>
      <c r="L62" s="200">
        <f t="shared" si="12"/>
        <v>0.28470025232340368</v>
      </c>
      <c r="M62" s="200">
        <f t="shared" si="12"/>
        <v>0.29000574530862777</v>
      </c>
      <c r="N62" s="200">
        <f t="shared" si="12"/>
        <v>0.30099241821984263</v>
      </c>
      <c r="O62" s="200">
        <f t="shared" si="12"/>
        <v>0.29487649004247568</v>
      </c>
      <c r="P62" s="200">
        <f t="shared" si="12"/>
        <v>0.30234845946725708</v>
      </c>
      <c r="Q62" s="200">
        <f t="shared" si="12"/>
        <v>0.29529540728639836</v>
      </c>
    </row>
    <row r="63" spans="1:17" x14ac:dyDescent="0.25">
      <c r="A63" s="142" t="s">
        <v>285</v>
      </c>
      <c r="B63" s="199">
        <f t="shared" ref="B63:Q63" si="13">IF(B$27=0,0,B$27/B$5)</f>
        <v>0.26702536577836622</v>
      </c>
      <c r="C63" s="199">
        <f t="shared" si="13"/>
        <v>0.26897054368734769</v>
      </c>
      <c r="D63" s="199">
        <f t="shared" si="13"/>
        <v>0.2719645697036619</v>
      </c>
      <c r="E63" s="199">
        <f t="shared" si="13"/>
        <v>0.2643728706542019</v>
      </c>
      <c r="F63" s="199">
        <f t="shared" si="13"/>
        <v>0.26777384661778625</v>
      </c>
      <c r="G63" s="199">
        <f t="shared" si="13"/>
        <v>0.26702666455316149</v>
      </c>
      <c r="H63" s="199">
        <f t="shared" si="13"/>
        <v>0.27107577852409237</v>
      </c>
      <c r="I63" s="199">
        <f t="shared" si="13"/>
        <v>0.27279407550147183</v>
      </c>
      <c r="J63" s="199">
        <f t="shared" si="13"/>
        <v>0.24688949932112422</v>
      </c>
      <c r="K63" s="199">
        <f t="shared" si="13"/>
        <v>0.27252389083258927</v>
      </c>
      <c r="L63" s="199">
        <f t="shared" si="13"/>
        <v>0.27198740462518273</v>
      </c>
      <c r="M63" s="199">
        <f t="shared" si="13"/>
        <v>0.2461799228991283</v>
      </c>
      <c r="N63" s="199">
        <f t="shared" si="13"/>
        <v>0.16854642838172731</v>
      </c>
      <c r="O63" s="199">
        <f t="shared" si="13"/>
        <v>0.21502766520107058</v>
      </c>
      <c r="P63" s="199">
        <f t="shared" si="13"/>
        <v>0.17636765383367553</v>
      </c>
      <c r="Q63" s="199">
        <f t="shared" si="13"/>
        <v>0.21753053054515623</v>
      </c>
    </row>
    <row r="64" spans="1:17" x14ac:dyDescent="0.25">
      <c r="A64" s="142" t="s">
        <v>284</v>
      </c>
      <c r="B64" s="199">
        <f t="shared" ref="B64:Q64" si="14">IF(B$33=0,0,B$33/B$5)</f>
        <v>1.260880367683069E-2</v>
      </c>
      <c r="C64" s="199">
        <f t="shared" si="14"/>
        <v>1.2737054422991372E-2</v>
      </c>
      <c r="D64" s="199">
        <f t="shared" si="14"/>
        <v>1.2809794336441522E-2</v>
      </c>
      <c r="E64" s="199">
        <f t="shared" si="14"/>
        <v>1.2631129830367694E-2</v>
      </c>
      <c r="F64" s="199">
        <f t="shared" si="14"/>
        <v>1.26669289496256E-2</v>
      </c>
      <c r="G64" s="199">
        <f t="shared" si="14"/>
        <v>1.2548377837978384E-2</v>
      </c>
      <c r="H64" s="199">
        <f t="shared" si="14"/>
        <v>1.2684846049747811E-2</v>
      </c>
      <c r="I64" s="199">
        <f t="shared" si="14"/>
        <v>1.2801592539417943E-2</v>
      </c>
      <c r="J64" s="199">
        <f t="shared" si="14"/>
        <v>4.0859543535536946E-2</v>
      </c>
      <c r="K64" s="199">
        <f t="shared" si="14"/>
        <v>1.2734190402387909E-2</v>
      </c>
      <c r="L64" s="199">
        <f t="shared" si="14"/>
        <v>1.2712847698220942E-2</v>
      </c>
      <c r="M64" s="199">
        <f t="shared" si="14"/>
        <v>4.3825822409499476E-2</v>
      </c>
      <c r="N64" s="199">
        <f t="shared" si="14"/>
        <v>0.13244598983811537</v>
      </c>
      <c r="O64" s="199">
        <f t="shared" si="14"/>
        <v>7.9848824841405111E-2</v>
      </c>
      <c r="P64" s="199">
        <f t="shared" si="14"/>
        <v>0.12598080563358155</v>
      </c>
      <c r="Q64" s="199">
        <f t="shared" si="14"/>
        <v>7.7764876741242134E-2</v>
      </c>
    </row>
    <row r="65" spans="1:17" x14ac:dyDescent="0.25">
      <c r="A65" s="127" t="s">
        <v>280</v>
      </c>
      <c r="B65" s="200">
        <f t="shared" ref="B65:Q65" si="15">IF(B$34=0,0,B$34/B$5)</f>
        <v>0.13424464133766406</v>
      </c>
      <c r="C65" s="200">
        <f t="shared" si="15"/>
        <v>7.4973468455412418E-2</v>
      </c>
      <c r="D65" s="200">
        <f t="shared" si="15"/>
        <v>2.7733084272487878E-2</v>
      </c>
      <c r="E65" s="200">
        <f t="shared" si="15"/>
        <v>0.13736942100415839</v>
      </c>
      <c r="F65" s="200">
        <f t="shared" si="15"/>
        <v>8.5004755900050744E-2</v>
      </c>
      <c r="G65" s="200">
        <f t="shared" si="15"/>
        <v>0.1359017846712352</v>
      </c>
      <c r="H65" s="200">
        <f t="shared" si="15"/>
        <v>7.0265747543135526E-2</v>
      </c>
      <c r="I65" s="200">
        <f t="shared" si="15"/>
        <v>1.6541796534443234E-2</v>
      </c>
      <c r="J65" s="200">
        <f t="shared" si="15"/>
        <v>4.5796133090753588E-2</v>
      </c>
      <c r="K65" s="200">
        <f t="shared" si="15"/>
        <v>4.0252460850906412E-2</v>
      </c>
      <c r="L65" s="200">
        <f t="shared" si="15"/>
        <v>4.8237912970893651E-2</v>
      </c>
      <c r="M65" s="200">
        <f t="shared" si="15"/>
        <v>2.5405990048082819E-2</v>
      </c>
      <c r="N65" s="200">
        <f t="shared" si="15"/>
        <v>5.6206951344166832E-2</v>
      </c>
      <c r="O65" s="200">
        <f t="shared" si="15"/>
        <v>2.886448873261277E-2</v>
      </c>
      <c r="P65" s="200">
        <f t="shared" si="15"/>
        <v>2.8517178401201822E-2</v>
      </c>
      <c r="Q65" s="200">
        <f t="shared" si="15"/>
        <v>1.3961946984395535E-2</v>
      </c>
    </row>
    <row r="66" spans="1:17" x14ac:dyDescent="0.25">
      <c r="A66" s="127" t="s">
        <v>279</v>
      </c>
      <c r="B66" s="200">
        <f t="shared" ref="B66:Q66" si="16">IF(B$45=0,0,B$45/B$5)</f>
        <v>0.10948100508768746</v>
      </c>
      <c r="C66" s="200">
        <f t="shared" si="16"/>
        <v>0.11059459373200145</v>
      </c>
      <c r="D66" s="200">
        <f t="shared" si="16"/>
        <v>0.1112261872628915</v>
      </c>
      <c r="E66" s="200">
        <f t="shared" si="16"/>
        <v>0.10967486088809726</v>
      </c>
      <c r="F66" s="200">
        <f t="shared" si="16"/>
        <v>0.10998570112782685</v>
      </c>
      <c r="G66" s="200">
        <f t="shared" si="16"/>
        <v>0.10895633345821573</v>
      </c>
      <c r="H66" s="200">
        <f t="shared" si="16"/>
        <v>0.11014127355007268</v>
      </c>
      <c r="I66" s="200">
        <f t="shared" si="16"/>
        <v>0.11115497186413567</v>
      </c>
      <c r="J66" s="200">
        <f t="shared" si="16"/>
        <v>0.1098718913573908</v>
      </c>
      <c r="K66" s="200">
        <f t="shared" si="16"/>
        <v>0.11056972572213503</v>
      </c>
      <c r="L66" s="200">
        <f t="shared" si="16"/>
        <v>0.11038440911610682</v>
      </c>
      <c r="M66" s="200">
        <f t="shared" si="16"/>
        <v>0.1101596607657573</v>
      </c>
      <c r="N66" s="200">
        <f t="shared" si="16"/>
        <v>0.1075784002733856</v>
      </c>
      <c r="O66" s="200">
        <f t="shared" si="16"/>
        <v>0.10937764809836036</v>
      </c>
      <c r="P66" s="200">
        <f t="shared" si="16"/>
        <v>0.10813044742327595</v>
      </c>
      <c r="Q66" s="200">
        <f t="shared" si="16"/>
        <v>0.10968865517435074</v>
      </c>
    </row>
    <row r="67" spans="1:17" x14ac:dyDescent="0.25">
      <c r="A67" s="72" t="s">
        <v>278</v>
      </c>
      <c r="B67" s="71">
        <f t="shared" ref="B67:Q67" si="17">IF(B$46=0,0,B$46/B$5)</f>
        <v>0.17039847070775316</v>
      </c>
      <c r="C67" s="71">
        <f t="shared" si="17"/>
        <v>0.22365921388872098</v>
      </c>
      <c r="D67" s="71">
        <f t="shared" si="17"/>
        <v>0.26488482439155714</v>
      </c>
      <c r="E67" s="71">
        <f t="shared" si="17"/>
        <v>0.17034968752151333</v>
      </c>
      <c r="F67" s="71">
        <f t="shared" si="17"/>
        <v>0.21709777659956023</v>
      </c>
      <c r="G67" s="71">
        <f t="shared" si="17"/>
        <v>0.17030830030301108</v>
      </c>
      <c r="H67" s="71">
        <f t="shared" si="17"/>
        <v>0.22682095896202098</v>
      </c>
      <c r="I67" s="71">
        <f t="shared" si="17"/>
        <v>0.27514583476451665</v>
      </c>
      <c r="J67" s="71">
        <f t="shared" si="17"/>
        <v>0.24875606637279191</v>
      </c>
      <c r="K67" s="71">
        <f t="shared" si="17"/>
        <v>0.25355741439220403</v>
      </c>
      <c r="L67" s="71">
        <f t="shared" si="17"/>
        <v>0.24686543316033799</v>
      </c>
      <c r="M67" s="71">
        <f t="shared" si="17"/>
        <v>0.26541522944180529</v>
      </c>
      <c r="N67" s="71">
        <f t="shared" si="17"/>
        <v>0.23370938533732077</v>
      </c>
      <c r="O67" s="71">
        <f t="shared" si="17"/>
        <v>0.26027669783409491</v>
      </c>
      <c r="P67" s="71">
        <f t="shared" si="17"/>
        <v>0.25721123107923849</v>
      </c>
      <c r="Q67" s="71">
        <f t="shared" si="17"/>
        <v>0.27355219767123201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0.42409732790109561</v>
      </c>
      <c r="C71" s="253">
        <f>IF(C$5=0,0,C$5/TRE_fec!C$5)</f>
        <v>0.41982704711703672</v>
      </c>
      <c r="D71" s="253">
        <f>IF(D$5=0,0,D$5/TRE_fec!D$5)</f>
        <v>0.41744307573784095</v>
      </c>
      <c r="E71" s="253">
        <f>IF(E$5=0,0,E$5/TRE_fec!E$5)</f>
        <v>0.42872105781633091</v>
      </c>
      <c r="F71" s="253">
        <f>IF(F$5=0,0,F$5/TRE_fec!F$5)</f>
        <v>0.43076521346378283</v>
      </c>
      <c r="G71" s="253">
        <f>IF(G$5=0,0,G$5/TRE_fec!G$5)</f>
        <v>0.44488436306581952</v>
      </c>
      <c r="H71" s="253">
        <f>IF(H$5=0,0,H$5/TRE_fec!H$5)</f>
        <v>0.44686240422628654</v>
      </c>
      <c r="I71" s="253">
        <f>IF(I$5=0,0,I$5/TRE_fec!I$5)</f>
        <v>0.45525051194725552</v>
      </c>
      <c r="J71" s="253">
        <f>IF(J$5=0,0,J$5/TRE_fec!J$5)</f>
        <v>0.46959710094796958</v>
      </c>
      <c r="K71" s="253">
        <f>IF(K$5=0,0,K$5/TRE_fec!K$5)</f>
        <v>0.46663335121914012</v>
      </c>
      <c r="L71" s="253">
        <f>IF(L$5=0,0,L$5/TRE_fec!L$5)</f>
        <v>0.46741674907033937</v>
      </c>
      <c r="M71" s="253">
        <f>IF(M$5=0,0,M$5/TRE_fec!M$5)</f>
        <v>0.47300520661655887</v>
      </c>
      <c r="N71" s="253">
        <f>IF(N$5=0,0,N$5/TRE_fec!N$5)</f>
        <v>0.48435460063452795</v>
      </c>
      <c r="O71" s="253">
        <f>IF(O$5=0,0,O$5/TRE_fec!O$5)</f>
        <v>0.47638703160319801</v>
      </c>
      <c r="P71" s="253">
        <f>IF(P$5=0,0,P$5/TRE_fec!P$5)</f>
        <v>0.49486033187094053</v>
      </c>
      <c r="Q71" s="253">
        <f>IF(Q$5=0,0,Q$5/TRE_fec!Q$5)</f>
        <v>0.51159232417705525</v>
      </c>
    </row>
    <row r="72" spans="1:17" x14ac:dyDescent="0.25">
      <c r="A72" s="132" t="s">
        <v>83</v>
      </c>
      <c r="B72" s="282">
        <f>IF(B$6=0,0,B$6/TRE_fec!B$6)</f>
        <v>0.39562705235172191</v>
      </c>
      <c r="C72" s="282">
        <f>IF(C$6=0,0,C$6/TRE_fec!C$6)</f>
        <v>0.39562705235172191</v>
      </c>
      <c r="D72" s="282">
        <f>IF(D$6=0,0,D$6/TRE_fec!D$6)</f>
        <v>0.39562705235172185</v>
      </c>
      <c r="E72" s="282">
        <f>IF(E$6=0,0,E$6/TRE_fec!E$6)</f>
        <v>0.40064855084338641</v>
      </c>
      <c r="F72" s="282">
        <f>IF(F$6=0,0,F$6/TRE_fec!F$6)</f>
        <v>0.40369978727226086</v>
      </c>
      <c r="G72" s="282">
        <f>IF(G$6=0,0,G$6/TRE_fec!G$6)</f>
        <v>0.41302970759361224</v>
      </c>
      <c r="H72" s="282">
        <f>IF(H$6=0,0,H$6/TRE_fec!H$6)</f>
        <v>0.4193779380442913</v>
      </c>
      <c r="I72" s="282">
        <f>IF(I$6=0,0,I$6/TRE_fec!I$6)</f>
        <v>0.43118237897165734</v>
      </c>
      <c r="J72" s="282">
        <f>IF(J$6=0,0,J$6/TRE_fec!J$6)</f>
        <v>0.43963643361018223</v>
      </c>
      <c r="K72" s="282">
        <f>IF(K$6=0,0,K$6/TRE_fec!K$6)</f>
        <v>0.43963643361018223</v>
      </c>
      <c r="L72" s="282">
        <f>IF(L$6=0,0,L$6/TRE_fec!L$6)</f>
        <v>0.43963643361018223</v>
      </c>
      <c r="M72" s="282">
        <f>IF(M$6=0,0,M$6/TRE_fec!M$6)</f>
        <v>0.44398692376183013</v>
      </c>
      <c r="N72" s="282">
        <f>IF(N$6=0,0,N$6/TRE_fec!N$6)</f>
        <v>0.44398692376183019</v>
      </c>
      <c r="O72" s="282">
        <f>IF(O$6=0,0,O$6/TRE_fec!O$6)</f>
        <v>0.44398692376183013</v>
      </c>
      <c r="P72" s="282">
        <f>IF(P$6=0,0,P$6/TRE_fec!P$6)</f>
        <v>0.45594484565203081</v>
      </c>
      <c r="Q72" s="282">
        <f>IF(Q$6=0,0,Q$6/TRE_fec!Q$6)</f>
        <v>0.47815356716972834</v>
      </c>
    </row>
    <row r="73" spans="1:17" x14ac:dyDescent="0.25">
      <c r="A73" s="76" t="s">
        <v>82</v>
      </c>
      <c r="B73" s="281">
        <f>IF(B$7=0,0,B$7/TRE_fec!B$7)</f>
        <v>0.10025198051517324</v>
      </c>
      <c r="C73" s="281">
        <f>IF(C$7=0,0,C$7/TRE_fec!C$7)</f>
        <v>0.10025198051517324</v>
      </c>
      <c r="D73" s="281">
        <f>IF(D$7=0,0,D$7/TRE_fec!D$7)</f>
        <v>0.10025198051517324</v>
      </c>
      <c r="E73" s="281">
        <f>IF(E$7=0,0,E$7/TRE_fec!E$7)</f>
        <v>0.10152442931752606</v>
      </c>
      <c r="F73" s="281">
        <f>IF(F$7=0,0,F$7/TRE_fec!F$7)</f>
        <v>0.10229761328762213</v>
      </c>
      <c r="G73" s="281">
        <f>IF(G$7=0,0,G$7/TRE_fec!G$7)</f>
        <v>0.10466181711216924</v>
      </c>
      <c r="H73" s="281">
        <f>IF(H$7=0,0,H$7/TRE_fec!H$7)</f>
        <v>0.10627046007948966</v>
      </c>
      <c r="I73" s="281">
        <f>IF(I$7=0,0,I$7/TRE_fec!I$7)</f>
        <v>0.10926170796005855</v>
      </c>
      <c r="J73" s="281">
        <f>IF(J$7=0,0,J$7/TRE_fec!J$7)</f>
        <v>0.11140396723140415</v>
      </c>
      <c r="K73" s="281">
        <f>IF(K$7=0,0,K$7/TRE_fec!K$7)</f>
        <v>0.11140396723140415</v>
      </c>
      <c r="L73" s="281">
        <f>IF(L$7=0,0,L$7/TRE_fec!L$7)</f>
        <v>0.11140396723140417</v>
      </c>
      <c r="M73" s="281">
        <f>IF(M$7=0,0,M$7/TRE_fec!M$7)</f>
        <v>0.11250638237546946</v>
      </c>
      <c r="N73" s="281">
        <f>IF(N$7=0,0,N$7/TRE_fec!N$7)</f>
        <v>0.11250638237546946</v>
      </c>
      <c r="O73" s="281">
        <f>IF(O$7=0,0,O$7/TRE_fec!O$7)</f>
        <v>0.11250638237546948</v>
      </c>
      <c r="P73" s="281">
        <f>IF(P$7=0,0,P$7/TRE_fec!P$7)</f>
        <v>0.11553652236517017</v>
      </c>
      <c r="Q73" s="281">
        <f>IF(Q$7=0,0,Q$7/TRE_fec!Q$7)</f>
        <v>0.12116421719449073</v>
      </c>
    </row>
    <row r="74" spans="1:17" x14ac:dyDescent="0.25">
      <c r="A74" s="76" t="s">
        <v>81</v>
      </c>
      <c r="B74" s="281">
        <f>IF(B$8=0,0,B$8/TRE_fec!B$8)</f>
        <v>0.54372654549841049</v>
      </c>
      <c r="C74" s="281">
        <f>IF(C$8=0,0,C$8/TRE_fec!C$8)</f>
        <v>0.54372654549841037</v>
      </c>
      <c r="D74" s="281">
        <f>IF(D$8=0,0,D$8/TRE_fec!D$8)</f>
        <v>0.54372654549841049</v>
      </c>
      <c r="E74" s="281">
        <f>IF(E$8=0,0,E$8/TRE_fec!E$8)</f>
        <v>0.55062779760407021</v>
      </c>
      <c r="F74" s="281">
        <f>IF(F$8=0,0,F$8/TRE_fec!F$8)</f>
        <v>0.5548212374437097</v>
      </c>
      <c r="G74" s="281">
        <f>IF(G$8=0,0,G$8/TRE_fec!G$8)</f>
        <v>0.56764373104203369</v>
      </c>
      <c r="H74" s="281">
        <f>IF(H$8=0,0,H$8/TRE_fec!H$8)</f>
        <v>0.57636836549879711</v>
      </c>
      <c r="I74" s="281">
        <f>IF(I$8=0,0,I$8/TRE_fec!I$8)</f>
        <v>0.5925916946387636</v>
      </c>
      <c r="J74" s="281">
        <f>IF(J$8=0,0,J$8/TRE_fec!J$8)</f>
        <v>0.60421044997092765</v>
      </c>
      <c r="K74" s="281">
        <f>IF(K$8=0,0,K$8/TRE_fec!K$8)</f>
        <v>0.60421044997092777</v>
      </c>
      <c r="L74" s="281">
        <f>IF(L$8=0,0,L$8/TRE_fec!L$8)</f>
        <v>0.60421044997092777</v>
      </c>
      <c r="M74" s="281">
        <f>IF(M$8=0,0,M$8/TRE_fec!M$8)</f>
        <v>0.61018950769036151</v>
      </c>
      <c r="N74" s="281">
        <f>IF(N$8=0,0,N$8/TRE_fec!N$8)</f>
        <v>0.6101895076903614</v>
      </c>
      <c r="O74" s="281">
        <f>IF(O$8=0,0,O$8/TRE_fec!O$8)</f>
        <v>0.6101895076903614</v>
      </c>
      <c r="P74" s="281">
        <f>IF(P$8=0,0,P$8/TRE_fec!P$8)</f>
        <v>0.62662377203616348</v>
      </c>
      <c r="Q74" s="281">
        <f>IF(Q$8=0,0,Q$8/TRE_fec!Q$8)</f>
        <v>0.65714613232212926</v>
      </c>
    </row>
    <row r="75" spans="1:17" x14ac:dyDescent="0.25">
      <c r="A75" s="76" t="s">
        <v>80</v>
      </c>
      <c r="B75" s="281">
        <f>IF(B$9=0,0,B$9/TRE_fec!B$9)</f>
        <v>0.39137007414674085</v>
      </c>
      <c r="C75" s="281">
        <f>IF(C$9=0,0,C$9/TRE_fec!C$9)</f>
        <v>0.39137007414674085</v>
      </c>
      <c r="D75" s="281">
        <f>IF(D$9=0,0,D$9/TRE_fec!D$9)</f>
        <v>0.3913700741467408</v>
      </c>
      <c r="E75" s="281">
        <f>IF(E$9=0,0,E$9/TRE_fec!E$9)</f>
        <v>0.39633754091962292</v>
      </c>
      <c r="F75" s="281">
        <f>IF(F$9=0,0,F$9/TRE_fec!F$9)</f>
        <v>0.39935594580449985</v>
      </c>
      <c r="G75" s="281">
        <f>IF(G$9=0,0,G$9/TRE_fec!G$9)</f>
        <v>0.40858547544926294</v>
      </c>
      <c r="H75" s="281">
        <f>IF(H$9=0,0,H$9/TRE_fec!H$9)</f>
        <v>0.4148653984409143</v>
      </c>
      <c r="I75" s="281">
        <f>IF(I$9=0,0,I$9/TRE_fec!I$9)</f>
        <v>0.42654282265531529</v>
      </c>
      <c r="J75" s="281">
        <f>IF(J$9=0,0,J$9/TRE_fec!J$9)</f>
        <v>0.43490591100089832</v>
      </c>
      <c r="K75" s="281">
        <f>IF(K$9=0,0,K$9/TRE_fec!K$9)</f>
        <v>0.43490591100089832</v>
      </c>
      <c r="L75" s="281">
        <f>IF(L$9=0,0,L$9/TRE_fec!L$9)</f>
        <v>0.43490591100089837</v>
      </c>
      <c r="M75" s="281">
        <f>IF(M$9=0,0,M$9/TRE_fec!M$9)</f>
        <v>0.4392095895362868</v>
      </c>
      <c r="N75" s="281">
        <f>IF(N$9=0,0,N$9/TRE_fec!N$9)</f>
        <v>0.4392095895362868</v>
      </c>
      <c r="O75" s="281">
        <f>IF(O$9=0,0,O$9/TRE_fec!O$9)</f>
        <v>0.4392095895362868</v>
      </c>
      <c r="P75" s="281">
        <f>IF(P$9=0,0,P$9/TRE_fec!P$9)</f>
        <v>0.4510388432462889</v>
      </c>
      <c r="Q75" s="281">
        <f>IF(Q$9=0,0,Q$9/TRE_fec!Q$9)</f>
        <v>0.47300859717342519</v>
      </c>
    </row>
    <row r="76" spans="1:17" x14ac:dyDescent="0.25">
      <c r="A76" s="129" t="s">
        <v>79</v>
      </c>
      <c r="B76" s="280">
        <f>IF(B$10=0,0,B$10/TRE_fec!B$10)</f>
        <v>0.5966723969874238</v>
      </c>
      <c r="C76" s="280">
        <f>IF(C$10=0,0,C$10/TRE_fec!C$10)</f>
        <v>0.59667239698742403</v>
      </c>
      <c r="D76" s="280">
        <f>IF(D$10=0,0,D$10/TRE_fec!D$10)</f>
        <v>0.59667239698742391</v>
      </c>
      <c r="E76" s="280">
        <f>IF(E$10=0,0,E$10/TRE_fec!E$10)</f>
        <v>0.60424566459811946</v>
      </c>
      <c r="F76" s="280">
        <f>IF(F$10=0,0,F$10/TRE_fec!F$10)</f>
        <v>0.60884744433732019</v>
      </c>
      <c r="G76" s="280">
        <f>IF(G$10=0,0,G$10/TRE_fec!G$10)</f>
        <v>0.62291853954870957</v>
      </c>
      <c r="H76" s="280">
        <f>IF(H$10=0,0,H$10/TRE_fec!H$10)</f>
        <v>0.63249274297367597</v>
      </c>
      <c r="I76" s="280">
        <f>IF(I$10=0,0,I$10/TRE_fec!I$10)</f>
        <v>0.65029583308432437</v>
      </c>
      <c r="J76" s="280">
        <f>IF(J$10=0,0,J$10/TRE_fec!J$10)</f>
        <v>0.66304597495517592</v>
      </c>
      <c r="K76" s="280">
        <f>IF(K$10=0,0,K$10/TRE_fec!K$10)</f>
        <v>0.66304597495517603</v>
      </c>
      <c r="L76" s="280">
        <f>IF(L$10=0,0,L$10/TRE_fec!L$10)</f>
        <v>0.66304597495517603</v>
      </c>
      <c r="M76" s="280">
        <f>IF(M$10=0,0,M$10/TRE_fec!M$10)</f>
        <v>0.66960724868866728</v>
      </c>
      <c r="N76" s="280">
        <f>IF(N$10=0,0,N$10/TRE_fec!N$10)</f>
        <v>0.66960724868866739</v>
      </c>
      <c r="O76" s="280">
        <f>IF(O$10=0,0,O$10/TRE_fec!O$10)</f>
        <v>0.66960724868866739</v>
      </c>
      <c r="P76" s="280">
        <f>IF(P$10=0,0,P$10/TRE_fec!P$10)</f>
        <v>0.68764181400669133</v>
      </c>
      <c r="Q76" s="280">
        <f>IF(Q$10=0,0,Q$10/TRE_fec!Q$10)</f>
        <v>0.72113631602120476</v>
      </c>
    </row>
    <row r="77" spans="1:17" x14ac:dyDescent="0.25">
      <c r="A77" s="127" t="s">
        <v>283</v>
      </c>
      <c r="B77" s="305">
        <f>IF(B$15=0,0,B$15/TRE_fec!B$15)</f>
        <v>0.41632423561730986</v>
      </c>
      <c r="C77" s="305">
        <f>IF(C$15=0,0,C$15/TRE_fec!C$15)</f>
        <v>0.41513444891965157</v>
      </c>
      <c r="D77" s="305">
        <f>IF(D$15=0,0,D$15/TRE_fec!D$15)</f>
        <v>0.41737192276862911</v>
      </c>
      <c r="E77" s="305">
        <f>IF(E$15=0,0,E$15/TRE_fec!E$15)</f>
        <v>0.41668257656712954</v>
      </c>
      <c r="F77" s="305">
        <f>IF(F$15=0,0,F$15/TRE_fec!F$15)</f>
        <v>0.42405522664867273</v>
      </c>
      <c r="G77" s="305">
        <f>IF(G$15=0,0,G$15/TRE_fec!G$15)</f>
        <v>0.43673239860781882</v>
      </c>
      <c r="H77" s="305">
        <f>IF(H$15=0,0,H$15/TRE_fec!H$15)</f>
        <v>0.44532612131046051</v>
      </c>
      <c r="I77" s="305">
        <f>IF(I$15=0,0,I$15/TRE_fec!I$15)</f>
        <v>0.45656121530594113</v>
      </c>
      <c r="J77" s="305">
        <f>IF(J$15=0,0,J$15/TRE_fec!J$15)</f>
        <v>0.46488083141134018</v>
      </c>
      <c r="K77" s="305">
        <f>IF(K$15=0,0,K$15/TRE_fec!K$15)</f>
        <v>0.46751332629745629</v>
      </c>
      <c r="L77" s="305">
        <f>IF(L$15=0,0,L$15/TRE_fec!L$15)</f>
        <v>0.46737631706777977</v>
      </c>
      <c r="M77" s="305">
        <f>IF(M$15=0,0,M$15/TRE_fec!M$15)</f>
        <v>0.47122963758682779</v>
      </c>
      <c r="N77" s="305">
        <f>IF(N$15=0,0,N$15/TRE_fec!N$15)</f>
        <v>0.47000671905140184</v>
      </c>
      <c r="O77" s="305">
        <f>IF(O$15=0,0,O$15/TRE_fec!O$15)</f>
        <v>0.47023377868368776</v>
      </c>
      <c r="P77" s="305">
        <f>IF(P$15=0,0,P$15/TRE_fec!P$15)</f>
        <v>0.48618964728877617</v>
      </c>
      <c r="Q77" s="305">
        <f>IF(Q$15=0,0,Q$15/TRE_fec!Q$15)</f>
        <v>0.50654610041037074</v>
      </c>
    </row>
    <row r="78" spans="1:17" x14ac:dyDescent="0.25">
      <c r="A78" s="127" t="s">
        <v>282</v>
      </c>
      <c r="B78" s="305">
        <f>IF(B$23=0,0,B$23/TRE_fec!B$23)</f>
        <v>0.39024429218023876</v>
      </c>
      <c r="C78" s="305">
        <f>IF(C$23=0,0,C$23/TRE_fec!C$23)</f>
        <v>0.39024429218023871</v>
      </c>
      <c r="D78" s="305">
        <f>IF(D$23=0,0,D$23/TRE_fec!D$23)</f>
        <v>0.39024429218023882</v>
      </c>
      <c r="E78" s="305">
        <f>IF(E$23=0,0,E$23/TRE_fec!E$23)</f>
        <v>0.39519746995945093</v>
      </c>
      <c r="F78" s="305">
        <f>IF(F$23=0,0,F$23/TRE_fec!F$23)</f>
        <v>0.39820719235680135</v>
      </c>
      <c r="G78" s="305">
        <f>IF(G$23=0,0,G$23/TRE_fec!G$23)</f>
        <v>0.40741017311926664</v>
      </c>
      <c r="H78" s="305">
        <f>IF(H$23=0,0,H$23/TRE_fec!H$23)</f>
        <v>0.41367203181698753</v>
      </c>
      <c r="I78" s="305">
        <f>IF(I$23=0,0,I$23/TRE_fec!I$23)</f>
        <v>0.425315865743157</v>
      </c>
      <c r="J78" s="305">
        <f>IF(J$23=0,0,J$23/TRE_fec!J$23)</f>
        <v>0.43365489753800812</v>
      </c>
      <c r="K78" s="305">
        <f>IF(K$23=0,0,K$23/TRE_fec!K$23)</f>
        <v>0.43365489753800807</v>
      </c>
      <c r="L78" s="305">
        <f>IF(L$23=0,0,L$23/TRE_fec!L$23)</f>
        <v>0.43365489753800807</v>
      </c>
      <c r="M78" s="305">
        <f>IF(M$23=0,0,M$23/TRE_fec!M$23)</f>
        <v>0.43794619647668015</v>
      </c>
      <c r="N78" s="305">
        <f>IF(N$23=0,0,N$23/TRE_fec!N$23)</f>
        <v>0.43794619647668015</v>
      </c>
      <c r="O78" s="305">
        <f>IF(O$23=0,0,O$23/TRE_fec!O$23)</f>
        <v>0.43794619647668015</v>
      </c>
      <c r="P78" s="305">
        <f>IF(P$23=0,0,P$23/TRE_fec!P$23)</f>
        <v>0.44974142315859922</v>
      </c>
      <c r="Q78" s="305">
        <f>IF(Q$23=0,0,Q$23/TRE_fec!Q$23)</f>
        <v>0.4716479807546578</v>
      </c>
    </row>
    <row r="79" spans="1:17" x14ac:dyDescent="0.25">
      <c r="A79" s="127" t="s">
        <v>281</v>
      </c>
      <c r="B79" s="305">
        <f>IF(B$26=0,0,B$26/TRE_fec!B$26)</f>
        <v>0.36026126584194745</v>
      </c>
      <c r="C79" s="305">
        <f>IF(C$26=0,0,C$26/TRE_fec!C$26)</f>
        <v>0.3592781215394944</v>
      </c>
      <c r="D79" s="305">
        <f>IF(D$26=0,0,D$26/TRE_fec!D$26)</f>
        <v>0.36112699047611913</v>
      </c>
      <c r="E79" s="305">
        <f>IF(E$26=0,0,E$26/TRE_fec!E$26)</f>
        <v>0.36076355102946706</v>
      </c>
      <c r="F79" s="305">
        <f>IF(F$26=0,0,F$26/TRE_fec!F$26)</f>
        <v>0.36698100044546889</v>
      </c>
      <c r="G79" s="305">
        <f>IF(G$26=0,0,G$26/TRE_fec!G$26)</f>
        <v>0.37783948186059929</v>
      </c>
      <c r="H79" s="305">
        <f>IF(H$26=0,0,H$26/TRE_fec!H$26)</f>
        <v>0.38520130117496881</v>
      </c>
      <c r="I79" s="305">
        <f>IF(I$26=0,0,I$26/TRE_fec!I$26)</f>
        <v>0.39496976796800615</v>
      </c>
      <c r="J79" s="305">
        <f>IF(J$26=0,0,J$26/TRE_fec!J$26)</f>
        <v>0.41048859115463704</v>
      </c>
      <c r="K79" s="305">
        <f>IF(K$26=0,0,K$26/TRE_fec!K$26)</f>
        <v>0.40436683461689454</v>
      </c>
      <c r="L79" s="305">
        <f>IF(L$26=0,0,L$26/TRE_fec!L$26)</f>
        <v>0.40425362117804436</v>
      </c>
      <c r="M79" s="305">
        <f>IF(M$26=0,0,M$26/TRE_fec!M$26)</f>
        <v>0.41671038073055872</v>
      </c>
      <c r="N79" s="305">
        <f>IF(N$26=0,0,N$26/TRE_fec!N$26)</f>
        <v>0.44287460877199258</v>
      </c>
      <c r="O79" s="305">
        <f>IF(O$26=0,0,O$26/TRE_fec!O$26)</f>
        <v>0.42673854799129973</v>
      </c>
      <c r="P79" s="305">
        <f>IF(P$26=0,0,P$26/TRE_fec!P$26)</f>
        <v>0.45451916322294422</v>
      </c>
      <c r="Q79" s="305">
        <f>IF(Q$26=0,0,Q$26/TRE_fec!Q$26)</f>
        <v>0.45892583687096006</v>
      </c>
    </row>
    <row r="80" spans="1:17" x14ac:dyDescent="0.25">
      <c r="A80" s="127" t="s">
        <v>280</v>
      </c>
      <c r="B80" s="305">
        <f>IF(B$34=0,0,B$34/TRE_fec!B$34)</f>
        <v>0.54901463488779312</v>
      </c>
      <c r="C80" s="305">
        <f>IF(C$34=0,0,C$34/TRE_fec!C$34)</f>
        <v>0.54788862336142463</v>
      </c>
      <c r="D80" s="305">
        <f>IF(D$34=0,0,D$34/TRE_fec!D$34)</f>
        <v>0.53115444730872063</v>
      </c>
      <c r="E80" s="305">
        <f>IF(E$34=0,0,E$34/TRE_fec!E$34)</f>
        <v>0.56618676136413504</v>
      </c>
      <c r="F80" s="305">
        <f>IF(F$34=0,0,F$34/TRE_fec!F$34)</f>
        <v>0.58813083676028088</v>
      </c>
      <c r="G80" s="305">
        <f>IF(G$34=0,0,G$34/TRE_fec!G$34)</f>
        <v>0.58677881104971574</v>
      </c>
      <c r="H80" s="305">
        <f>IF(H$34=0,0,H$34/TRE_fec!H$34)</f>
        <v>0.58391396264061468</v>
      </c>
      <c r="I80" s="305">
        <f>IF(I$34=0,0,I$34/TRE_fec!I$34)</f>
        <v>0.60338484765863676</v>
      </c>
      <c r="J80" s="305">
        <f>IF(J$34=0,0,J$34/TRE_fec!J$34)</f>
        <v>0.64284265921042616</v>
      </c>
      <c r="K80" s="305">
        <f>IF(K$34=0,0,K$34/TRE_fec!K$34)</f>
        <v>0.61459214352277602</v>
      </c>
      <c r="L80" s="305">
        <f>IF(L$34=0,0,L$34/TRE_fec!L$34)</f>
        <v>0.62288766785782923</v>
      </c>
      <c r="M80" s="305">
        <f>IF(M$34=0,0,M$34/TRE_fec!M$34)</f>
        <v>0.63151478736289679</v>
      </c>
      <c r="N80" s="305">
        <f>IF(N$34=0,0,N$34/TRE_fec!N$34)</f>
        <v>0.63985906051411678</v>
      </c>
      <c r="O80" s="305">
        <f>IF(O$34=0,0,O$34/TRE_fec!O$34)</f>
        <v>0.62552219911654794</v>
      </c>
      <c r="P80" s="305">
        <f>IF(P$34=0,0,P$34/TRE_fec!P$34)</f>
        <v>0.63935398592424864</v>
      </c>
      <c r="Q80" s="305">
        <f>IF(Q$34=0,0,Q$34/TRE_fec!Q$34)</f>
        <v>0.67143677261779433</v>
      </c>
    </row>
    <row r="81" spans="1:17" x14ac:dyDescent="0.25">
      <c r="A81" s="127" t="s">
        <v>279</v>
      </c>
      <c r="B81" s="305">
        <f>IF(B$45=0,0,B$45/TRE_fec!B$45)</f>
        <v>0.50150304821960423</v>
      </c>
      <c r="C81" s="305">
        <f>IF(C$45=0,0,C$45/TRE_fec!C$45)</f>
        <v>0.50150304821960445</v>
      </c>
      <c r="D81" s="305">
        <f>IF(D$45=0,0,D$45/TRE_fec!D$45)</f>
        <v>0.50150304821960434</v>
      </c>
      <c r="E81" s="305">
        <f>IF(E$45=0,0,E$45/TRE_fec!E$45)</f>
        <v>0.50786837835876053</v>
      </c>
      <c r="F81" s="305">
        <f>IF(F$45=0,0,F$45/TRE_fec!F$45)</f>
        <v>0.51173617344714795</v>
      </c>
      <c r="G81" s="305">
        <f>IF(G$45=0,0,G$45/TRE_fec!G$45)</f>
        <v>0.523562926579904</v>
      </c>
      <c r="H81" s="305">
        <f>IF(H$45=0,0,H$45/TRE_fec!H$45)</f>
        <v>0.53161004293074887</v>
      </c>
      <c r="I81" s="305">
        <f>IF(I$45=0,0,I$45/TRE_fec!I$45)</f>
        <v>0.54657353714180523</v>
      </c>
      <c r="J81" s="305">
        <f>IF(J$45=0,0,J$45/TRE_fec!J$45)</f>
        <v>0.55729002921643234</v>
      </c>
      <c r="K81" s="305">
        <f>IF(K$45=0,0,K$45/TRE_fec!K$45)</f>
        <v>0.55729002921643234</v>
      </c>
      <c r="L81" s="305">
        <f>IF(L$45=0,0,L$45/TRE_fec!L$45)</f>
        <v>0.55729002921643223</v>
      </c>
      <c r="M81" s="305">
        <f>IF(M$45=0,0,M$45/TRE_fec!M$45)</f>
        <v>0.56280477867386114</v>
      </c>
      <c r="N81" s="305">
        <f>IF(N$45=0,0,N$45/TRE_fec!N$45)</f>
        <v>0.56280477867386125</v>
      </c>
      <c r="O81" s="305">
        <f>IF(O$45=0,0,O$45/TRE_fec!O$45)</f>
        <v>0.56280477867386125</v>
      </c>
      <c r="P81" s="305">
        <f>IF(P$45=0,0,P$45/TRE_fec!P$45)</f>
        <v>0.57796282775736052</v>
      </c>
      <c r="Q81" s="305">
        <f>IF(Q$45=0,0,Q$45/TRE_fec!Q$45)</f>
        <v>0.60611495100570678</v>
      </c>
    </row>
    <row r="82" spans="1:17" x14ac:dyDescent="0.25">
      <c r="A82" s="72" t="s">
        <v>278</v>
      </c>
      <c r="B82" s="304">
        <f>IF(B$46=0,0,B$46/TRE_fec!B$46)</f>
        <v>0.46772769033650052</v>
      </c>
      <c r="C82" s="304">
        <f>IF(C$46=0,0,C$46/TRE_fec!C$46)</f>
        <v>0.46772769033650058</v>
      </c>
      <c r="D82" s="304">
        <f>IF(D$46=0,0,D$46/TRE_fec!D$46)</f>
        <v>0.46772769033650052</v>
      </c>
      <c r="E82" s="304">
        <f>IF(E$46=0,0,E$46/TRE_fec!E$46)</f>
        <v>0.47366432656391005</v>
      </c>
      <c r="F82" s="304">
        <f>IF(F$46=0,0,F$46/TRE_fec!F$46)</f>
        <v>0.47727163238150949</v>
      </c>
      <c r="G82" s="304">
        <f>IF(G$46=0,0,G$46/TRE_fec!G$46)</f>
        <v>0.48830187426458888</v>
      </c>
      <c r="H82" s="304">
        <f>IF(H$46=0,0,H$46/TRE_fec!H$46)</f>
        <v>0.49580703132796439</v>
      </c>
      <c r="I82" s="304">
        <f>IF(I$46=0,0,I$46/TRE_fec!I$46)</f>
        <v>0.50976276023439437</v>
      </c>
      <c r="J82" s="304">
        <f>IF(J$46=0,0,J$46/TRE_fec!J$46)</f>
        <v>0.5197575152102003</v>
      </c>
      <c r="K82" s="304">
        <f>IF(K$46=0,0,K$46/TRE_fec!K$46)</f>
        <v>0.5197575152102003</v>
      </c>
      <c r="L82" s="304">
        <f>IF(L$46=0,0,L$46/TRE_fec!L$46)</f>
        <v>0.51975751521020019</v>
      </c>
      <c r="M82" s="304">
        <f>IF(M$46=0,0,M$46/TRE_fec!M$46)</f>
        <v>0.52490085588512703</v>
      </c>
      <c r="N82" s="304">
        <f>IF(N$46=0,0,N$46/TRE_fec!N$46)</f>
        <v>0.52490085588512703</v>
      </c>
      <c r="O82" s="304">
        <f>IF(O$46=0,0,O$46/TRE_fec!O$46)</f>
        <v>0.52490085588512703</v>
      </c>
      <c r="P82" s="304">
        <f>IF(P$46=0,0,P$46/TRE_fec!P$46)</f>
        <v>0.53903803673178841</v>
      </c>
      <c r="Q82" s="304">
        <f>IF(Q$46=0,0,Q$46/TRE_fec!Q$46)</f>
        <v>0.56529416345278005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32.471873226936047</v>
      </c>
      <c r="C5" s="96">
        <v>29.256326144459997</v>
      </c>
      <c r="D5" s="96">
        <v>24.175303203995998</v>
      </c>
      <c r="E5" s="96">
        <v>36.928505260260003</v>
      </c>
      <c r="F5" s="96">
        <v>30.519996713064</v>
      </c>
      <c r="G5" s="96">
        <v>41.814847303394814</v>
      </c>
      <c r="H5" s="96">
        <v>36.743341936859998</v>
      </c>
      <c r="I5" s="96">
        <v>42.046615628748008</v>
      </c>
      <c r="J5" s="96">
        <v>42.480505393919998</v>
      </c>
      <c r="K5" s="96">
        <v>41.914847863656021</v>
      </c>
      <c r="L5" s="96">
        <v>44.2420885770712</v>
      </c>
      <c r="M5" s="96">
        <v>37.843929111891399</v>
      </c>
      <c r="N5" s="96">
        <v>32.120245092271638</v>
      </c>
      <c r="O5" s="96">
        <v>32.542618536535798</v>
      </c>
      <c r="P5" s="96">
        <v>29.21675339992408</v>
      </c>
      <c r="Q5" s="96">
        <v>32.569475186753237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0.70438488640654451</v>
      </c>
      <c r="C10" s="158">
        <v>0.68392792782568157</v>
      </c>
      <c r="D10" s="158">
        <v>0.62425149567914762</v>
      </c>
      <c r="E10" s="158">
        <v>0.83178160607740859</v>
      </c>
      <c r="F10" s="158">
        <v>0.77497291794439294</v>
      </c>
      <c r="G10" s="158">
        <v>0.97483839659849414</v>
      </c>
      <c r="H10" s="158">
        <v>0.93193743241716676</v>
      </c>
      <c r="I10" s="158">
        <v>1.1230780140161469</v>
      </c>
      <c r="J10" s="158">
        <v>1.1889686758333702</v>
      </c>
      <c r="K10" s="158">
        <v>1.0823849743056702</v>
      </c>
      <c r="L10" s="158">
        <v>1.1532534525203491</v>
      </c>
      <c r="M10" s="158">
        <v>1.0797940526719443</v>
      </c>
      <c r="N10" s="158">
        <v>1.094009581185083</v>
      </c>
      <c r="O10" s="158">
        <v>0.99282999834683339</v>
      </c>
      <c r="P10" s="158">
        <v>1.0175033166645613</v>
      </c>
      <c r="Q10" s="158">
        <v>1.0280571801733298</v>
      </c>
    </row>
    <row r="11" spans="1:17" x14ac:dyDescent="0.25">
      <c r="A11" s="92" t="s">
        <v>125</v>
      </c>
      <c r="B11" s="91">
        <v>0.32982571932211657</v>
      </c>
      <c r="C11" s="91">
        <v>0.32024682118093528</v>
      </c>
      <c r="D11" s="91">
        <v>0.29230354394834018</v>
      </c>
      <c r="E11" s="91">
        <v>0.38947878047605672</v>
      </c>
      <c r="F11" s="91">
        <v>0.36287831418438871</v>
      </c>
      <c r="G11" s="91">
        <v>0.45646461414185413</v>
      </c>
      <c r="H11" s="91">
        <v>0.43637639015552643</v>
      </c>
      <c r="I11" s="91">
        <v>0.52587728807959866</v>
      </c>
      <c r="J11" s="91">
        <v>0.55673035626699985</v>
      </c>
      <c r="K11" s="91">
        <v>0.50682291687867387</v>
      </c>
      <c r="L11" s="91">
        <v>0.54000682990052362</v>
      </c>
      <c r="M11" s="91">
        <v>0.50560972703311891</v>
      </c>
      <c r="N11" s="91">
        <v>0.51226609773026643</v>
      </c>
      <c r="O11" s="91">
        <v>0.46488911770932295</v>
      </c>
      <c r="P11" s="91">
        <v>0.47644231131023057</v>
      </c>
      <c r="Q11" s="91">
        <v>0.48138412038447864</v>
      </c>
    </row>
    <row r="12" spans="1:17" x14ac:dyDescent="0.25">
      <c r="A12" s="92" t="s">
        <v>26</v>
      </c>
      <c r="B12" s="91">
        <v>0.37455916708442788</v>
      </c>
      <c r="C12" s="91">
        <v>0.36368110664474629</v>
      </c>
      <c r="D12" s="91">
        <v>0.33194795173080738</v>
      </c>
      <c r="E12" s="91">
        <v>0.44230282560135187</v>
      </c>
      <c r="F12" s="91">
        <v>0.41209460376000417</v>
      </c>
      <c r="G12" s="91">
        <v>0.51837378245664001</v>
      </c>
      <c r="H12" s="91">
        <v>0.49556104226164027</v>
      </c>
      <c r="I12" s="91">
        <v>0.59720072593654827</v>
      </c>
      <c r="J12" s="91">
        <v>0.63223831956637033</v>
      </c>
      <c r="K12" s="91">
        <v>0.57556205742699618</v>
      </c>
      <c r="L12" s="91">
        <v>0.61324662261982543</v>
      </c>
      <c r="M12" s="91">
        <v>0.57418432563882527</v>
      </c>
      <c r="N12" s="91">
        <v>0.58174348345481663</v>
      </c>
      <c r="O12" s="91">
        <v>0.52794088063751043</v>
      </c>
      <c r="P12" s="91">
        <v>0.54106100535433066</v>
      </c>
      <c r="Q12" s="91">
        <v>0.54667305978885117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5.8653306581763278</v>
      </c>
      <c r="C15" s="204">
        <v>5.7568917569258824</v>
      </c>
      <c r="D15" s="204">
        <v>5.1483151504179991</v>
      </c>
      <c r="E15" s="204">
        <v>7.1093885604032971</v>
      </c>
      <c r="F15" s="204">
        <v>6.4972541944907682</v>
      </c>
      <c r="G15" s="204">
        <v>7.9685397683962762</v>
      </c>
      <c r="H15" s="204">
        <v>7.4920418884055611</v>
      </c>
      <c r="I15" s="204">
        <v>9.1325813622792857</v>
      </c>
      <c r="J15" s="204">
        <v>9.5852364354180555</v>
      </c>
      <c r="K15" s="204">
        <v>8.651485790186868</v>
      </c>
      <c r="L15" s="204">
        <v>9.1047631139675325</v>
      </c>
      <c r="M15" s="204">
        <v>8.5641662746177136</v>
      </c>
      <c r="N15" s="204">
        <v>8.732057354175577</v>
      </c>
      <c r="O15" s="204">
        <v>7.918201955412651</v>
      </c>
      <c r="P15" s="204">
        <v>8.0433015313191447</v>
      </c>
      <c r="Q15" s="204">
        <v>8.1968439690423676</v>
      </c>
    </row>
    <row r="16" spans="1:17" x14ac:dyDescent="0.25">
      <c r="A16" s="152" t="s">
        <v>289</v>
      </c>
      <c r="B16" s="264">
        <v>5.8653306581763278</v>
      </c>
      <c r="C16" s="264">
        <v>5.7568917569258824</v>
      </c>
      <c r="D16" s="264">
        <v>5.1483151504179991</v>
      </c>
      <c r="E16" s="264">
        <v>7.1093885604032971</v>
      </c>
      <c r="F16" s="264">
        <v>6.4972541944907682</v>
      </c>
      <c r="G16" s="264">
        <v>7.9685397683962762</v>
      </c>
      <c r="H16" s="264">
        <v>7.4920418884055611</v>
      </c>
      <c r="I16" s="264">
        <v>9.1325813622792857</v>
      </c>
      <c r="J16" s="264">
        <v>9.5852364354180555</v>
      </c>
      <c r="K16" s="264">
        <v>8.651485790186868</v>
      </c>
      <c r="L16" s="264">
        <v>9.1047631139675325</v>
      </c>
      <c r="M16" s="264">
        <v>8.5641662746177136</v>
      </c>
      <c r="N16" s="264">
        <v>8.732057354175577</v>
      </c>
      <c r="O16" s="264">
        <v>7.918201955412651</v>
      </c>
      <c r="P16" s="264">
        <v>8.0433015313191447</v>
      </c>
      <c r="Q16" s="264">
        <v>8.1968439690423676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0.34823625369619909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0.71444960946273495</v>
      </c>
      <c r="F18" s="83">
        <v>0</v>
      </c>
      <c r="G18" s="83">
        <v>0</v>
      </c>
      <c r="H18" s="83">
        <v>0</v>
      </c>
      <c r="I18" s="83">
        <v>0</v>
      </c>
      <c r="J18" s="83">
        <v>0.75974989935022352</v>
      </c>
      <c r="K18" s="83">
        <v>0</v>
      </c>
      <c r="L18" s="83">
        <v>0.71125309298858963</v>
      </c>
      <c r="M18" s="83">
        <v>0.76421354288848065</v>
      </c>
      <c r="N18" s="83">
        <v>0.97819750151764862</v>
      </c>
      <c r="O18" s="83">
        <v>0.83603633742400385</v>
      </c>
      <c r="P18" s="83">
        <v>0</v>
      </c>
      <c r="Q18" s="83">
        <v>0.8322172126018047</v>
      </c>
    </row>
    <row r="19" spans="1:17" x14ac:dyDescent="0.25">
      <c r="A19" s="154" t="s">
        <v>125</v>
      </c>
      <c r="B19" s="83">
        <v>1.8128531472330622</v>
      </c>
      <c r="C19" s="83">
        <v>2.0150410407661759</v>
      </c>
      <c r="D19" s="83">
        <v>1.4017952215894207</v>
      </c>
      <c r="E19" s="83">
        <v>2.5687926575809761</v>
      </c>
      <c r="F19" s="83">
        <v>2.1762545913375084</v>
      </c>
      <c r="G19" s="83">
        <v>1.896245122107745</v>
      </c>
      <c r="H19" s="83">
        <v>1.2948515795315489</v>
      </c>
      <c r="I19" s="83">
        <v>1.391529428909988</v>
      </c>
      <c r="J19" s="83">
        <v>1.4156098920921116</v>
      </c>
      <c r="K19" s="83">
        <v>1.2979060823237309</v>
      </c>
      <c r="L19" s="83">
        <v>0.59217211164502448</v>
      </c>
      <c r="M19" s="83">
        <v>0.67158381649882015</v>
      </c>
      <c r="N19" s="83">
        <v>0.81430461607543481</v>
      </c>
      <c r="O19" s="83">
        <v>0.73678820654745047</v>
      </c>
      <c r="P19" s="83">
        <v>0.85130884025903653</v>
      </c>
      <c r="Q19" s="83">
        <v>0.76871905911998151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4.0524775109432651</v>
      </c>
      <c r="C21" s="83">
        <v>3.7418507161597065</v>
      </c>
      <c r="D21" s="83">
        <v>3.7465199288285786</v>
      </c>
      <c r="E21" s="83">
        <v>3.826146293359586</v>
      </c>
      <c r="F21" s="83">
        <v>4.3209996031532594</v>
      </c>
      <c r="G21" s="83">
        <v>6.0722946462885314</v>
      </c>
      <c r="H21" s="83">
        <v>6.1971903088740126</v>
      </c>
      <c r="I21" s="83">
        <v>7.3928156796730988</v>
      </c>
      <c r="J21" s="83">
        <v>7.4098766439757204</v>
      </c>
      <c r="K21" s="83">
        <v>7.3535797078631369</v>
      </c>
      <c r="L21" s="83">
        <v>7.8013379093339186</v>
      </c>
      <c r="M21" s="83">
        <v>7.1283689152304124</v>
      </c>
      <c r="N21" s="83">
        <v>6.9395552365824935</v>
      </c>
      <c r="O21" s="83">
        <v>6.3453774114411967</v>
      </c>
      <c r="P21" s="83">
        <v>7.1919926910601077</v>
      </c>
      <c r="Q21" s="83">
        <v>6.5959076973205812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1.8987365154147742</v>
      </c>
      <c r="C23" s="204">
        <v>1.8435928361544647</v>
      </c>
      <c r="D23" s="204">
        <v>1.6827293323897092</v>
      </c>
      <c r="E23" s="204">
        <v>2.2421465008520793</v>
      </c>
      <c r="F23" s="204">
        <v>2.089013274071414</v>
      </c>
      <c r="G23" s="204">
        <v>2.6277696980307517</v>
      </c>
      <c r="H23" s="204">
        <v>2.5121260651113286</v>
      </c>
      <c r="I23" s="204">
        <v>3.0273636984896997</v>
      </c>
      <c r="J23" s="204">
        <v>3.2049782498970387</v>
      </c>
      <c r="K23" s="204">
        <v>2.9176717361654108</v>
      </c>
      <c r="L23" s="204">
        <v>3.108704465536642</v>
      </c>
      <c r="M23" s="204">
        <v>2.9106876602582306</v>
      </c>
      <c r="N23" s="204">
        <v>2.9490069706164008</v>
      </c>
      <c r="O23" s="204">
        <v>2.6762677732586964</v>
      </c>
      <c r="P23" s="204">
        <v>2.7427770515672076</v>
      </c>
      <c r="Q23" s="204">
        <v>2.7712259953329275</v>
      </c>
    </row>
    <row r="24" spans="1:17" x14ac:dyDescent="0.25">
      <c r="A24" s="152" t="s">
        <v>287</v>
      </c>
      <c r="B24" s="151">
        <v>1.8987365154147742</v>
      </c>
      <c r="C24" s="151">
        <v>1.8435928361544647</v>
      </c>
      <c r="D24" s="151">
        <v>1.6827293323897092</v>
      </c>
      <c r="E24" s="151">
        <v>2.2421465008520793</v>
      </c>
      <c r="F24" s="151">
        <v>2.089013274071414</v>
      </c>
      <c r="G24" s="151">
        <v>2.6277696980307517</v>
      </c>
      <c r="H24" s="151">
        <v>2.5121260651113286</v>
      </c>
      <c r="I24" s="151">
        <v>3.0273636984896997</v>
      </c>
      <c r="J24" s="151">
        <v>3.2049782498970387</v>
      </c>
      <c r="K24" s="151">
        <v>2.9176717361654108</v>
      </c>
      <c r="L24" s="151">
        <v>3.108704465536642</v>
      </c>
      <c r="M24" s="151">
        <v>2.9106876602582306</v>
      </c>
      <c r="N24" s="151">
        <v>2.9490069706164008</v>
      </c>
      <c r="O24" s="151">
        <v>2.6762677732586964</v>
      </c>
      <c r="P24" s="151">
        <v>2.7427770515672076</v>
      </c>
      <c r="Q24" s="151">
        <v>2.7712259953329275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18.094118330987421</v>
      </c>
      <c r="C26" s="204">
        <v>17.759592210422895</v>
      </c>
      <c r="D26" s="204">
        <v>15.882177658137774</v>
      </c>
      <c r="E26" s="204">
        <v>21.931946444243984</v>
      </c>
      <c r="F26" s="204">
        <v>20.04355646305083</v>
      </c>
      <c r="G26" s="204">
        <v>24.582365410814113</v>
      </c>
      <c r="H26" s="204">
        <v>23.112404120055878</v>
      </c>
      <c r="I26" s="204">
        <v>28.173349034652837</v>
      </c>
      <c r="J26" s="204">
        <v>27.111140090303145</v>
      </c>
      <c r="K26" s="204">
        <v>26.689204198279548</v>
      </c>
      <c r="L26" s="204">
        <v>28.087531762610045</v>
      </c>
      <c r="M26" s="204">
        <v>24.001015103160249</v>
      </c>
      <c r="N26" s="204">
        <v>17.201014442981297</v>
      </c>
      <c r="O26" s="204">
        <v>19.562555426968629</v>
      </c>
      <c r="P26" s="204">
        <v>16.375281974841165</v>
      </c>
      <c r="Q26" s="204">
        <v>20.423515294232693</v>
      </c>
    </row>
    <row r="27" spans="1:17" x14ac:dyDescent="0.25">
      <c r="A27" s="152" t="s">
        <v>285</v>
      </c>
      <c r="B27" s="264">
        <v>18.094118330987421</v>
      </c>
      <c r="C27" s="264">
        <v>17.759592210422895</v>
      </c>
      <c r="D27" s="264">
        <v>15.882177658137774</v>
      </c>
      <c r="E27" s="264">
        <v>21.931946444243984</v>
      </c>
      <c r="F27" s="264">
        <v>20.04355646305083</v>
      </c>
      <c r="G27" s="264">
        <v>24.582365410814113</v>
      </c>
      <c r="H27" s="264">
        <v>23.112404120055878</v>
      </c>
      <c r="I27" s="264">
        <v>28.173349034652837</v>
      </c>
      <c r="J27" s="264">
        <v>27.111140090303145</v>
      </c>
      <c r="K27" s="264">
        <v>26.689204198279548</v>
      </c>
      <c r="L27" s="264">
        <v>28.087531762610045</v>
      </c>
      <c r="M27" s="264">
        <v>24.001015103160249</v>
      </c>
      <c r="N27" s="264">
        <v>17.201014442981297</v>
      </c>
      <c r="O27" s="264">
        <v>19.562555426968629</v>
      </c>
      <c r="P27" s="264">
        <v>16.375281974841165</v>
      </c>
      <c r="Q27" s="264">
        <v>20.423515294232693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1.074283505693765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2.2040250632972658</v>
      </c>
      <c r="F29" s="83">
        <v>0</v>
      </c>
      <c r="G29" s="83">
        <v>0</v>
      </c>
      <c r="H29" s="83">
        <v>0</v>
      </c>
      <c r="I29" s="83">
        <v>0</v>
      </c>
      <c r="J29" s="83">
        <v>2.1488970140337771</v>
      </c>
      <c r="K29" s="83">
        <v>0</v>
      </c>
      <c r="L29" s="83">
        <v>2.1941640425465425</v>
      </c>
      <c r="M29" s="83">
        <v>2.1417030212581638</v>
      </c>
      <c r="N29" s="83">
        <v>1.926921533978162</v>
      </c>
      <c r="O29" s="83">
        <v>2.0654950810691459</v>
      </c>
      <c r="P29" s="83">
        <v>0</v>
      </c>
      <c r="Q29" s="83">
        <v>2.0735786888087353</v>
      </c>
    </row>
    <row r="30" spans="1:17" x14ac:dyDescent="0.25">
      <c r="A30" s="154" t="s">
        <v>125</v>
      </c>
      <c r="B30" s="83">
        <v>5.5925200597193463</v>
      </c>
      <c r="C30" s="83">
        <v>6.2162550004905626</v>
      </c>
      <c r="D30" s="83">
        <v>4.3244362668443435</v>
      </c>
      <c r="E30" s="83">
        <v>7.9245384485268877</v>
      </c>
      <c r="F30" s="83">
        <v>6.713587074434253</v>
      </c>
      <c r="G30" s="83">
        <v>5.8497782347778671</v>
      </c>
      <c r="H30" s="83">
        <v>3.994522912096913</v>
      </c>
      <c r="I30" s="83">
        <v>4.292767043346414</v>
      </c>
      <c r="J30" s="83">
        <v>4.0039490268509264</v>
      </c>
      <c r="K30" s="83">
        <v>4.003945830971408</v>
      </c>
      <c r="L30" s="83">
        <v>1.826807879190782</v>
      </c>
      <c r="M30" s="83">
        <v>1.8821088715428622</v>
      </c>
      <c r="N30" s="83">
        <v>1.6040739191207856</v>
      </c>
      <c r="O30" s="83">
        <v>1.8202945832505184</v>
      </c>
      <c r="P30" s="83">
        <v>1.7331716649730566</v>
      </c>
      <c r="Q30" s="83">
        <v>1.9153646842858381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12.501598271268072</v>
      </c>
      <c r="C32" s="83">
        <v>11.543337209932332</v>
      </c>
      <c r="D32" s="83">
        <v>11.55774139129343</v>
      </c>
      <c r="E32" s="83">
        <v>11.803382932419831</v>
      </c>
      <c r="F32" s="83">
        <v>13.329969388616577</v>
      </c>
      <c r="G32" s="83">
        <v>18.732587176036244</v>
      </c>
      <c r="H32" s="83">
        <v>19.117881207958966</v>
      </c>
      <c r="I32" s="83">
        <v>22.806298485612658</v>
      </c>
      <c r="J32" s="83">
        <v>20.958294049418441</v>
      </c>
      <c r="K32" s="83">
        <v>22.68525836730814</v>
      </c>
      <c r="L32" s="83">
        <v>24.066559840872721</v>
      </c>
      <c r="M32" s="83">
        <v>19.977203210359221</v>
      </c>
      <c r="N32" s="83">
        <v>13.670018989882351</v>
      </c>
      <c r="O32" s="83">
        <v>15.676765762648964</v>
      </c>
      <c r="P32" s="83">
        <v>14.64211030986811</v>
      </c>
      <c r="Q32" s="83">
        <v>16.434571921138119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5.9093028359509816</v>
      </c>
      <c r="C34" s="204">
        <v>3.2123214131310767</v>
      </c>
      <c r="D34" s="204">
        <v>0.83782956737137049</v>
      </c>
      <c r="E34" s="204">
        <v>4.8132421486832353</v>
      </c>
      <c r="F34" s="204">
        <v>1.1151998635065978</v>
      </c>
      <c r="G34" s="204">
        <v>5.6613340295551815</v>
      </c>
      <c r="H34" s="204">
        <v>2.6948324308700671</v>
      </c>
      <c r="I34" s="204">
        <v>0.59024351931003605</v>
      </c>
      <c r="J34" s="204">
        <v>1.3901819424683959</v>
      </c>
      <c r="K34" s="204">
        <v>2.5741011647185186</v>
      </c>
      <c r="L34" s="204">
        <v>2.7878357824366287</v>
      </c>
      <c r="M34" s="204">
        <v>1.2882660211832619</v>
      </c>
      <c r="N34" s="204">
        <v>2.1441567433132787</v>
      </c>
      <c r="O34" s="204">
        <v>1.3927633825489836</v>
      </c>
      <c r="P34" s="204">
        <v>1.0378895255320053</v>
      </c>
      <c r="Q34" s="204">
        <v>0.14983274797192231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0.59024351931003605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1.8136643263102681</v>
      </c>
      <c r="C38" s="87">
        <v>1.1141670057143265</v>
      </c>
      <c r="D38" s="87">
        <v>0.22846443910989653</v>
      </c>
      <c r="E38" s="87">
        <v>1.9088661402600806</v>
      </c>
      <c r="F38" s="87">
        <v>0.37120030695984901</v>
      </c>
      <c r="G38" s="87">
        <v>1.3544220104499494</v>
      </c>
      <c r="H38" s="87">
        <v>0.47837316189201207</v>
      </c>
      <c r="I38" s="87">
        <v>0</v>
      </c>
      <c r="J38" s="87">
        <v>0.23239532410196376</v>
      </c>
      <c r="K38" s="87">
        <v>0.40125073665818817</v>
      </c>
      <c r="L38" s="87">
        <v>0.22700818166318359</v>
      </c>
      <c r="M38" s="87">
        <v>0.12520229779615277</v>
      </c>
      <c r="N38" s="87">
        <v>0.25426136093299162</v>
      </c>
      <c r="O38" s="87">
        <v>0.16075606976512893</v>
      </c>
      <c r="P38" s="87">
        <v>0.12203219127845714</v>
      </c>
      <c r="Q38" s="87">
        <v>1.7341171305081868E-2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4.0956385096407137</v>
      </c>
      <c r="C41" s="87">
        <v>2.0981544074167502</v>
      </c>
      <c r="D41" s="87">
        <v>0.60936512826147393</v>
      </c>
      <c r="E41" s="87">
        <v>2.9043760084231551</v>
      </c>
      <c r="F41" s="87">
        <v>0.74399955654674876</v>
      </c>
      <c r="G41" s="87">
        <v>4.3069120191052326</v>
      </c>
      <c r="H41" s="87">
        <v>2.2164592689780549</v>
      </c>
      <c r="I41" s="87">
        <v>0</v>
      </c>
      <c r="J41" s="87">
        <v>1.157786618366432</v>
      </c>
      <c r="K41" s="87">
        <v>2.1728504280603302</v>
      </c>
      <c r="L41" s="87">
        <v>2.560827600773445</v>
      </c>
      <c r="M41" s="87">
        <v>1.1630637233871093</v>
      </c>
      <c r="N41" s="87">
        <v>1.8898953823802869</v>
      </c>
      <c r="O41" s="87">
        <v>1.2320073127838547</v>
      </c>
      <c r="P41" s="87">
        <v>0.91585733425354821</v>
      </c>
      <c r="Q41" s="87">
        <v>0.13249157666684044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1.0000000000000002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1.0000000000000002</v>
      </c>
      <c r="K50" s="77">
        <f t="shared" si="0"/>
        <v>0.99999999999999978</v>
      </c>
      <c r="L50" s="77">
        <f t="shared" si="0"/>
        <v>0.99999999999999989</v>
      </c>
      <c r="M50" s="77">
        <f t="shared" si="0"/>
        <v>0.99999999999999989</v>
      </c>
      <c r="N50" s="77">
        <f t="shared" si="0"/>
        <v>1</v>
      </c>
      <c r="O50" s="77">
        <f t="shared" si="0"/>
        <v>0.99999999999999989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2.169215436029245E-2</v>
      </c>
      <c r="C55" s="201">
        <f t="shared" si="5"/>
        <v>2.3377095416855363E-2</v>
      </c>
      <c r="D55" s="201">
        <f t="shared" si="5"/>
        <v>2.5821868309637723E-2</v>
      </c>
      <c r="E55" s="201">
        <f t="shared" si="5"/>
        <v>2.2524107060799901E-2</v>
      </c>
      <c r="F55" s="201">
        <f t="shared" si="5"/>
        <v>2.5392300177170986E-2</v>
      </c>
      <c r="G55" s="201">
        <f t="shared" si="5"/>
        <v>2.3313211920287225E-2</v>
      </c>
      <c r="H55" s="201">
        <f t="shared" si="5"/>
        <v>2.5363436837580376E-2</v>
      </c>
      <c r="I55" s="201">
        <f t="shared" si="5"/>
        <v>2.6710307053780538E-2</v>
      </c>
      <c r="J55" s="201">
        <f t="shared" si="5"/>
        <v>2.7988571812131519E-2</v>
      </c>
      <c r="K55" s="201">
        <f t="shared" si="5"/>
        <v>2.5823426052422733E-2</v>
      </c>
      <c r="L55" s="201">
        <f t="shared" si="5"/>
        <v>2.6066885393788382E-2</v>
      </c>
      <c r="M55" s="201">
        <f t="shared" si="5"/>
        <v>2.8532820930917798E-2</v>
      </c>
      <c r="N55" s="201">
        <f t="shared" si="5"/>
        <v>3.4059814239970093E-2</v>
      </c>
      <c r="O55" s="201">
        <f t="shared" si="5"/>
        <v>3.0508608188126504E-2</v>
      </c>
      <c r="P55" s="201">
        <f t="shared" si="5"/>
        <v>3.4826022684204372E-2</v>
      </c>
      <c r="Q55" s="201">
        <f t="shared" si="5"/>
        <v>3.1565052070334387E-2</v>
      </c>
    </row>
    <row r="56" spans="1:17" x14ac:dyDescent="0.25">
      <c r="A56" s="127" t="s">
        <v>283</v>
      </c>
      <c r="B56" s="200">
        <f t="shared" ref="B56:Q56" si="6">IF(B$15=0,0,B$15/B$5)</f>
        <v>0.18062803513629519</v>
      </c>
      <c r="C56" s="200">
        <f t="shared" si="6"/>
        <v>0.19677425417326408</v>
      </c>
      <c r="D56" s="200">
        <f t="shared" si="6"/>
        <v>0.21295762485274727</v>
      </c>
      <c r="E56" s="200">
        <f t="shared" si="6"/>
        <v>0.19251763672259833</v>
      </c>
      <c r="F56" s="200">
        <f t="shared" si="6"/>
        <v>0.21288515380834352</v>
      </c>
      <c r="G56" s="200">
        <f t="shared" si="6"/>
        <v>0.19056723346564358</v>
      </c>
      <c r="H56" s="200">
        <f t="shared" si="6"/>
        <v>0.20390202669316077</v>
      </c>
      <c r="I56" s="200">
        <f t="shared" si="6"/>
        <v>0.21720134250318068</v>
      </c>
      <c r="J56" s="200">
        <f t="shared" si="6"/>
        <v>0.22563847455520003</v>
      </c>
      <c r="K56" s="200">
        <f t="shared" si="6"/>
        <v>0.20640623147026835</v>
      </c>
      <c r="L56" s="200">
        <f t="shared" si="6"/>
        <v>0.2057941522834468</v>
      </c>
      <c r="M56" s="200">
        <f t="shared" si="6"/>
        <v>0.22630224914797928</v>
      </c>
      <c r="N56" s="200">
        <f t="shared" si="6"/>
        <v>0.27185525294377572</v>
      </c>
      <c r="O56" s="200">
        <f t="shared" si="6"/>
        <v>0.24331791083507423</v>
      </c>
      <c r="P56" s="200">
        <f t="shared" si="6"/>
        <v>0.27529758085099371</v>
      </c>
      <c r="Q56" s="200">
        <f t="shared" si="6"/>
        <v>0.25167258367049816</v>
      </c>
    </row>
    <row r="57" spans="1:17" x14ac:dyDescent="0.25">
      <c r="A57" s="142" t="s">
        <v>289</v>
      </c>
      <c r="B57" s="199">
        <f t="shared" ref="B57:Q57" si="7">IF(B$16=0,0,B$16/B$5)</f>
        <v>0.18062803513629519</v>
      </c>
      <c r="C57" s="199">
        <f t="shared" si="7"/>
        <v>0.19677425417326408</v>
      </c>
      <c r="D57" s="199">
        <f t="shared" si="7"/>
        <v>0.21295762485274727</v>
      </c>
      <c r="E57" s="199">
        <f t="shared" si="7"/>
        <v>0.19251763672259833</v>
      </c>
      <c r="F57" s="199">
        <f t="shared" si="7"/>
        <v>0.21288515380834352</v>
      </c>
      <c r="G57" s="199">
        <f t="shared" si="7"/>
        <v>0.19056723346564358</v>
      </c>
      <c r="H57" s="199">
        <f t="shared" si="7"/>
        <v>0.20390202669316077</v>
      </c>
      <c r="I57" s="199">
        <f t="shared" si="7"/>
        <v>0.21720134250318068</v>
      </c>
      <c r="J57" s="199">
        <f t="shared" si="7"/>
        <v>0.22563847455520003</v>
      </c>
      <c r="K57" s="199">
        <f t="shared" si="7"/>
        <v>0.20640623147026835</v>
      </c>
      <c r="L57" s="199">
        <f t="shared" si="7"/>
        <v>0.2057941522834468</v>
      </c>
      <c r="M57" s="199">
        <f t="shared" si="7"/>
        <v>0.22630224914797928</v>
      </c>
      <c r="N57" s="199">
        <f t="shared" si="7"/>
        <v>0.27185525294377572</v>
      </c>
      <c r="O57" s="199">
        <f t="shared" si="7"/>
        <v>0.24331791083507423</v>
      </c>
      <c r="P57" s="199">
        <f t="shared" si="7"/>
        <v>0.27529758085099371</v>
      </c>
      <c r="Q57" s="199">
        <f t="shared" si="7"/>
        <v>0.25167258367049816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5.8473267068551361E-2</v>
      </c>
      <c r="C59" s="200">
        <f t="shared" si="9"/>
        <v>6.3015186084927108E-2</v>
      </c>
      <c r="D59" s="200">
        <f t="shared" si="9"/>
        <v>6.9605304148225397E-2</v>
      </c>
      <c r="E59" s="200">
        <f t="shared" si="9"/>
        <v>6.0715874770726992E-2</v>
      </c>
      <c r="F59" s="200">
        <f t="shared" si="9"/>
        <v>6.8447362354309094E-2</v>
      </c>
      <c r="G59" s="200">
        <f t="shared" si="9"/>
        <v>6.2842982038521317E-2</v>
      </c>
      <c r="H59" s="200">
        <f t="shared" si="9"/>
        <v>6.836955847478933E-2</v>
      </c>
      <c r="I59" s="200">
        <f t="shared" si="9"/>
        <v>7.2000175358224033E-2</v>
      </c>
      <c r="J59" s="200">
        <f t="shared" si="9"/>
        <v>7.5445859699111523E-2</v>
      </c>
      <c r="K59" s="200">
        <f t="shared" si="9"/>
        <v>6.9609503192192113E-2</v>
      </c>
      <c r="L59" s="200">
        <f t="shared" si="9"/>
        <v>7.026577102301973E-2</v>
      </c>
      <c r="M59" s="200">
        <f t="shared" si="9"/>
        <v>7.6912935008739039E-2</v>
      </c>
      <c r="N59" s="200">
        <f t="shared" si="9"/>
        <v>9.1811471616882315E-2</v>
      </c>
      <c r="O59" s="200">
        <f t="shared" si="9"/>
        <v>8.2238857646136684E-2</v>
      </c>
      <c r="P59" s="200">
        <f t="shared" si="9"/>
        <v>9.3876859417731703E-2</v>
      </c>
      <c r="Q59" s="200">
        <f t="shared" si="9"/>
        <v>8.5086602699083386E-2</v>
      </c>
    </row>
    <row r="60" spans="1:17" x14ac:dyDescent="0.25">
      <c r="A60" s="142" t="s">
        <v>287</v>
      </c>
      <c r="B60" s="199">
        <f t="shared" ref="B60:Q60" si="10">IF(B$24=0,0,B$24/B$5)</f>
        <v>5.8473267068551361E-2</v>
      </c>
      <c r="C60" s="199">
        <f t="shared" si="10"/>
        <v>6.3015186084927108E-2</v>
      </c>
      <c r="D60" s="199">
        <f t="shared" si="10"/>
        <v>6.9605304148225397E-2</v>
      </c>
      <c r="E60" s="199">
        <f t="shared" si="10"/>
        <v>6.0715874770726992E-2</v>
      </c>
      <c r="F60" s="199">
        <f t="shared" si="10"/>
        <v>6.8447362354309094E-2</v>
      </c>
      <c r="G60" s="199">
        <f t="shared" si="10"/>
        <v>6.2842982038521317E-2</v>
      </c>
      <c r="H60" s="199">
        <f t="shared" si="10"/>
        <v>6.836955847478933E-2</v>
      </c>
      <c r="I60" s="199">
        <f t="shared" si="10"/>
        <v>7.2000175358224033E-2</v>
      </c>
      <c r="J60" s="199">
        <f t="shared" si="10"/>
        <v>7.5445859699111523E-2</v>
      </c>
      <c r="K60" s="199">
        <f t="shared" si="10"/>
        <v>6.9609503192192113E-2</v>
      </c>
      <c r="L60" s="199">
        <f t="shared" si="10"/>
        <v>7.026577102301973E-2</v>
      </c>
      <c r="M60" s="199">
        <f t="shared" si="10"/>
        <v>7.6912935008739039E-2</v>
      </c>
      <c r="N60" s="199">
        <f t="shared" si="10"/>
        <v>9.1811471616882315E-2</v>
      </c>
      <c r="O60" s="199">
        <f t="shared" si="10"/>
        <v>8.2238857646136684E-2</v>
      </c>
      <c r="P60" s="199">
        <f t="shared" si="10"/>
        <v>9.3876859417731703E-2</v>
      </c>
      <c r="Q60" s="199">
        <f t="shared" si="10"/>
        <v>8.5086602699083386E-2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0.55722434626832673</v>
      </c>
      <c r="C62" s="200">
        <f t="shared" si="12"/>
        <v>0.60703425723143523</v>
      </c>
      <c r="D62" s="200">
        <f t="shared" si="12"/>
        <v>0.65695877830862393</v>
      </c>
      <c r="E62" s="200">
        <f t="shared" si="12"/>
        <v>0.59390290209892904</v>
      </c>
      <c r="F62" s="200">
        <f t="shared" si="12"/>
        <v>0.65673521040948346</v>
      </c>
      <c r="G62" s="200">
        <f t="shared" si="12"/>
        <v>0.58788604995858373</v>
      </c>
      <c r="H62" s="200">
        <f t="shared" si="12"/>
        <v>0.62902291685313727</v>
      </c>
      <c r="I62" s="200">
        <f t="shared" si="12"/>
        <v>0.67005033849597695</v>
      </c>
      <c r="J62" s="200">
        <f t="shared" si="12"/>
        <v>0.63820191965473683</v>
      </c>
      <c r="K62" s="200">
        <f t="shared" si="12"/>
        <v>0.63674820638968632</v>
      </c>
      <c r="L62" s="200">
        <f t="shared" si="12"/>
        <v>0.63485998663197429</v>
      </c>
      <c r="M62" s="200">
        <f t="shared" si="12"/>
        <v>0.63421044448628883</v>
      </c>
      <c r="N62" s="200">
        <f t="shared" si="12"/>
        <v>0.53551940197118808</v>
      </c>
      <c r="O62" s="200">
        <f t="shared" si="12"/>
        <v>0.60113648829474575</v>
      </c>
      <c r="P62" s="200">
        <f t="shared" si="12"/>
        <v>0.56047575686091522</v>
      </c>
      <c r="Q62" s="200">
        <f t="shared" si="12"/>
        <v>0.62707535743589171</v>
      </c>
    </row>
    <row r="63" spans="1:17" x14ac:dyDescent="0.25">
      <c r="A63" s="142" t="s">
        <v>285</v>
      </c>
      <c r="B63" s="199">
        <f t="shared" ref="B63:Q63" si="13">IF(B$27=0,0,B$27/B$5)</f>
        <v>0.55722434626832673</v>
      </c>
      <c r="C63" s="199">
        <f t="shared" si="13"/>
        <v>0.60703425723143523</v>
      </c>
      <c r="D63" s="199">
        <f t="shared" si="13"/>
        <v>0.65695877830862393</v>
      </c>
      <c r="E63" s="199">
        <f t="shared" si="13"/>
        <v>0.59390290209892904</v>
      </c>
      <c r="F63" s="199">
        <f t="shared" si="13"/>
        <v>0.65673521040948346</v>
      </c>
      <c r="G63" s="199">
        <f t="shared" si="13"/>
        <v>0.58788604995858373</v>
      </c>
      <c r="H63" s="199">
        <f t="shared" si="13"/>
        <v>0.62902291685313727</v>
      </c>
      <c r="I63" s="199">
        <f t="shared" si="13"/>
        <v>0.67005033849597695</v>
      </c>
      <c r="J63" s="199">
        <f t="shared" si="13"/>
        <v>0.63820191965473683</v>
      </c>
      <c r="K63" s="199">
        <f t="shared" si="13"/>
        <v>0.63674820638968632</v>
      </c>
      <c r="L63" s="199">
        <f t="shared" si="13"/>
        <v>0.63485998663197429</v>
      </c>
      <c r="M63" s="199">
        <f t="shared" si="13"/>
        <v>0.63421044448628883</v>
      </c>
      <c r="N63" s="199">
        <f t="shared" si="13"/>
        <v>0.53551940197118808</v>
      </c>
      <c r="O63" s="199">
        <f t="shared" si="13"/>
        <v>0.60113648829474575</v>
      </c>
      <c r="P63" s="199">
        <f t="shared" si="13"/>
        <v>0.56047575686091522</v>
      </c>
      <c r="Q63" s="199">
        <f t="shared" si="13"/>
        <v>0.62707535743589171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0.18198219716653427</v>
      </c>
      <c r="C65" s="200">
        <f t="shared" si="15"/>
        <v>0.10979920709351829</v>
      </c>
      <c r="D65" s="200">
        <f t="shared" si="15"/>
        <v>3.4656424380765716E-2</v>
      </c>
      <c r="E65" s="200">
        <f t="shared" si="15"/>
        <v>0.13033947934694573</v>
      </c>
      <c r="F65" s="200">
        <f t="shared" si="15"/>
        <v>3.6539973250693032E-2</v>
      </c>
      <c r="G65" s="200">
        <f t="shared" si="15"/>
        <v>0.13539052261696424</v>
      </c>
      <c r="H65" s="200">
        <f t="shared" si="15"/>
        <v>7.3342061141332349E-2</v>
      </c>
      <c r="I65" s="200">
        <f t="shared" si="15"/>
        <v>1.4037836588837753E-2</v>
      </c>
      <c r="J65" s="200">
        <f t="shared" si="15"/>
        <v>3.2725174278820254E-2</v>
      </c>
      <c r="K65" s="200">
        <f t="shared" si="15"/>
        <v>6.1412632895430308E-2</v>
      </c>
      <c r="L65" s="200">
        <f t="shared" si="15"/>
        <v>6.3013204667770717E-2</v>
      </c>
      <c r="M65" s="200">
        <f t="shared" si="15"/>
        <v>3.4041550426075082E-2</v>
      </c>
      <c r="N65" s="200">
        <f t="shared" si="15"/>
        <v>6.6754059228183726E-2</v>
      </c>
      <c r="O65" s="200">
        <f t="shared" si="15"/>
        <v>4.279813503591666E-2</v>
      </c>
      <c r="P65" s="200">
        <f t="shared" si="15"/>
        <v>3.5523780186155186E-2</v>
      </c>
      <c r="Q65" s="200">
        <f t="shared" si="15"/>
        <v>4.6004041241924209E-3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1.4462520471605564</v>
      </c>
      <c r="C71" s="230">
        <f>IF(C$5=0,0,C$5/TRE_fec!C$5)</f>
        <v>1.3420111477269181</v>
      </c>
      <c r="D71" s="230">
        <f>IF(D$5=0,0,D$5/TRE_fec!D$5)</f>
        <v>1.214951694226803</v>
      </c>
      <c r="E71" s="230">
        <f>IF(E$5=0,0,E$5/TRE_fec!E$5)</f>
        <v>1.3928331350144816</v>
      </c>
      <c r="F71" s="230">
        <f>IF(F$5=0,0,F$5/TRE_fec!F$5)</f>
        <v>1.235505347369086</v>
      </c>
      <c r="G71" s="230">
        <f>IF(G$5=0,0,G$5/TRE_fec!G$5)</f>
        <v>1.3456885631273938</v>
      </c>
      <c r="H71" s="230">
        <f>IF(H$5=0,0,H$5/TRE_fec!H$5)</f>
        <v>1.2369113402018197</v>
      </c>
      <c r="I71" s="230">
        <f>IF(I$5=0,0,I$5/TRE_fec!I$5)</f>
        <v>1.1745399477335985</v>
      </c>
      <c r="J71" s="230">
        <f>IF(J$5=0,0,J$5/TRE_fec!J$5)</f>
        <v>1.120897588539961</v>
      </c>
      <c r="K71" s="230">
        <f>IF(K$5=0,0,K$5/TRE_fec!K$5)</f>
        <v>1.2148784048719374</v>
      </c>
      <c r="L71" s="230">
        <f>IF(L$5=0,0,L$5/TRE_fec!L$5)</f>
        <v>1.2035316907623963</v>
      </c>
      <c r="M71" s="230">
        <f>IF(M$5=0,0,M$5/TRE_fec!M$5)</f>
        <v>1.0995170343252356</v>
      </c>
      <c r="N71" s="230">
        <f>IF(N$5=0,0,N$5/TRE_fec!N$5)</f>
        <v>0.92109494285143489</v>
      </c>
      <c r="O71" s="230">
        <f>IF(O$5=0,0,O$5/TRE_fec!O$5)</f>
        <v>1.0283105167382032</v>
      </c>
      <c r="P71" s="230">
        <f>IF(P$5=0,0,P$5/TRE_fec!P$5)</f>
        <v>0.90082990341371694</v>
      </c>
      <c r="Q71" s="230">
        <f>IF(Q$5=0,0,Q$5/TRE_fec!Q$5)</f>
        <v>0.99389421506388764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1.3251222000000002</v>
      </c>
      <c r="D76" s="273">
        <f>IF(D$10=0,0,D$10/TRE_fec!D$10)</f>
        <v>1.3251222000000002</v>
      </c>
      <c r="E76" s="273">
        <f>IF(E$10=0,0,E$10/TRE_fec!E$10)</f>
        <v>1.3251222</v>
      </c>
      <c r="F76" s="273">
        <f>IF(F$10=0,0,F$10/TRE_fec!F$10)</f>
        <v>1.3251222000000005</v>
      </c>
      <c r="G76" s="273">
        <f>IF(G$10=0,0,G$10/TRE_fec!G$10)</f>
        <v>1.3251222</v>
      </c>
      <c r="H76" s="273">
        <f>IF(H$10=0,0,H$10/TRE_fec!H$10)</f>
        <v>1.3251222000000005</v>
      </c>
      <c r="I76" s="273">
        <f>IF(I$10=0,0,I$10/TRE_fec!I$10)</f>
        <v>1.3251222000000002</v>
      </c>
      <c r="J76" s="273">
        <f>IF(J$10=0,0,J$10/TRE_fec!J$10)</f>
        <v>1.3251222000000002</v>
      </c>
      <c r="K76" s="273">
        <f>IF(K$10=0,0,K$10/TRE_fec!K$10)</f>
        <v>1.3251222000000005</v>
      </c>
      <c r="L76" s="273">
        <f>IF(L$10=0,0,L$10/TRE_fec!L$10)</f>
        <v>1.3251222000000002</v>
      </c>
      <c r="M76" s="273">
        <f>IF(M$10=0,0,M$10/TRE_fec!M$10)</f>
        <v>1.3251222000000002</v>
      </c>
      <c r="N76" s="273">
        <f>IF(N$10=0,0,N$10/TRE_fec!N$10)</f>
        <v>1.3251222</v>
      </c>
      <c r="O76" s="273">
        <f>IF(O$10=0,0,O$10/TRE_fec!O$10)</f>
        <v>1.3251222000000002</v>
      </c>
      <c r="P76" s="273">
        <f>IF(P$10=0,0,P$10/TRE_fec!P$10)</f>
        <v>1.3251222000000002</v>
      </c>
      <c r="Q76" s="273">
        <f>IF(Q$10=0,0,Q$10/TRE_fec!Q$10)</f>
        <v>1.3251222</v>
      </c>
    </row>
    <row r="77" spans="1:17" x14ac:dyDescent="0.25">
      <c r="A77" s="127" t="s">
        <v>283</v>
      </c>
      <c r="B77" s="296">
        <f>IF(B$15=0,0,B$15/TRE_fec!B$15)</f>
        <v>2.5394573251352344</v>
      </c>
      <c r="C77" s="296">
        <f>IF(C$15=0,0,C$15/TRE_fec!C$15)</f>
        <v>2.567060906931248</v>
      </c>
      <c r="D77" s="296">
        <f>IF(D$15=0,0,D$15/TRE_fec!D$15)</f>
        <v>2.5151505161626777</v>
      </c>
      <c r="E77" s="296">
        <f>IF(E$15=0,0,E$15/TRE_fec!E$15)</f>
        <v>2.6066419863412569</v>
      </c>
      <c r="F77" s="296">
        <f>IF(F$15=0,0,F$15/TRE_fec!F$15)</f>
        <v>2.5568295661398199</v>
      </c>
      <c r="G77" s="296">
        <f>IF(G$15=0,0,G$15/TRE_fec!G$15)</f>
        <v>2.4928983217098404</v>
      </c>
      <c r="H77" s="296">
        <f>IF(H$15=0,0,H$15/TRE_fec!H$15)</f>
        <v>2.4517257496117173</v>
      </c>
      <c r="I77" s="296">
        <f>IF(I$15=0,0,I$15/TRE_fec!I$15)</f>
        <v>2.4799451313860765</v>
      </c>
      <c r="J77" s="296">
        <f>IF(J$15=0,0,J$15/TRE_fec!J$15)</f>
        <v>2.4586169107235927</v>
      </c>
      <c r="K77" s="296">
        <f>IF(K$15=0,0,K$15/TRE_fec!K$15)</f>
        <v>2.437627785379306</v>
      </c>
      <c r="L77" s="296">
        <f>IF(L$15=0,0,L$15/TRE_fec!L$15)</f>
        <v>2.4076997903914577</v>
      </c>
      <c r="M77" s="296">
        <f>IF(M$15=0,0,M$15/TRE_fec!M$15)</f>
        <v>2.4188147427781721</v>
      </c>
      <c r="N77" s="296">
        <f>IF(N$15=0,0,N$15/TRE_fec!N$15)</f>
        <v>2.4341867919952187</v>
      </c>
      <c r="O77" s="296">
        <f>IF(O$15=0,0,O$15/TRE_fec!O$15)</f>
        <v>2.4322607466337622</v>
      </c>
      <c r="P77" s="296">
        <f>IF(P$15=0,0,P$15/TRE_fec!P$15)</f>
        <v>2.4107765814504933</v>
      </c>
      <c r="Q77" s="296">
        <f>IF(Q$15=0,0,Q$15/TRE_fec!Q$15)</f>
        <v>2.4315759823134848</v>
      </c>
    </row>
    <row r="78" spans="1:17" x14ac:dyDescent="0.25">
      <c r="A78" s="127" t="s">
        <v>282</v>
      </c>
      <c r="B78" s="296">
        <f>IF(B$23=0,0,B$23/TRE_fec!B$23)</f>
        <v>1.6441563600000002</v>
      </c>
      <c r="C78" s="296">
        <f>IF(C$23=0,0,C$23/TRE_fec!C$23)</f>
        <v>1.64415636</v>
      </c>
      <c r="D78" s="296">
        <f>IF(D$23=0,0,D$23/TRE_fec!D$23)</f>
        <v>1.6441563600000002</v>
      </c>
      <c r="E78" s="296">
        <f>IF(E$23=0,0,E$23/TRE_fec!E$23)</f>
        <v>1.6441563600000002</v>
      </c>
      <c r="F78" s="296">
        <f>IF(F$23=0,0,F$23/TRE_fec!F$23)</f>
        <v>1.6441563600000004</v>
      </c>
      <c r="G78" s="296">
        <f>IF(G$23=0,0,G$23/TRE_fec!G$23)</f>
        <v>1.6441563600000004</v>
      </c>
      <c r="H78" s="296">
        <f>IF(H$23=0,0,H$23/TRE_fec!H$23)</f>
        <v>1.64415636</v>
      </c>
      <c r="I78" s="296">
        <f>IF(I$23=0,0,I$23/TRE_fec!I$23)</f>
        <v>1.64415636</v>
      </c>
      <c r="J78" s="296">
        <f>IF(J$23=0,0,J$23/TRE_fec!J$23)</f>
        <v>1.6441563600000002</v>
      </c>
      <c r="K78" s="296">
        <f>IF(K$23=0,0,K$23/TRE_fec!K$23)</f>
        <v>1.6441563600000006</v>
      </c>
      <c r="L78" s="296">
        <f>IF(L$23=0,0,L$23/TRE_fec!L$23)</f>
        <v>1.6441563600000002</v>
      </c>
      <c r="M78" s="296">
        <f>IF(M$23=0,0,M$23/TRE_fec!M$23)</f>
        <v>1.6441563600000002</v>
      </c>
      <c r="N78" s="296">
        <f>IF(N$23=0,0,N$23/TRE_fec!N$23)</f>
        <v>1.64415636</v>
      </c>
      <c r="O78" s="296">
        <f>IF(O$23=0,0,O$23/TRE_fec!O$23)</f>
        <v>1.6441563600000002</v>
      </c>
      <c r="P78" s="296">
        <f>IF(P$23=0,0,P$23/TRE_fec!P$23)</f>
        <v>1.6441563600000002</v>
      </c>
      <c r="Q78" s="296">
        <f>IF(Q$23=0,0,Q$23/TRE_fec!Q$23)</f>
        <v>1.6441563600000004</v>
      </c>
    </row>
    <row r="79" spans="1:17" x14ac:dyDescent="0.25">
      <c r="A79" s="127" t="s">
        <v>281</v>
      </c>
      <c r="B79" s="296">
        <f>IF(B$26=0,0,B$26/TRE_fec!B$26)</f>
        <v>2.4481378382220891</v>
      </c>
      <c r="C79" s="296">
        <f>IF(C$26=0,0,C$26/TRE_fec!C$26)</f>
        <v>2.4747487886784731</v>
      </c>
      <c r="D79" s="296">
        <f>IF(D$26=0,0,D$26/TRE_fec!D$26)</f>
        <v>2.4247051078575494</v>
      </c>
      <c r="E79" s="296">
        <f>IF(E$26=0,0,E$26/TRE_fec!E$26)</f>
        <v>2.5129065230976408</v>
      </c>
      <c r="F79" s="296">
        <f>IF(F$26=0,0,F$26/TRE_fec!F$26)</f>
        <v>2.4648853693253234</v>
      </c>
      <c r="G79" s="296">
        <f>IF(G$26=0,0,G$26/TRE_fec!G$26)</f>
        <v>2.4032531075879375</v>
      </c>
      <c r="H79" s="296">
        <f>IF(H$26=0,0,H$26/TRE_fec!H$26)</f>
        <v>2.3635611109346857</v>
      </c>
      <c r="I79" s="296">
        <f>IF(I$26=0,0,I$26/TRE_fec!I$26)</f>
        <v>2.3907657170563366</v>
      </c>
      <c r="J79" s="296">
        <f>IF(J$26=0,0,J$26/TRE_fec!J$26)</f>
        <v>2.1731306507186754</v>
      </c>
      <c r="K79" s="296">
        <f>IF(K$26=0,0,K$26/TRE_fec!K$26)</f>
        <v>2.3499701128353463</v>
      </c>
      <c r="L79" s="296">
        <f>IF(L$26=0,0,L$26/TRE_fec!L$26)</f>
        <v>2.3211183356360707</v>
      </c>
      <c r="M79" s="296">
        <f>IF(M$26=0,0,M$26/TRE_fec!M$26)</f>
        <v>2.118347225506672</v>
      </c>
      <c r="N79" s="296">
        <f>IF(N$26=0,0,N$26/TRE_fec!N$26)</f>
        <v>1.4984470607749316</v>
      </c>
      <c r="O79" s="296">
        <f>IF(O$26=0,0,O$26/TRE_fec!O$26)</f>
        <v>1.8778424988713005</v>
      </c>
      <c r="P79" s="296">
        <f>IF(P$26=0,0,P$26/TRE_fec!P$26)</f>
        <v>1.5337741809861396</v>
      </c>
      <c r="Q79" s="296">
        <f>IF(Q$26=0,0,Q$26/TRE_fec!Q$26)</f>
        <v>1.8933098462739133</v>
      </c>
    </row>
    <row r="80" spans="1:17" x14ac:dyDescent="0.25">
      <c r="A80" s="127" t="s">
        <v>280</v>
      </c>
      <c r="B80" s="296">
        <f>IF(B$34=0,0,B$34/TRE_fec!B$34)</f>
        <v>2.5380157759839901</v>
      </c>
      <c r="C80" s="296">
        <f>IF(C$34=0,0,C$34/TRE_fec!C$34)</f>
        <v>2.5648950108263406</v>
      </c>
      <c r="D80" s="296">
        <f>IF(D$34=0,0,D$34/TRE_fec!D$34)</f>
        <v>1.9318266509504347</v>
      </c>
      <c r="E80" s="296">
        <f>IF(E$34=0,0,E$34/TRE_fec!E$34)</f>
        <v>1.745299237124722</v>
      </c>
      <c r="F80" s="296">
        <f>IF(F$34=0,0,F$34/TRE_fec!F$34)</f>
        <v>0.72510843344050668</v>
      </c>
      <c r="G80" s="296">
        <f>IF(G$34=0,0,G$34/TRE_fec!G$34)</f>
        <v>1.7682144999426577</v>
      </c>
      <c r="H80" s="296">
        <f>IF(H$34=0,0,H$34/TRE_fec!H$34)</f>
        <v>1.6870309631801552</v>
      </c>
      <c r="I80" s="296">
        <f>IF(I$34=0,0,I$34/TRE_fec!I$34)</f>
        <v>1.3210804243398655</v>
      </c>
      <c r="J80" s="296">
        <f>IF(J$34=0,0,J$34/TRE_fec!J$34)</f>
        <v>1.0964740957219805</v>
      </c>
      <c r="K80" s="296">
        <f>IF(K$34=0,0,K$34/TRE_fec!K$34)</f>
        <v>2.4412335045379949</v>
      </c>
      <c r="L80" s="296">
        <f>IF(L$34=0,0,L$34/TRE_fec!L$34)</f>
        <v>2.095106238234592</v>
      </c>
      <c r="M80" s="296">
        <f>IF(M$34=0,0,M$34/TRE_fec!M$34)</f>
        <v>1.9669475229747608</v>
      </c>
      <c r="N80" s="296">
        <f>IF(N$34=0,0,N$34/TRE_fec!N$34)</f>
        <v>1.4451500508682331</v>
      </c>
      <c r="O80" s="296">
        <f>IF(O$34=0,0,O$34/TRE_fec!O$34)</f>
        <v>2.0020183290925453</v>
      </c>
      <c r="P80" s="296">
        <f>IF(P$34=0,0,P$34/TRE_fec!P$34)</f>
        <v>1.4498202149072295</v>
      </c>
      <c r="Q80" s="296">
        <f>IF(Q$34=0,0,Q$34/TRE_fec!Q$34)</f>
        <v>0.42980480377258323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1792.4115787764076</v>
      </c>
      <c r="C3" s="46">
        <v>1871.2569394671946</v>
      </c>
      <c r="D3" s="46">
        <v>1980.9517065571451</v>
      </c>
      <c r="E3" s="46">
        <v>2078.5251412135704</v>
      </c>
      <c r="F3" s="46">
        <v>2148.6161320119973</v>
      </c>
      <c r="G3" s="46">
        <v>2158.4469505694888</v>
      </c>
      <c r="H3" s="46">
        <v>2276.7277607868164</v>
      </c>
      <c r="I3" s="46">
        <v>2470.6618848545295</v>
      </c>
      <c r="J3" s="46">
        <v>2539.5362964462893</v>
      </c>
      <c r="K3" s="46">
        <v>1981.0242566355985</v>
      </c>
      <c r="L3" s="46">
        <v>2130.1999999999998</v>
      </c>
      <c r="M3" s="46">
        <v>2206.4745361231744</v>
      </c>
      <c r="N3" s="46">
        <v>2250.6575954749514</v>
      </c>
      <c r="O3" s="46">
        <v>2285.809577995331</v>
      </c>
      <c r="P3" s="46">
        <v>2379.875469924812</v>
      </c>
      <c r="Q3" s="46">
        <v>2448.1866540060269</v>
      </c>
    </row>
    <row r="5" spans="1:17" x14ac:dyDescent="0.25">
      <c r="A5" s="31" t="s">
        <v>257</v>
      </c>
      <c r="B5" s="46">
        <v>3322.0320938064356</v>
      </c>
      <c r="C5" s="46">
        <v>3039.1035176839432</v>
      </c>
      <c r="D5" s="46">
        <v>2888.380549324283</v>
      </c>
      <c r="E5" s="46">
        <v>3994.2595412460382</v>
      </c>
      <c r="F5" s="46">
        <v>4324.6432540365468</v>
      </c>
      <c r="G5" s="46">
        <v>4868.7120167643716</v>
      </c>
      <c r="H5" s="46">
        <v>5365.3415312684228</v>
      </c>
      <c r="I5" s="46">
        <v>5053.1424662652471</v>
      </c>
      <c r="J5" s="46">
        <v>4719.3132309522371</v>
      </c>
      <c r="K5" s="46">
        <v>3537.5625823896503</v>
      </c>
      <c r="L5" s="46">
        <v>4212.8902515089758</v>
      </c>
      <c r="M5" s="46">
        <v>4029.1158691436549</v>
      </c>
      <c r="N5" s="46">
        <v>4008.9677033118278</v>
      </c>
      <c r="O5" s="46">
        <v>3774.6897302872458</v>
      </c>
      <c r="P5" s="46">
        <v>3775.4391872408683</v>
      </c>
      <c r="Q5" s="46">
        <v>3950.9046475355353</v>
      </c>
    </row>
    <row r="6" spans="1:17" x14ac:dyDescent="0.25">
      <c r="A6" s="294" t="s">
        <v>256</v>
      </c>
      <c r="B6" s="293">
        <v>4152.5401172580441</v>
      </c>
      <c r="C6" s="293">
        <v>4093.4903879082162</v>
      </c>
      <c r="D6" s="293">
        <v>3740.6322162108577</v>
      </c>
      <c r="E6" s="293">
        <v>4451.6185743826145</v>
      </c>
      <c r="F6" s="293">
        <v>4851.4407368278189</v>
      </c>
      <c r="G6" s="293">
        <v>5374.2172688762275</v>
      </c>
      <c r="H6" s="293">
        <v>5667.4408719551093</v>
      </c>
      <c r="I6" s="293">
        <v>5624.1123594455075</v>
      </c>
      <c r="J6" s="293">
        <v>5727.7125945750213</v>
      </c>
      <c r="K6" s="293">
        <v>5466.2265827500605</v>
      </c>
      <c r="L6" s="293">
        <v>5573.7261061794943</v>
      </c>
      <c r="M6" s="293">
        <v>4822.9308875654515</v>
      </c>
      <c r="N6" s="293">
        <v>4769.9531595333146</v>
      </c>
      <c r="O6" s="293">
        <v>4588.7813474410959</v>
      </c>
      <c r="P6" s="293">
        <v>4055.4207100700978</v>
      </c>
      <c r="Q6" s="293">
        <v>4305.2062405468523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710.98635817175682</v>
      </c>
      <c r="F7" s="291">
        <v>399.82216244520441</v>
      </c>
      <c r="G7" s="291">
        <v>749.2471623144462</v>
      </c>
      <c r="H7" s="291">
        <v>369.31914638692496</v>
      </c>
      <c r="I7" s="291">
        <v>688.1480693165048</v>
      </c>
      <c r="J7" s="291">
        <v>103.60023512951375</v>
      </c>
      <c r="K7" s="291">
        <v>0</v>
      </c>
      <c r="L7" s="291">
        <v>107.49952342943379</v>
      </c>
      <c r="M7" s="291">
        <v>0</v>
      </c>
      <c r="N7" s="291">
        <v>0</v>
      </c>
      <c r="O7" s="291">
        <v>0</v>
      </c>
      <c r="P7" s="291">
        <v>0</v>
      </c>
      <c r="Q7" s="291">
        <v>300.10542908164513</v>
      </c>
    </row>
    <row r="8" spans="1:17" x14ac:dyDescent="0.25">
      <c r="A8" s="290" t="s">
        <v>254</v>
      </c>
      <c r="B8" s="289"/>
      <c r="C8" s="289">
        <f>B6+C7-C6</f>
        <v>59.049729349827885</v>
      </c>
      <c r="D8" s="289">
        <f t="shared" ref="D8:Q8" si="0">C6+D7-D6</f>
        <v>352.85817169735856</v>
      </c>
      <c r="E8" s="289">
        <f t="shared" si="0"/>
        <v>0</v>
      </c>
      <c r="F8" s="289">
        <f t="shared" si="0"/>
        <v>0</v>
      </c>
      <c r="G8" s="289">
        <f t="shared" si="0"/>
        <v>226.47063026603792</v>
      </c>
      <c r="H8" s="289">
        <f t="shared" si="0"/>
        <v>76.095543308043489</v>
      </c>
      <c r="I8" s="289">
        <f t="shared" si="0"/>
        <v>731.47658182610667</v>
      </c>
      <c r="J8" s="289">
        <f t="shared" si="0"/>
        <v>0</v>
      </c>
      <c r="K8" s="289">
        <f t="shared" si="0"/>
        <v>261.48601182496077</v>
      </c>
      <c r="L8" s="289">
        <f t="shared" si="0"/>
        <v>0</v>
      </c>
      <c r="M8" s="289">
        <f t="shared" si="0"/>
        <v>750.79521861404282</v>
      </c>
      <c r="N8" s="289">
        <f t="shared" si="0"/>
        <v>52.977728032136838</v>
      </c>
      <c r="O8" s="289">
        <f t="shared" si="0"/>
        <v>181.17181209221872</v>
      </c>
      <c r="P8" s="289">
        <f t="shared" si="0"/>
        <v>533.36063737099812</v>
      </c>
      <c r="Q8" s="289">
        <f t="shared" si="0"/>
        <v>50.319898604891023</v>
      </c>
    </row>
    <row r="9" spans="1:17" x14ac:dyDescent="0.25">
      <c r="A9" s="288" t="s">
        <v>253</v>
      </c>
      <c r="B9" s="287">
        <f>B6-B5</f>
        <v>830.50802345160855</v>
      </c>
      <c r="C9" s="287">
        <f t="shared" ref="C9:Q9" si="1">C6-C5</f>
        <v>1054.386870224273</v>
      </c>
      <c r="D9" s="287">
        <f t="shared" si="1"/>
        <v>852.25166688657464</v>
      </c>
      <c r="E9" s="287">
        <f t="shared" si="1"/>
        <v>457.35903313657627</v>
      </c>
      <c r="F9" s="287">
        <f t="shared" si="1"/>
        <v>526.79748279127216</v>
      </c>
      <c r="G9" s="287">
        <f t="shared" si="1"/>
        <v>505.50525211185595</v>
      </c>
      <c r="H9" s="287">
        <f t="shared" si="1"/>
        <v>302.09934068668645</v>
      </c>
      <c r="I9" s="287">
        <f t="shared" si="1"/>
        <v>570.96989318026044</v>
      </c>
      <c r="J9" s="287">
        <f t="shared" si="1"/>
        <v>1008.3993636227842</v>
      </c>
      <c r="K9" s="287">
        <f t="shared" si="1"/>
        <v>1928.6640003604102</v>
      </c>
      <c r="L9" s="287">
        <f t="shared" si="1"/>
        <v>1360.8358546705185</v>
      </c>
      <c r="M9" s="287">
        <f t="shared" si="1"/>
        <v>793.81501842179659</v>
      </c>
      <c r="N9" s="287">
        <f t="shared" si="1"/>
        <v>760.98545622148686</v>
      </c>
      <c r="O9" s="287">
        <f t="shared" si="1"/>
        <v>814.09161715385017</v>
      </c>
      <c r="P9" s="287">
        <f t="shared" si="1"/>
        <v>279.98152282922956</v>
      </c>
      <c r="Q9" s="287">
        <f t="shared" si="1"/>
        <v>354.30159301131698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123.93429552215025</v>
      </c>
      <c r="C12" s="38">
        <v>114.05250000000063</v>
      </c>
      <c r="D12" s="38">
        <v>107.87081999999999</v>
      </c>
      <c r="E12" s="38">
        <v>146.75635</v>
      </c>
      <c r="F12" s="38">
        <v>156.61682999999999</v>
      </c>
      <c r="G12" s="38">
        <v>172.7055054284192</v>
      </c>
      <c r="H12" s="38">
        <v>189.73029000000002</v>
      </c>
      <c r="I12" s="38">
        <v>176.89857000000001</v>
      </c>
      <c r="J12" s="38">
        <v>162.99413000000001</v>
      </c>
      <c r="K12" s="38">
        <v>123.91897</v>
      </c>
      <c r="L12" s="38">
        <v>147.51623841466227</v>
      </c>
      <c r="M12" s="38">
        <v>141.46948237402029</v>
      </c>
      <c r="N12" s="38">
        <v>140.20324415783261</v>
      </c>
      <c r="O12" s="38">
        <v>133.13022698735688</v>
      </c>
      <c r="P12" s="38">
        <v>132.28855723482675</v>
      </c>
      <c r="Q12" s="38">
        <v>134.87154512404783</v>
      </c>
    </row>
    <row r="13" spans="1:17" x14ac:dyDescent="0.25">
      <c r="A13" s="55" t="s">
        <v>33</v>
      </c>
      <c r="B13" s="54">
        <v>1.8562111795948155</v>
      </c>
      <c r="C13" s="54">
        <v>3.0673900000006364</v>
      </c>
      <c r="D13" s="54">
        <v>0</v>
      </c>
      <c r="E13" s="54">
        <v>0</v>
      </c>
      <c r="F13" s="54">
        <v>0</v>
      </c>
      <c r="G13" s="54">
        <v>0</v>
      </c>
      <c r="H13" s="54">
        <v>0.69738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26.674473283468046</v>
      </c>
      <c r="C14" s="51">
        <v>18.273849999999999</v>
      </c>
      <c r="D14" s="51">
        <v>14.311209999999999</v>
      </c>
      <c r="E14" s="51">
        <v>27.713639999999998</v>
      </c>
      <c r="F14" s="51">
        <v>24.04204</v>
      </c>
      <c r="G14" s="51">
        <v>26.054467381833309</v>
      </c>
      <c r="H14" s="51">
        <v>34.220920000000007</v>
      </c>
      <c r="I14" s="51">
        <v>22.727650000000001</v>
      </c>
      <c r="J14" s="51">
        <v>16.701619999999998</v>
      </c>
      <c r="K14" s="51">
        <v>16.697890000000001</v>
      </c>
      <c r="L14" s="51">
        <v>16.602886896153226</v>
      </c>
      <c r="M14" s="51">
        <v>16.695293520752692</v>
      </c>
      <c r="N14" s="51">
        <v>16.768251479746272</v>
      </c>
      <c r="O14" s="51">
        <v>14.663899176867513</v>
      </c>
      <c r="P14" s="51">
        <v>13.70992665060098</v>
      </c>
      <c r="Q14" s="51">
        <v>11.511451397708267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6.591367776769931</v>
      </c>
      <c r="C16" s="51">
        <v>3.3082500000000001</v>
      </c>
      <c r="D16" s="51">
        <v>3.2999499999999999</v>
      </c>
      <c r="E16" s="51">
        <v>6.60318</v>
      </c>
      <c r="F16" s="51">
        <v>7.6855799999999999</v>
      </c>
      <c r="G16" s="51">
        <v>7.6908329449218789</v>
      </c>
      <c r="H16" s="51">
        <v>9.8843399999999999</v>
      </c>
      <c r="I16" s="51">
        <v>5.4898300000000004</v>
      </c>
      <c r="J16" s="51">
        <v>5.5015299999999998</v>
      </c>
      <c r="K16" s="51">
        <v>5.4977299999999998</v>
      </c>
      <c r="L16" s="51">
        <v>4.3990298625279207</v>
      </c>
      <c r="M16" s="51">
        <v>5.4997325458660749</v>
      </c>
      <c r="N16" s="51">
        <v>6.5978677734637463</v>
      </c>
      <c r="O16" s="51">
        <v>5.5045427582231987</v>
      </c>
      <c r="P16" s="51">
        <v>6.5985071464625156</v>
      </c>
      <c r="Q16" s="51">
        <v>4.4003825863616761</v>
      </c>
    </row>
    <row r="17" spans="1:17" x14ac:dyDescent="0.25">
      <c r="A17" s="53" t="s">
        <v>76</v>
      </c>
      <c r="B17" s="51">
        <v>14.352055159701699</v>
      </c>
      <c r="C17" s="51">
        <v>9.2461800000000007</v>
      </c>
      <c r="D17" s="51">
        <v>7.2191999999999998</v>
      </c>
      <c r="E17" s="51">
        <v>15.428459999999999</v>
      </c>
      <c r="F17" s="51">
        <v>15.365959999999999</v>
      </c>
      <c r="G17" s="51">
        <v>17.408240976805729</v>
      </c>
      <c r="H17" s="51">
        <v>23.341360000000002</v>
      </c>
      <c r="I17" s="51">
        <v>16.25169</v>
      </c>
      <c r="J17" s="51">
        <v>11.200089999999999</v>
      </c>
      <c r="K17" s="51">
        <v>11.20016</v>
      </c>
      <c r="L17" s="51">
        <v>12.203857033625306</v>
      </c>
      <c r="M17" s="51">
        <v>11.195560974886618</v>
      </c>
      <c r="N17" s="51">
        <v>10.170383706282527</v>
      </c>
      <c r="O17" s="51">
        <v>9.1593564186443146</v>
      </c>
      <c r="P17" s="51">
        <v>7.111419504138464</v>
      </c>
      <c r="Q17" s="51">
        <v>7.1110688113465903</v>
      </c>
    </row>
    <row r="18" spans="1:17" x14ac:dyDescent="0.25">
      <c r="A18" s="53" t="s">
        <v>29</v>
      </c>
      <c r="B18" s="51">
        <v>5.7310503469964162</v>
      </c>
      <c r="C18" s="51">
        <v>5.7194200000000004</v>
      </c>
      <c r="D18" s="51">
        <v>3.7920600000000002</v>
      </c>
      <c r="E18" s="51">
        <v>5.6820000000000004</v>
      </c>
      <c r="F18" s="51">
        <v>0.99050000000000005</v>
      </c>
      <c r="G18" s="51">
        <v>0.95539346010569948</v>
      </c>
      <c r="H18" s="51">
        <v>0.99521999999999999</v>
      </c>
      <c r="I18" s="51">
        <v>0.98612999999999995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38.236019393303977</v>
      </c>
      <c r="C20" s="51">
        <v>36.478810000000003</v>
      </c>
      <c r="D20" s="51">
        <v>38.008339999999997</v>
      </c>
      <c r="E20" s="51">
        <v>44.998139999999999</v>
      </c>
      <c r="F20" s="51">
        <v>54.04786</v>
      </c>
      <c r="G20" s="51">
        <v>61.503652188616151</v>
      </c>
      <c r="H20" s="51">
        <v>60.941879999999998</v>
      </c>
      <c r="I20" s="51">
        <v>51.530709999999999</v>
      </c>
      <c r="J20" s="51">
        <v>47.785420000000002</v>
      </c>
      <c r="K20" s="51">
        <v>33.076309999999999</v>
      </c>
      <c r="L20" s="51">
        <v>42.207030944472109</v>
      </c>
      <c r="M20" s="51">
        <v>37.28491044158951</v>
      </c>
      <c r="N20" s="51">
        <v>41.105094665591736</v>
      </c>
      <c r="O20" s="51">
        <v>33.962767651194952</v>
      </c>
      <c r="P20" s="51">
        <v>33.520505921733694</v>
      </c>
      <c r="Q20" s="51">
        <v>34.832096581440155</v>
      </c>
    </row>
    <row r="21" spans="1:17" x14ac:dyDescent="0.25">
      <c r="A21" s="53" t="s">
        <v>66</v>
      </c>
      <c r="B21" s="51">
        <v>38.236019393303977</v>
      </c>
      <c r="C21" s="51">
        <v>36.478810000000003</v>
      </c>
      <c r="D21" s="51">
        <v>38.008339999999997</v>
      </c>
      <c r="E21" s="51">
        <v>44.998139999999999</v>
      </c>
      <c r="F21" s="51">
        <v>54.04786</v>
      </c>
      <c r="G21" s="51">
        <v>61.503652188616151</v>
      </c>
      <c r="H21" s="51">
        <v>60.941879999999998</v>
      </c>
      <c r="I21" s="51">
        <v>51.530709999999999</v>
      </c>
      <c r="J21" s="51">
        <v>47.785420000000002</v>
      </c>
      <c r="K21" s="51">
        <v>33.076309999999999</v>
      </c>
      <c r="L21" s="51">
        <v>42.207030944472109</v>
      </c>
      <c r="M21" s="51">
        <v>37.28491044158951</v>
      </c>
      <c r="N21" s="51">
        <v>41.105094665591736</v>
      </c>
      <c r="O21" s="51">
        <v>33.962767651194952</v>
      </c>
      <c r="P21" s="51">
        <v>33.520505921733694</v>
      </c>
      <c r="Q21" s="51">
        <v>34.832096581440155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0.19800000000000001</v>
      </c>
      <c r="F23" s="51">
        <v>0.10023</v>
      </c>
      <c r="G23" s="51">
        <v>0.35825461135638892</v>
      </c>
      <c r="H23" s="51">
        <v>0.39967000000000003</v>
      </c>
      <c r="I23" s="51">
        <v>0.30057</v>
      </c>
      <c r="J23" s="51">
        <v>0.39943000000000001</v>
      </c>
      <c r="K23" s="51">
        <v>0.1</v>
      </c>
      <c r="L23" s="51">
        <v>0.40595283788916137</v>
      </c>
      <c r="M23" s="51">
        <v>0.501712191349453</v>
      </c>
      <c r="N23" s="51">
        <v>0.95563039941877059</v>
      </c>
      <c r="O23" s="51">
        <v>1.0509516031764039</v>
      </c>
      <c r="P23" s="51">
        <v>0.64513281456178695</v>
      </c>
      <c r="Q23" s="51">
        <v>1.0511040585824423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0.19800000000000001</v>
      </c>
      <c r="F24" s="51">
        <v>0.10023</v>
      </c>
      <c r="G24" s="51">
        <v>0.35825461135638892</v>
      </c>
      <c r="H24" s="51">
        <v>0.39967000000000003</v>
      </c>
      <c r="I24" s="51">
        <v>0.30057</v>
      </c>
      <c r="J24" s="51">
        <v>0.39943000000000001</v>
      </c>
      <c r="K24" s="51">
        <v>0.1</v>
      </c>
      <c r="L24" s="51">
        <v>0.40595283788916137</v>
      </c>
      <c r="M24" s="51">
        <v>0.501712191349453</v>
      </c>
      <c r="N24" s="51">
        <v>0.95563039941877059</v>
      </c>
      <c r="O24" s="51">
        <v>1.0509516031764039</v>
      </c>
      <c r="P24" s="51">
        <v>0.64513281456178695</v>
      </c>
      <c r="Q24" s="51">
        <v>1.0511040585824423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8.7300699999999996</v>
      </c>
      <c r="F29" s="51">
        <v>8.7239100000000001</v>
      </c>
      <c r="G29" s="51">
        <v>9.1237944755191744</v>
      </c>
      <c r="H29" s="51">
        <v>7.6990400000000001</v>
      </c>
      <c r="I29" s="51">
        <v>8.5074500000000004</v>
      </c>
      <c r="J29" s="51">
        <v>16.39059</v>
      </c>
      <c r="K29" s="51">
        <v>7.1055599999999997</v>
      </c>
      <c r="L29" s="51">
        <v>8.2404409781287864</v>
      </c>
      <c r="M29" s="51">
        <v>8.4075870282452918</v>
      </c>
      <c r="N29" s="51">
        <v>7.2608039988488109</v>
      </c>
      <c r="O29" s="51">
        <v>7.1894327940164162</v>
      </c>
      <c r="P29" s="51">
        <v>6.5926095414639967</v>
      </c>
      <c r="Q29" s="51">
        <v>6.9036486018122334</v>
      </c>
    </row>
    <row r="30" spans="1:17" x14ac:dyDescent="0.25">
      <c r="A30" s="63" t="s">
        <v>21</v>
      </c>
      <c r="B30" s="62">
        <v>57.167591665783419</v>
      </c>
      <c r="C30" s="62">
        <v>56.23245</v>
      </c>
      <c r="D30" s="62">
        <v>55.551270000000002</v>
      </c>
      <c r="E30" s="62">
        <v>65.116500000000002</v>
      </c>
      <c r="F30" s="62">
        <v>69.702789999999993</v>
      </c>
      <c r="G30" s="62">
        <v>75.665336771094189</v>
      </c>
      <c r="H30" s="62">
        <v>85.7714</v>
      </c>
      <c r="I30" s="62">
        <v>93.832189999999997</v>
      </c>
      <c r="J30" s="62">
        <v>81.717070000000007</v>
      </c>
      <c r="K30" s="62">
        <v>66.939210000000003</v>
      </c>
      <c r="L30" s="62">
        <v>80.059926758018975</v>
      </c>
      <c r="M30" s="62">
        <v>78.579979192083343</v>
      </c>
      <c r="N30" s="62">
        <v>74.11346361422703</v>
      </c>
      <c r="O30" s="62">
        <v>76.263175762101596</v>
      </c>
      <c r="P30" s="62">
        <v>77.8203823064663</v>
      </c>
      <c r="Q30" s="62">
        <v>80.573244484504727</v>
      </c>
    </row>
    <row r="32" spans="1:17" x14ac:dyDescent="0.25">
      <c r="A32" s="31" t="s">
        <v>63</v>
      </c>
      <c r="B32" s="70">
        <v>177.67205618265154</v>
      </c>
      <c r="C32" s="70">
        <v>153.79003817381056</v>
      </c>
      <c r="D32" s="70">
        <v>132.67730062544399</v>
      </c>
      <c r="E32" s="70">
        <v>190.00249960658402</v>
      </c>
      <c r="F32" s="70">
        <v>198.13308274584</v>
      </c>
      <c r="G32" s="70">
        <v>221.88133150407822</v>
      </c>
      <c r="H32" s="70">
        <v>248.01706328824804</v>
      </c>
      <c r="I32" s="70">
        <v>189.15367016106001</v>
      </c>
      <c r="J32" s="70">
        <v>161.519847251832</v>
      </c>
      <c r="K32" s="70">
        <v>126.96134423148001</v>
      </c>
      <c r="L32" s="70">
        <v>148.61879884158711</v>
      </c>
      <c r="M32" s="70">
        <v>136.83750542943898</v>
      </c>
      <c r="N32" s="70">
        <v>145.5309364306091</v>
      </c>
      <c r="O32" s="70">
        <v>122.73002238213905</v>
      </c>
      <c r="P32" s="70">
        <v>118.22779492049381</v>
      </c>
      <c r="Q32" s="70">
        <v>115.50020315573713</v>
      </c>
    </row>
    <row r="34" spans="1:17" x14ac:dyDescent="0.25">
      <c r="A34" s="184" t="s">
        <v>252</v>
      </c>
      <c r="B34" s="190">
        <f t="shared" ref="B34:Q34" si="2">IF(B$12=0,"",B$12/B$3*1000)</f>
        <v>69.143882459604612</v>
      </c>
      <c r="C34" s="190">
        <f t="shared" si="2"/>
        <v>60.949673769800391</v>
      </c>
      <c r="D34" s="190">
        <f t="shared" si="2"/>
        <v>54.454038249865945</v>
      </c>
      <c r="E34" s="190">
        <f t="shared" si="2"/>
        <v>70.606001866455472</v>
      </c>
      <c r="F34" s="190">
        <f t="shared" si="2"/>
        <v>72.891954810625762</v>
      </c>
      <c r="G34" s="190">
        <f t="shared" si="2"/>
        <v>80.013782772308701</v>
      </c>
      <c r="H34" s="190">
        <f t="shared" si="2"/>
        <v>83.334640736506401</v>
      </c>
      <c r="I34" s="190">
        <f t="shared" si="2"/>
        <v>71.599667718359456</v>
      </c>
      <c r="J34" s="190">
        <f t="shared" si="2"/>
        <v>64.182634533747958</v>
      </c>
      <c r="K34" s="190">
        <f t="shared" si="2"/>
        <v>62.552979644203518</v>
      </c>
      <c r="L34" s="190">
        <f t="shared" si="2"/>
        <v>69.24994761743605</v>
      </c>
      <c r="M34" s="190">
        <f t="shared" si="2"/>
        <v>64.11561976263971</v>
      </c>
      <c r="N34" s="190">
        <f t="shared" si="2"/>
        <v>62.29434652330837</v>
      </c>
      <c r="O34" s="190">
        <f t="shared" si="2"/>
        <v>58.24204617434183</v>
      </c>
      <c r="P34" s="190">
        <f t="shared" si="2"/>
        <v>55.586335884627687</v>
      </c>
      <c r="Q34" s="190">
        <f t="shared" si="2"/>
        <v>55.090384919529832</v>
      </c>
    </row>
    <row r="35" spans="1:17" x14ac:dyDescent="0.25">
      <c r="A35" s="286" t="s">
        <v>251</v>
      </c>
      <c r="B35" s="285">
        <f t="shared" ref="B35:Q35" si="3">IF(B$12=0,"",B$12/B$5*1000)</f>
        <v>37.30677248820448</v>
      </c>
      <c r="C35" s="285">
        <f t="shared" si="3"/>
        <v>37.528336674401402</v>
      </c>
      <c r="D35" s="285">
        <f t="shared" si="3"/>
        <v>37.346470853792319</v>
      </c>
      <c r="E35" s="285">
        <f t="shared" si="3"/>
        <v>36.741816220139341</v>
      </c>
      <c r="F35" s="285">
        <f t="shared" si="3"/>
        <v>36.214970992998452</v>
      </c>
      <c r="G35" s="285">
        <f t="shared" si="3"/>
        <v>35.472524321369718</v>
      </c>
      <c r="H35" s="285">
        <f t="shared" si="3"/>
        <v>35.362201808455204</v>
      </c>
      <c r="I35" s="285">
        <f t="shared" si="3"/>
        <v>35.007635581417695</v>
      </c>
      <c r="J35" s="285">
        <f t="shared" si="3"/>
        <v>34.537679959656323</v>
      </c>
      <c r="K35" s="285">
        <f t="shared" si="3"/>
        <v>35.029477815284835</v>
      </c>
      <c r="L35" s="285">
        <f t="shared" si="3"/>
        <v>35.015447734918993</v>
      </c>
      <c r="M35" s="285">
        <f t="shared" si="3"/>
        <v>35.111793000901734</v>
      </c>
      <c r="N35" s="285">
        <f t="shared" si="3"/>
        <v>34.972405500301242</v>
      </c>
      <c r="O35" s="285">
        <f t="shared" si="3"/>
        <v>35.269184091913679</v>
      </c>
      <c r="P35" s="285">
        <f t="shared" si="3"/>
        <v>35.039249918763666</v>
      </c>
      <c r="Q35" s="285">
        <f t="shared" si="3"/>
        <v>34.13687678040445</v>
      </c>
    </row>
    <row r="36" spans="1:17" x14ac:dyDescent="0.25">
      <c r="A36" s="286" t="s">
        <v>250</v>
      </c>
      <c r="B36" s="285">
        <f>IF(MAE_ued!B$5=0,"",MAE_ued!B$5/B$5*1000)</f>
        <v>19.246501885753514</v>
      </c>
      <c r="C36" s="285">
        <f>IF(MAE_ued!C$5=0,"",MAE_ued!C$5/C$5*1000)</f>
        <v>19.246501885753514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19.246501885753514</v>
      </c>
      <c r="G36" s="285">
        <f>IF(MAE_ued!G$5=0,"",MAE_ued!G$5/G$5*1000)</f>
        <v>19.246501885753514</v>
      </c>
      <c r="H36" s="285">
        <f>IF(MAE_ued!H$5=0,"",MAE_ued!H$5/H$5*1000)</f>
        <v>19.246501885753517</v>
      </c>
      <c r="I36" s="285">
        <f>IF(MAE_ued!I$5=0,"",MAE_ued!I$5/I$5*1000)</f>
        <v>19.246501885753514</v>
      </c>
      <c r="J36" s="285">
        <f>IF(MAE_ued!J$5=0,"",MAE_ued!J$5/J$5*1000)</f>
        <v>19.246501885753517</v>
      </c>
      <c r="K36" s="285">
        <f>IF(MAE_ued!K$5=0,"",MAE_ued!K$5/K$5*1000)</f>
        <v>19.246501885753514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19.246501885753514</v>
      </c>
      <c r="P36" s="285">
        <f>IF(MAE_ued!P$5=0,"",MAE_ued!P$5/P$5*1000)</f>
        <v>19.246501885753517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1.433598790666438</v>
      </c>
      <c r="C37" s="283">
        <f t="shared" si="4"/>
        <v>1.348414442242035</v>
      </c>
      <c r="D37" s="283">
        <f t="shared" si="4"/>
        <v>1.2299646987521184</v>
      </c>
      <c r="E37" s="283">
        <f t="shared" si="4"/>
        <v>1.2946799208796351</v>
      </c>
      <c r="F37" s="283">
        <f t="shared" si="4"/>
        <v>1.2650816821272657</v>
      </c>
      <c r="G37" s="283">
        <f t="shared" si="4"/>
        <v>1.2847380339941785</v>
      </c>
      <c r="H37" s="283">
        <f t="shared" si="4"/>
        <v>1.3072085816568773</v>
      </c>
      <c r="I37" s="283">
        <f t="shared" si="4"/>
        <v>1.0692775535780759</v>
      </c>
      <c r="J37" s="283">
        <f t="shared" si="4"/>
        <v>0.99095499483221872</v>
      </c>
      <c r="K37" s="283">
        <f t="shared" si="4"/>
        <v>1.0245513195556744</v>
      </c>
      <c r="L37" s="283">
        <f t="shared" si="4"/>
        <v>1.0074741631075597</v>
      </c>
      <c r="M37" s="283">
        <f t="shared" si="4"/>
        <v>0.96725811908793735</v>
      </c>
      <c r="N37" s="283">
        <f t="shared" si="4"/>
        <v>1.0379997788551802</v>
      </c>
      <c r="O37" s="283">
        <f t="shared" si="4"/>
        <v>0.92187946463724191</v>
      </c>
      <c r="P37" s="283">
        <f t="shared" si="4"/>
        <v>0.89371142441765739</v>
      </c>
      <c r="Q37" s="283">
        <f t="shared" si="4"/>
        <v>0.85637191336027219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123.93429552215026</v>
      </c>
      <c r="C5" s="96">
        <v>114.05250000000063</v>
      </c>
      <c r="D5" s="96">
        <v>107.87081999999999</v>
      </c>
      <c r="E5" s="96">
        <v>146.75634999999994</v>
      </c>
      <c r="F5" s="96">
        <v>156.61682999999996</v>
      </c>
      <c r="G5" s="96">
        <v>172.70550542841923</v>
      </c>
      <c r="H5" s="96">
        <v>189.73029000000002</v>
      </c>
      <c r="I5" s="96">
        <v>176.89857000000001</v>
      </c>
      <c r="J5" s="96">
        <v>162.99413000000001</v>
      </c>
      <c r="K5" s="96">
        <v>123.91896999999997</v>
      </c>
      <c r="L5" s="96">
        <v>147.51623841466224</v>
      </c>
      <c r="M5" s="96">
        <v>141.46948237402026</v>
      </c>
      <c r="N5" s="96">
        <v>140.20324415783261</v>
      </c>
      <c r="O5" s="96">
        <v>133.13022698735691</v>
      </c>
      <c r="P5" s="96">
        <v>132.28855723482678</v>
      </c>
      <c r="Q5" s="96">
        <v>134.87154512404783</v>
      </c>
    </row>
    <row r="6" spans="1:17" x14ac:dyDescent="0.25">
      <c r="A6" s="132" t="s">
        <v>83</v>
      </c>
      <c r="B6" s="160">
        <v>2.5395507024575066</v>
      </c>
      <c r="C6" s="160">
        <v>2.3370617896502255</v>
      </c>
      <c r="D6" s="160">
        <v>2.2103923337080373</v>
      </c>
      <c r="E6" s="160">
        <v>3.0071998244101001</v>
      </c>
      <c r="F6" s="160">
        <v>3.2092519586080366</v>
      </c>
      <c r="G6" s="160">
        <v>3.5389267012909484</v>
      </c>
      <c r="H6" s="160">
        <v>3.8877833550185561</v>
      </c>
      <c r="I6" s="160">
        <v>3.6248472290459519</v>
      </c>
      <c r="J6" s="160">
        <v>3.3399298845731522</v>
      </c>
      <c r="K6" s="160">
        <v>2.5392366655690233</v>
      </c>
      <c r="L6" s="160">
        <v>3.0227707779473314</v>
      </c>
      <c r="M6" s="160">
        <v>2.8988660630667198</v>
      </c>
      <c r="N6" s="160">
        <v>2.8729194424170448</v>
      </c>
      <c r="O6" s="160">
        <v>2.7279855026379192</v>
      </c>
      <c r="P6" s="160">
        <v>2.7107387590931262</v>
      </c>
      <c r="Q6" s="160">
        <v>2.7636670359746311</v>
      </c>
    </row>
    <row r="7" spans="1:17" x14ac:dyDescent="0.25">
      <c r="A7" s="76" t="s">
        <v>82</v>
      </c>
      <c r="B7" s="159">
        <v>3.4537889553422092</v>
      </c>
      <c r="C7" s="159">
        <v>3.1784040339243069</v>
      </c>
      <c r="D7" s="159">
        <v>3.0061335738429307</v>
      </c>
      <c r="E7" s="159">
        <v>4.0897917611977368</v>
      </c>
      <c r="F7" s="159">
        <v>4.3645826637069298</v>
      </c>
      <c r="G7" s="159">
        <v>4.8129403137556901</v>
      </c>
      <c r="H7" s="159">
        <v>5.287385362825237</v>
      </c>
      <c r="I7" s="159">
        <v>4.9297922315024945</v>
      </c>
      <c r="J7" s="159">
        <v>4.5423046430194871</v>
      </c>
      <c r="K7" s="159">
        <v>3.4533618651738713</v>
      </c>
      <c r="L7" s="159">
        <v>4.1109682580083708</v>
      </c>
      <c r="M7" s="159">
        <v>3.9424578457707389</v>
      </c>
      <c r="N7" s="159">
        <v>3.9071704416871809</v>
      </c>
      <c r="O7" s="159">
        <v>3.7100602835875702</v>
      </c>
      <c r="P7" s="159">
        <v>3.6866047123666519</v>
      </c>
      <c r="Q7" s="159">
        <v>3.7585871689254984</v>
      </c>
    </row>
    <row r="8" spans="1:17" x14ac:dyDescent="0.25">
      <c r="A8" s="76" t="s">
        <v>81</v>
      </c>
      <c r="B8" s="159">
        <v>4.2664451801286116</v>
      </c>
      <c r="C8" s="159">
        <v>3.9262638066123792</v>
      </c>
      <c r="D8" s="159">
        <v>3.7134591206295031</v>
      </c>
      <c r="E8" s="159">
        <v>5.052095705008969</v>
      </c>
      <c r="F8" s="159">
        <v>5.3915432904615015</v>
      </c>
      <c r="G8" s="159">
        <v>5.9453968581687935</v>
      </c>
      <c r="H8" s="159">
        <v>6.531476036431175</v>
      </c>
      <c r="I8" s="159">
        <v>6.0897433447971991</v>
      </c>
      <c r="J8" s="159">
        <v>5.6110822060828962</v>
      </c>
      <c r="K8" s="159">
        <v>4.2659175981559594</v>
      </c>
      <c r="L8" s="159">
        <v>5.0782549069515177</v>
      </c>
      <c r="M8" s="159">
        <v>4.8700949859520897</v>
      </c>
      <c r="N8" s="159">
        <v>4.8265046632606357</v>
      </c>
      <c r="O8" s="159">
        <v>4.5830156444317049</v>
      </c>
      <c r="P8" s="159">
        <v>4.5540411152764522</v>
      </c>
      <c r="Q8" s="159">
        <v>4.6429606204373801</v>
      </c>
    </row>
    <row r="9" spans="1:17" x14ac:dyDescent="0.25">
      <c r="A9" s="76" t="s">
        <v>80</v>
      </c>
      <c r="B9" s="159">
        <v>2.6411327305558068</v>
      </c>
      <c r="C9" s="159">
        <v>2.4305442612362347</v>
      </c>
      <c r="D9" s="159">
        <v>2.2988080270563587</v>
      </c>
      <c r="E9" s="159">
        <v>3.1274878173865042</v>
      </c>
      <c r="F9" s="159">
        <v>3.3376220369523577</v>
      </c>
      <c r="G9" s="159">
        <v>3.6804837693425863</v>
      </c>
      <c r="H9" s="159">
        <v>4.043294689219298</v>
      </c>
      <c r="I9" s="159">
        <v>3.7698411182077898</v>
      </c>
      <c r="J9" s="159">
        <v>3.473527079956078</v>
      </c>
      <c r="K9" s="159">
        <v>2.6408061321917842</v>
      </c>
      <c r="L9" s="159">
        <v>3.1436816090652249</v>
      </c>
      <c r="M9" s="159">
        <v>3.0148207055893885</v>
      </c>
      <c r="N9" s="159">
        <v>2.9878362201137265</v>
      </c>
      <c r="O9" s="159">
        <v>2.837104922743436</v>
      </c>
      <c r="P9" s="159">
        <v>2.8191683094568512</v>
      </c>
      <c r="Q9" s="159">
        <v>2.8742137174136162</v>
      </c>
    </row>
    <row r="10" spans="1:17" x14ac:dyDescent="0.25">
      <c r="A10" s="129" t="s">
        <v>79</v>
      </c>
      <c r="B10" s="158">
        <v>2.742714758654107</v>
      </c>
      <c r="C10" s="158">
        <v>2.524026732822243</v>
      </c>
      <c r="D10" s="158">
        <v>2.3872237204046804</v>
      </c>
      <c r="E10" s="158">
        <v>3.2477758103629082</v>
      </c>
      <c r="F10" s="158">
        <v>3.4659921152966793</v>
      </c>
      <c r="G10" s="158">
        <v>3.8220408373942241</v>
      </c>
      <c r="H10" s="158">
        <v>4.1988060234200404</v>
      </c>
      <c r="I10" s="158">
        <v>3.9148350073696276</v>
      </c>
      <c r="J10" s="158">
        <v>3.6071242753390043</v>
      </c>
      <c r="K10" s="158">
        <v>2.7423755988145446</v>
      </c>
      <c r="L10" s="158">
        <v>3.2645924401831179</v>
      </c>
      <c r="M10" s="158">
        <v>3.1307753481120573</v>
      </c>
      <c r="N10" s="158">
        <v>3.1027529978104083</v>
      </c>
      <c r="O10" s="158">
        <v>2.9462243428489527</v>
      </c>
      <c r="P10" s="158">
        <v>2.9275978598205765</v>
      </c>
      <c r="Q10" s="158">
        <v>2.9847603988526017</v>
      </c>
    </row>
    <row r="11" spans="1:17" x14ac:dyDescent="0.25">
      <c r="A11" s="92" t="s">
        <v>125</v>
      </c>
      <c r="B11" s="91">
        <v>0.54854295173082146</v>
      </c>
      <c r="C11" s="91">
        <v>0.50480534656444875</v>
      </c>
      <c r="D11" s="91">
        <v>0.47744474408093612</v>
      </c>
      <c r="E11" s="91">
        <v>0.64955516207258168</v>
      </c>
      <c r="F11" s="91">
        <v>0.69319842305933588</v>
      </c>
      <c r="G11" s="91">
        <v>0.76440816747884488</v>
      </c>
      <c r="H11" s="91">
        <v>0.83976120468400817</v>
      </c>
      <c r="I11" s="91">
        <v>0.78296700147392562</v>
      </c>
      <c r="J11" s="91">
        <v>0.72142485506780085</v>
      </c>
      <c r="K11" s="91">
        <v>0.54847511976290897</v>
      </c>
      <c r="L11" s="91">
        <v>0.65291848803662367</v>
      </c>
      <c r="M11" s="91">
        <v>0.62615506962241152</v>
      </c>
      <c r="N11" s="91">
        <v>0.6205505995620817</v>
      </c>
      <c r="O11" s="91">
        <v>0.58924486856979053</v>
      </c>
      <c r="P11" s="91">
        <v>0.5855195719641153</v>
      </c>
      <c r="Q11" s="91">
        <v>0.59695207977052034</v>
      </c>
    </row>
    <row r="12" spans="1:17" x14ac:dyDescent="0.25">
      <c r="A12" s="92" t="s">
        <v>26</v>
      </c>
      <c r="B12" s="91">
        <v>0.82281442759623225</v>
      </c>
      <c r="C12" s="91">
        <v>0.75720801984667296</v>
      </c>
      <c r="D12" s="91">
        <v>0.71616711612140416</v>
      </c>
      <c r="E12" s="91">
        <v>0.97433274310887241</v>
      </c>
      <c r="F12" s="91">
        <v>1.0397976345890036</v>
      </c>
      <c r="G12" s="91">
        <v>1.1466122512182673</v>
      </c>
      <c r="H12" s="91">
        <v>1.259641807026012</v>
      </c>
      <c r="I12" s="91">
        <v>1.1744505022108882</v>
      </c>
      <c r="J12" s="91">
        <v>1.0821372826017013</v>
      </c>
      <c r="K12" s="91">
        <v>0.82271267964436334</v>
      </c>
      <c r="L12" s="91">
        <v>0.97937773205493528</v>
      </c>
      <c r="M12" s="91">
        <v>0.93923260443361711</v>
      </c>
      <c r="N12" s="91">
        <v>0.93082589934312243</v>
      </c>
      <c r="O12" s="91">
        <v>0.88386730285468584</v>
      </c>
      <c r="P12" s="91">
        <v>0.87827935794617296</v>
      </c>
      <c r="Q12" s="91">
        <v>0.89542811965578051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1.3713573793270535</v>
      </c>
      <c r="C14" s="157">
        <v>1.2620133664111215</v>
      </c>
      <c r="D14" s="157">
        <v>1.1936118602023402</v>
      </c>
      <c r="E14" s="157">
        <v>1.6238879051814543</v>
      </c>
      <c r="F14" s="157">
        <v>1.7329960576483399</v>
      </c>
      <c r="G14" s="157">
        <v>1.9110204186971118</v>
      </c>
      <c r="H14" s="157">
        <v>2.0994030117100202</v>
      </c>
      <c r="I14" s="157">
        <v>1.9574175036848138</v>
      </c>
      <c r="J14" s="157">
        <v>1.8035621376695021</v>
      </c>
      <c r="K14" s="157">
        <v>1.3711877994072725</v>
      </c>
      <c r="L14" s="157">
        <v>1.6322962200915589</v>
      </c>
      <c r="M14" s="157">
        <v>1.5653876740560286</v>
      </c>
      <c r="N14" s="157">
        <v>1.5513764989052043</v>
      </c>
      <c r="O14" s="157">
        <v>1.4731121714244764</v>
      </c>
      <c r="P14" s="157">
        <v>1.4637989299102883</v>
      </c>
      <c r="Q14" s="157">
        <v>1.4923801994263008</v>
      </c>
    </row>
    <row r="15" spans="1:17" x14ac:dyDescent="0.25">
      <c r="A15" s="156" t="s">
        <v>295</v>
      </c>
      <c r="B15" s="204">
        <v>20.032627969478966</v>
      </c>
      <c r="C15" s="204">
        <v>18.435343436318359</v>
      </c>
      <c r="D15" s="204">
        <v>17.436142245520863</v>
      </c>
      <c r="E15" s="204">
        <v>23.721564312141552</v>
      </c>
      <c r="F15" s="204">
        <v>25.315403423488938</v>
      </c>
      <c r="G15" s="204">
        <v>27.915962437612805</v>
      </c>
      <c r="H15" s="204">
        <v>30.667833291004229</v>
      </c>
      <c r="I15" s="204">
        <v>28.593725620600914</v>
      </c>
      <c r="J15" s="204">
        <v>26.346224455000154</v>
      </c>
      <c r="K15" s="204">
        <v>20.030150765873778</v>
      </c>
      <c r="L15" s="204">
        <v>23.844391991478517</v>
      </c>
      <c r="M15" s="204">
        <v>22.866999788020749</v>
      </c>
      <c r="N15" s="204">
        <v>22.662326182552995</v>
      </c>
      <c r="O15" s="204">
        <v>21.519050053851771</v>
      </c>
      <c r="P15" s="204">
        <v>21.383003312676841</v>
      </c>
      <c r="Q15" s="204">
        <v>21.800515150029302</v>
      </c>
    </row>
    <row r="16" spans="1:17" x14ac:dyDescent="0.25">
      <c r="A16" s="152" t="s">
        <v>301</v>
      </c>
      <c r="B16" s="264">
        <v>7.011419789317638</v>
      </c>
      <c r="C16" s="264">
        <v>6.4523702027114238</v>
      </c>
      <c r="D16" s="264">
        <v>6.1026497859323019</v>
      </c>
      <c r="E16" s="264">
        <v>8.3025475092495427</v>
      </c>
      <c r="F16" s="264">
        <v>8.8603911982211265</v>
      </c>
      <c r="G16" s="264">
        <v>9.7705868531644793</v>
      </c>
      <c r="H16" s="264">
        <v>10.73374165185148</v>
      </c>
      <c r="I16" s="264">
        <v>10.00780396721032</v>
      </c>
      <c r="J16" s="264">
        <v>9.2211785592500508</v>
      </c>
      <c r="K16" s="264">
        <v>7.0105527680558222</v>
      </c>
      <c r="L16" s="264">
        <v>8.3455371970174816</v>
      </c>
      <c r="M16" s="264">
        <v>8.0034499258072636</v>
      </c>
      <c r="N16" s="264">
        <v>7.9318141638935469</v>
      </c>
      <c r="O16" s="264">
        <v>7.5316675188481197</v>
      </c>
      <c r="P16" s="264">
        <v>7.4840511594368948</v>
      </c>
      <c r="Q16" s="264">
        <v>7.6301803025102553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1.4719839238045946</v>
      </c>
      <c r="C18" s="83">
        <v>0.73879822532265327</v>
      </c>
      <c r="D18" s="83">
        <v>0.73694466973580874</v>
      </c>
      <c r="E18" s="83">
        <v>1.4746218289083459</v>
      </c>
      <c r="F18" s="83">
        <v>1.7163433430288753</v>
      </c>
      <c r="G18" s="83">
        <v>1.71751643042735</v>
      </c>
      <c r="H18" s="83">
        <v>2.2073703167794831</v>
      </c>
      <c r="I18" s="83">
        <v>1.2259885623284417</v>
      </c>
      <c r="J18" s="83">
        <v>1.2286014057460406</v>
      </c>
      <c r="K18" s="83">
        <v>1.2277527899351957</v>
      </c>
      <c r="L18" s="83">
        <v>0.98239112992578714</v>
      </c>
      <c r="M18" s="83">
        <v>1.2281999983783256</v>
      </c>
      <c r="N18" s="83">
        <v>1.4734355027427015</v>
      </c>
      <c r="O18" s="83">
        <v>1.2292742147624771</v>
      </c>
      <c r="P18" s="83">
        <v>1.6184601572345394</v>
      </c>
      <c r="Q18" s="83">
        <v>1.0437926192500446</v>
      </c>
    </row>
    <row r="19" spans="1:17" x14ac:dyDescent="0.25">
      <c r="A19" s="154" t="s">
        <v>125</v>
      </c>
      <c r="B19" s="83">
        <v>1.7532186811865349</v>
      </c>
      <c r="C19" s="83">
        <v>1.3206825095101569</v>
      </c>
      <c r="D19" s="83">
        <v>0.9508648511557114</v>
      </c>
      <c r="E19" s="83">
        <v>2.0202876138860693</v>
      </c>
      <c r="F19" s="83">
        <v>1.7960237365680585</v>
      </c>
      <c r="G19" s="83">
        <v>2.009407793361552</v>
      </c>
      <c r="H19" s="83">
        <v>2.7244106028802419</v>
      </c>
      <c r="I19" s="83">
        <v>2.4552175956173912</v>
      </c>
      <c r="J19" s="83">
        <v>1.7543822068223238</v>
      </c>
      <c r="K19" s="83">
        <v>1.7332480701391229</v>
      </c>
      <c r="L19" s="83">
        <v>1.9289239199712898</v>
      </c>
      <c r="M19" s="83">
        <v>1.8561847487267358</v>
      </c>
      <c r="N19" s="83">
        <v>1.4828785158686841</v>
      </c>
      <c r="O19" s="83">
        <v>1.5959265834190237</v>
      </c>
      <c r="P19" s="83">
        <v>1.2120215199333511</v>
      </c>
      <c r="Q19" s="83">
        <v>1.3145856993006735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3.7862171843265084</v>
      </c>
      <c r="C21" s="83">
        <v>4.3928894678786135</v>
      </c>
      <c r="D21" s="83">
        <v>4.4148402650407812</v>
      </c>
      <c r="E21" s="83">
        <v>4.8076380664551284</v>
      </c>
      <c r="F21" s="83">
        <v>5.3480241186241919</v>
      </c>
      <c r="G21" s="83">
        <v>6.0436626293755777</v>
      </c>
      <c r="H21" s="83">
        <v>5.8019607321917546</v>
      </c>
      <c r="I21" s="83">
        <v>6.326597809264487</v>
      </c>
      <c r="J21" s="83">
        <v>6.2381949466816868</v>
      </c>
      <c r="K21" s="83">
        <v>4.0495519079815034</v>
      </c>
      <c r="L21" s="83">
        <v>5.434222147120404</v>
      </c>
      <c r="M21" s="83">
        <v>4.9190651787022022</v>
      </c>
      <c r="N21" s="83">
        <v>4.9755001452821617</v>
      </c>
      <c r="O21" s="83">
        <v>4.7064667206666186</v>
      </c>
      <c r="P21" s="83">
        <v>4.6535694822690044</v>
      </c>
      <c r="Q21" s="83">
        <v>5.2718019839595369</v>
      </c>
    </row>
    <row r="22" spans="1:17" x14ac:dyDescent="0.25">
      <c r="A22" s="152" t="s">
        <v>300</v>
      </c>
      <c r="B22" s="264">
        <v>13.021208180161329</v>
      </c>
      <c r="C22" s="264">
        <v>11.982973233606934</v>
      </c>
      <c r="D22" s="264">
        <v>11.333492459588561</v>
      </c>
      <c r="E22" s="264">
        <v>15.419016802892012</v>
      </c>
      <c r="F22" s="264">
        <v>16.455012225267811</v>
      </c>
      <c r="G22" s="264">
        <v>18.145375584448328</v>
      </c>
      <c r="H22" s="264">
        <v>19.934091639152751</v>
      </c>
      <c r="I22" s="264">
        <v>18.585921653390596</v>
      </c>
      <c r="J22" s="264">
        <v>17.125045895750102</v>
      </c>
      <c r="K22" s="264">
        <v>13.019597997817955</v>
      </c>
      <c r="L22" s="264">
        <v>15.498854794461034</v>
      </c>
      <c r="M22" s="264">
        <v>14.863549862213487</v>
      </c>
      <c r="N22" s="264">
        <v>14.730512018659446</v>
      </c>
      <c r="O22" s="264">
        <v>13.987382535003652</v>
      </c>
      <c r="P22" s="264">
        <v>13.898952153239946</v>
      </c>
      <c r="Q22" s="264">
        <v>14.170334847519047</v>
      </c>
    </row>
    <row r="23" spans="1:17" x14ac:dyDescent="0.25">
      <c r="A23" s="156" t="s">
        <v>294</v>
      </c>
      <c r="B23" s="204">
        <v>9.7301335851754995</v>
      </c>
      <c r="C23" s="204">
        <v>8.9543096690689197</v>
      </c>
      <c r="D23" s="204">
        <v>8.4689833763958493</v>
      </c>
      <c r="E23" s="204">
        <v>11.521902665897329</v>
      </c>
      <c r="F23" s="204">
        <v>12.296053091408915</v>
      </c>
      <c r="G23" s="204">
        <v>13.559181755411938</v>
      </c>
      <c r="H23" s="204">
        <v>14.895804741344914</v>
      </c>
      <c r="I23" s="204">
        <v>13.888381015720446</v>
      </c>
      <c r="J23" s="204">
        <v>12.796737592428649</v>
      </c>
      <c r="K23" s="204">
        <v>9.7289303719958369</v>
      </c>
      <c r="L23" s="204">
        <v>11.581561824432423</v>
      </c>
      <c r="M23" s="204">
        <v>11.106828468467221</v>
      </c>
      <c r="N23" s="204">
        <v>11.007415574382886</v>
      </c>
      <c r="O23" s="204">
        <v>10.452110026156577</v>
      </c>
      <c r="P23" s="204">
        <v>10.38603018044304</v>
      </c>
      <c r="Q23" s="204">
        <v>10.588821644299948</v>
      </c>
    </row>
    <row r="24" spans="1:17" x14ac:dyDescent="0.25">
      <c r="A24" s="152" t="s">
        <v>299</v>
      </c>
      <c r="B24" s="151">
        <v>7.2976001888816242</v>
      </c>
      <c r="C24" s="151">
        <v>6.7157322518016889</v>
      </c>
      <c r="D24" s="151">
        <v>6.3517375322968865</v>
      </c>
      <c r="E24" s="151">
        <v>8.6414269994229969</v>
      </c>
      <c r="F24" s="151">
        <v>9.2220398185566861</v>
      </c>
      <c r="G24" s="151">
        <v>10.169386316558954</v>
      </c>
      <c r="H24" s="151">
        <v>11.171853556008685</v>
      </c>
      <c r="I24" s="151">
        <v>10.416285761790334</v>
      </c>
      <c r="J24" s="151">
        <v>9.5975531943214865</v>
      </c>
      <c r="K24" s="151">
        <v>7.2966977789968777</v>
      </c>
      <c r="L24" s="151">
        <v>8.6861713683243167</v>
      </c>
      <c r="M24" s="151">
        <v>8.3301213513504155</v>
      </c>
      <c r="N24" s="151">
        <v>8.2555616807871637</v>
      </c>
      <c r="O24" s="151">
        <v>7.839082519617433</v>
      </c>
      <c r="P24" s="151">
        <v>7.7895226353322791</v>
      </c>
      <c r="Q24" s="151">
        <v>7.9416162332249609</v>
      </c>
    </row>
    <row r="25" spans="1:17" x14ac:dyDescent="0.25">
      <c r="A25" s="152" t="s">
        <v>298</v>
      </c>
      <c r="B25" s="151">
        <v>2.4325333962938749</v>
      </c>
      <c r="C25" s="151">
        <v>2.2385774172672299</v>
      </c>
      <c r="D25" s="151">
        <v>2.1172458440989623</v>
      </c>
      <c r="E25" s="151">
        <v>2.8804756664743323</v>
      </c>
      <c r="F25" s="151">
        <v>3.0740132728522287</v>
      </c>
      <c r="G25" s="151">
        <v>3.3897954388529845</v>
      </c>
      <c r="H25" s="151">
        <v>3.7239511853362286</v>
      </c>
      <c r="I25" s="151">
        <v>3.4720952539301115</v>
      </c>
      <c r="J25" s="151">
        <v>3.1991843981071622</v>
      </c>
      <c r="K25" s="151">
        <v>2.4322325929989592</v>
      </c>
      <c r="L25" s="151">
        <v>2.8953904561081059</v>
      </c>
      <c r="M25" s="151">
        <v>2.7767071171168056</v>
      </c>
      <c r="N25" s="151">
        <v>2.7518538935957215</v>
      </c>
      <c r="O25" s="151">
        <v>2.6130275065391442</v>
      </c>
      <c r="P25" s="151">
        <v>2.59650754511076</v>
      </c>
      <c r="Q25" s="151">
        <v>2.647205411074987</v>
      </c>
    </row>
    <row r="26" spans="1:17" x14ac:dyDescent="0.25">
      <c r="A26" s="156" t="s">
        <v>293</v>
      </c>
      <c r="B26" s="204">
        <v>28.618039956398526</v>
      </c>
      <c r="C26" s="204">
        <v>26.336204909026229</v>
      </c>
      <c r="D26" s="204">
        <v>24.908774636458382</v>
      </c>
      <c r="E26" s="204">
        <v>33.887949017345093</v>
      </c>
      <c r="F26" s="204">
        <v>36.164862033555629</v>
      </c>
      <c r="G26" s="204">
        <v>39.879946339446875</v>
      </c>
      <c r="H26" s="204">
        <v>43.811190415720333</v>
      </c>
      <c r="I26" s="204">
        <v>40.848179458001312</v>
      </c>
      <c r="J26" s="204">
        <v>37.637463507143082</v>
      </c>
      <c r="K26" s="204">
        <v>28.6145010941054</v>
      </c>
      <c r="L26" s="204">
        <v>34.063417130683597</v>
      </c>
      <c r="M26" s="204">
        <v>32.667142554315362</v>
      </c>
      <c r="N26" s="204">
        <v>32.374751689361418</v>
      </c>
      <c r="O26" s="204">
        <v>30.741500076931104</v>
      </c>
      <c r="P26" s="204">
        <v>30.547147589538348</v>
      </c>
      <c r="Q26" s="204">
        <v>31.143593071470431</v>
      </c>
    </row>
    <row r="27" spans="1:17" x14ac:dyDescent="0.25">
      <c r="A27" s="152" t="s">
        <v>297</v>
      </c>
      <c r="B27" s="264">
        <v>24.384878581431622</v>
      </c>
      <c r="C27" s="264">
        <v>22.440571051712496</v>
      </c>
      <c r="D27" s="264">
        <v>21.224285312610217</v>
      </c>
      <c r="E27" s="264">
        <v>28.875266210429139</v>
      </c>
      <c r="F27" s="264">
        <v>30.815379772551733</v>
      </c>
      <c r="G27" s="264">
        <v>33.980931286805081</v>
      </c>
      <c r="H27" s="264">
        <v>37.330668362438232</v>
      </c>
      <c r="I27" s="264">
        <v>34.805944008516335</v>
      </c>
      <c r="J27" s="264">
        <v>32.070155018759266</v>
      </c>
      <c r="K27" s="264">
        <v>24.3818631852876</v>
      </c>
      <c r="L27" s="264">
        <v>29.024779197523678</v>
      </c>
      <c r="M27" s="264">
        <v>27.835040624827805</v>
      </c>
      <c r="N27" s="264">
        <v>27.585900021520082</v>
      </c>
      <c r="O27" s="264">
        <v>26.194237897813515</v>
      </c>
      <c r="P27" s="264">
        <v>23.028633900674226</v>
      </c>
      <c r="Q27" s="264">
        <v>24.536853564897072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5.1193838529653366</v>
      </c>
      <c r="C29" s="83">
        <v>2.5694517746773471</v>
      </c>
      <c r="D29" s="83">
        <v>2.5630053302641911</v>
      </c>
      <c r="E29" s="83">
        <v>5.128558171091651</v>
      </c>
      <c r="F29" s="83">
        <v>5.9692366569711215</v>
      </c>
      <c r="G29" s="83">
        <v>5.9733165144945293</v>
      </c>
      <c r="H29" s="83">
        <v>7.6769696832205163</v>
      </c>
      <c r="I29" s="83">
        <v>4.2638414376715588</v>
      </c>
      <c r="J29" s="83">
        <v>4.2729285942539592</v>
      </c>
      <c r="K29" s="83">
        <v>4.2699772100648037</v>
      </c>
      <c r="L29" s="83">
        <v>3.4166387326021335</v>
      </c>
      <c r="M29" s="83">
        <v>4.271532547487749</v>
      </c>
      <c r="N29" s="83">
        <v>5.1244322707210426</v>
      </c>
      <c r="O29" s="83">
        <v>4.2752685434607214</v>
      </c>
      <c r="P29" s="83">
        <v>4.9800469892279757</v>
      </c>
      <c r="Q29" s="83">
        <v>3.3565899671116304</v>
      </c>
    </row>
    <row r="30" spans="1:17" x14ac:dyDescent="0.25">
      <c r="A30" s="154" t="s">
        <v>125</v>
      </c>
      <c r="B30" s="83">
        <v>6.0974846681647659</v>
      </c>
      <c r="C30" s="83">
        <v>4.5931756486883835</v>
      </c>
      <c r="D30" s="83">
        <v>3.30699410953964</v>
      </c>
      <c r="E30" s="83">
        <v>7.0263184411293871</v>
      </c>
      <c r="F30" s="83">
        <v>6.2463555259245904</v>
      </c>
      <c r="G30" s="83">
        <v>6.9884797279371824</v>
      </c>
      <c r="H30" s="83">
        <v>9.4751738953666376</v>
      </c>
      <c r="I30" s="83">
        <v>8.5389528453767234</v>
      </c>
      <c r="J30" s="83">
        <v>6.1015312710223384</v>
      </c>
      <c r="K30" s="83">
        <v>6.0280292739334769</v>
      </c>
      <c r="L30" s="83">
        <v>6.7085664522586939</v>
      </c>
      <c r="M30" s="83">
        <v>6.4555883234045632</v>
      </c>
      <c r="N30" s="83">
        <v>5.157273939803642</v>
      </c>
      <c r="O30" s="83">
        <v>5.5504415840060979</v>
      </c>
      <c r="P30" s="83">
        <v>3.7294239800979567</v>
      </c>
      <c r="Q30" s="83">
        <v>4.227396407872118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13.168010060301521</v>
      </c>
      <c r="C32" s="83">
        <v>15.277943628346765</v>
      </c>
      <c r="D32" s="83">
        <v>15.354285872806386</v>
      </c>
      <c r="E32" s="83">
        <v>16.720389598208101</v>
      </c>
      <c r="F32" s="83">
        <v>18.599787589656021</v>
      </c>
      <c r="G32" s="83">
        <v>21.019135044373368</v>
      </c>
      <c r="H32" s="83">
        <v>20.178524783851078</v>
      </c>
      <c r="I32" s="83">
        <v>22.003149725468052</v>
      </c>
      <c r="J32" s="83">
        <v>21.695695153482966</v>
      </c>
      <c r="K32" s="83">
        <v>14.083856701289321</v>
      </c>
      <c r="L32" s="83">
        <v>18.89957401266285</v>
      </c>
      <c r="M32" s="83">
        <v>17.107919753935494</v>
      </c>
      <c r="N32" s="83">
        <v>17.304193810995397</v>
      </c>
      <c r="O32" s="83">
        <v>16.368527770346695</v>
      </c>
      <c r="P32" s="83">
        <v>14.319162931348293</v>
      </c>
      <c r="Q32" s="83">
        <v>16.952867189913324</v>
      </c>
    </row>
    <row r="33" spans="1:17" x14ac:dyDescent="0.25">
      <c r="A33" s="152" t="s">
        <v>296</v>
      </c>
      <c r="B33" s="264">
        <v>4.2331613749669064</v>
      </c>
      <c r="C33" s="264">
        <v>3.895633857313733</v>
      </c>
      <c r="D33" s="264">
        <v>3.6844893238481635</v>
      </c>
      <c r="E33" s="264">
        <v>5.0126828069159526</v>
      </c>
      <c r="F33" s="264">
        <v>5.3494822610038959</v>
      </c>
      <c r="G33" s="264">
        <v>5.8990150526417899</v>
      </c>
      <c r="H33" s="264">
        <v>6.4805220532821046</v>
      </c>
      <c r="I33" s="264">
        <v>6.0422354494849735</v>
      </c>
      <c r="J33" s="264">
        <v>5.5673084883838122</v>
      </c>
      <c r="K33" s="264">
        <v>4.2326379088177983</v>
      </c>
      <c r="L33" s="264">
        <v>5.0386379331599169</v>
      </c>
      <c r="M33" s="264">
        <v>4.8321019294875587</v>
      </c>
      <c r="N33" s="264">
        <v>4.7888516678413389</v>
      </c>
      <c r="O33" s="264">
        <v>4.54726217911759</v>
      </c>
      <c r="P33" s="264">
        <v>7.5185136888641217</v>
      </c>
      <c r="Q33" s="264">
        <v>6.6067395065733585</v>
      </c>
    </row>
    <row r="34" spans="1:17" x14ac:dyDescent="0.25">
      <c r="A34" s="156" t="s">
        <v>292</v>
      </c>
      <c r="B34" s="204">
        <v>26.701447917408899</v>
      </c>
      <c r="C34" s="204">
        <v>20.94936312736391</v>
      </c>
      <c r="D34" s="204">
        <v>17.447265508958253</v>
      </c>
      <c r="E34" s="204">
        <v>34.196721375716862</v>
      </c>
      <c r="F34" s="204">
        <v>36.28323315302211</v>
      </c>
      <c r="G34" s="204">
        <v>41.208243782099402</v>
      </c>
      <c r="H34" s="204">
        <v>42.623223417991568</v>
      </c>
      <c r="I34" s="204">
        <v>25.878928758798196</v>
      </c>
      <c r="J34" s="204">
        <v>28.584611089999697</v>
      </c>
      <c r="K34" s="204">
        <v>16.919458468252433</v>
      </c>
      <c r="L34" s="204">
        <v>19.767527673686246</v>
      </c>
      <c r="M34" s="204">
        <v>17.155503605895433</v>
      </c>
      <c r="N34" s="204">
        <v>20.765128178499594</v>
      </c>
      <c r="O34" s="204">
        <v>13.828951117551739</v>
      </c>
      <c r="P34" s="204">
        <v>14.702168303006772</v>
      </c>
      <c r="Q34" s="204">
        <v>12.697270339484504</v>
      </c>
    </row>
    <row r="35" spans="1:17" x14ac:dyDescent="0.25">
      <c r="A35" s="88" t="s">
        <v>33</v>
      </c>
      <c r="B35" s="87">
        <v>1.8562111795948155</v>
      </c>
      <c r="C35" s="87">
        <v>3.0673900000006364</v>
      </c>
      <c r="D35" s="87">
        <v>0</v>
      </c>
      <c r="E35" s="87">
        <v>0</v>
      </c>
      <c r="F35" s="87">
        <v>0</v>
      </c>
      <c r="G35" s="87">
        <v>0</v>
      </c>
      <c r="H35" s="87">
        <v>0.69738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3.5527136788005009E-15</v>
      </c>
      <c r="F37" s="87">
        <v>3.5527136788005009E-15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1.7763568394002505E-15</v>
      </c>
      <c r="O37" s="87">
        <v>0</v>
      </c>
      <c r="P37" s="87">
        <v>0</v>
      </c>
      <c r="Q37" s="87">
        <v>8.8817841970012523E-16</v>
      </c>
    </row>
    <row r="38" spans="1:17" x14ac:dyDescent="0.25">
      <c r="A38" s="88" t="s">
        <v>125</v>
      </c>
      <c r="B38" s="87">
        <v>5.9528088586195764</v>
      </c>
      <c r="C38" s="87">
        <v>2.8275164952370111</v>
      </c>
      <c r="D38" s="87">
        <v>2.4838962952237127</v>
      </c>
      <c r="E38" s="87">
        <v>5.7322987829119603</v>
      </c>
      <c r="F38" s="87">
        <v>6.6303823144480143</v>
      </c>
      <c r="G38" s="87">
        <v>7.6459452880281518</v>
      </c>
      <c r="H38" s="87">
        <v>10.302014297069112</v>
      </c>
      <c r="I38" s="87">
        <v>4.4745525575319602</v>
      </c>
      <c r="J38" s="87">
        <v>2.6227516670875368</v>
      </c>
      <c r="K38" s="87">
        <v>2.890407536164493</v>
      </c>
      <c r="L38" s="87">
        <v>2.9134481733586992</v>
      </c>
      <c r="M38" s="87">
        <v>2.2576328331329081</v>
      </c>
      <c r="N38" s="87">
        <v>2.9096806510481192</v>
      </c>
      <c r="O38" s="87">
        <v>1.4237433826494024</v>
      </c>
      <c r="P38" s="87">
        <v>1.5844544321430412</v>
      </c>
      <c r="Q38" s="87">
        <v>0.97213462440327869</v>
      </c>
    </row>
    <row r="39" spans="1:17" x14ac:dyDescent="0.25">
      <c r="A39" s="88" t="s">
        <v>29</v>
      </c>
      <c r="B39" s="87">
        <v>5.7310503469964162</v>
      </c>
      <c r="C39" s="87">
        <v>5.7194200000000004</v>
      </c>
      <c r="D39" s="87">
        <v>3.7920600000000002</v>
      </c>
      <c r="E39" s="87">
        <v>5.6820000000000004</v>
      </c>
      <c r="F39" s="87">
        <v>0.99050000000000005</v>
      </c>
      <c r="G39" s="87">
        <v>0.9553934601056997</v>
      </c>
      <c r="H39" s="87">
        <v>0.99521999999999999</v>
      </c>
      <c r="I39" s="87">
        <v>0.98612999999999995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13.16137753219809</v>
      </c>
      <c r="C41" s="87">
        <v>9.3350366321262612</v>
      </c>
      <c r="D41" s="87">
        <v>11.17130921373454</v>
      </c>
      <c r="E41" s="87">
        <v>13.854352592804901</v>
      </c>
      <c r="F41" s="87">
        <v>19.838210838574092</v>
      </c>
      <c r="G41" s="87">
        <v>23.124855947089987</v>
      </c>
      <c r="H41" s="87">
        <v>22.529899120922462</v>
      </c>
      <c r="I41" s="87">
        <v>11.610226201266237</v>
      </c>
      <c r="J41" s="87">
        <v>9.1718394229121607</v>
      </c>
      <c r="K41" s="87">
        <v>6.8234909320879371</v>
      </c>
      <c r="L41" s="87">
        <v>8.2076856843095989</v>
      </c>
      <c r="M41" s="87">
        <v>5.9885715531677803</v>
      </c>
      <c r="N41" s="87">
        <v>9.6390131291838923</v>
      </c>
      <c r="O41" s="87">
        <v>4.1648233377095174</v>
      </c>
      <c r="P41" s="87">
        <v>5.8799715148379468</v>
      </c>
      <c r="Q41" s="87">
        <v>3.7703830546865493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0.19800000000000001</v>
      </c>
      <c r="F43" s="87">
        <v>0.10023</v>
      </c>
      <c r="G43" s="87">
        <v>0.35825461135638897</v>
      </c>
      <c r="H43" s="87">
        <v>0.39967000000000003</v>
      </c>
      <c r="I43" s="87">
        <v>0.30057</v>
      </c>
      <c r="J43" s="87">
        <v>0.39943000000000001</v>
      </c>
      <c r="K43" s="87">
        <v>0.10000000000000003</v>
      </c>
      <c r="L43" s="87">
        <v>0.40595283788916137</v>
      </c>
      <c r="M43" s="87">
        <v>0.501712191349453</v>
      </c>
      <c r="N43" s="87">
        <v>0.95563039941877059</v>
      </c>
      <c r="O43" s="87">
        <v>1.0509516031764039</v>
      </c>
      <c r="P43" s="87">
        <v>0.64513281456178695</v>
      </c>
      <c r="Q43" s="87">
        <v>1.0511040585824423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8.7300699999999996</v>
      </c>
      <c r="F44" s="87">
        <v>8.7239100000000001</v>
      </c>
      <c r="G44" s="87">
        <v>9.1237944755191762</v>
      </c>
      <c r="H44" s="87">
        <v>7.6990400000000001</v>
      </c>
      <c r="I44" s="87">
        <v>8.5074500000000004</v>
      </c>
      <c r="J44" s="87">
        <v>16.39059</v>
      </c>
      <c r="K44" s="87">
        <v>7.1055600000000014</v>
      </c>
      <c r="L44" s="87">
        <v>8.2404409781287864</v>
      </c>
      <c r="M44" s="87">
        <v>8.4075870282452918</v>
      </c>
      <c r="N44" s="87">
        <v>7.2608039988488109</v>
      </c>
      <c r="O44" s="87">
        <v>7.1894327940164162</v>
      </c>
      <c r="P44" s="87">
        <v>6.5926095414639967</v>
      </c>
      <c r="Q44" s="87">
        <v>6.9036486018122334</v>
      </c>
    </row>
    <row r="45" spans="1:17" x14ac:dyDescent="0.25">
      <c r="A45" s="156" t="s">
        <v>291</v>
      </c>
      <c r="B45" s="204">
        <v>13.736659179071292</v>
      </c>
      <c r="C45" s="204">
        <v>12.641378356332591</v>
      </c>
      <c r="D45" s="204">
        <v>11.956211825500022</v>
      </c>
      <c r="E45" s="204">
        <v>16.266215528325642</v>
      </c>
      <c r="F45" s="204">
        <v>17.359133776106702</v>
      </c>
      <c r="G45" s="204">
        <v>19.142374242934501</v>
      </c>
      <c r="H45" s="204">
        <v>21.029371399545759</v>
      </c>
      <c r="I45" s="204">
        <v>19.607126139840631</v>
      </c>
      <c r="J45" s="204">
        <v>18.06598248342868</v>
      </c>
      <c r="K45" s="204">
        <v>13.734960525170592</v>
      </c>
      <c r="L45" s="204">
        <v>16.350440222728125</v>
      </c>
      <c r="M45" s="204">
        <v>15.680228426071372</v>
      </c>
      <c r="N45" s="204">
        <v>15.539880810893484</v>
      </c>
      <c r="O45" s="204">
        <v>14.755920036926932</v>
      </c>
      <c r="P45" s="204">
        <v>14.662630842978407</v>
      </c>
      <c r="Q45" s="204">
        <v>14.948924674305808</v>
      </c>
    </row>
    <row r="46" spans="1:17" x14ac:dyDescent="0.25">
      <c r="A46" s="72" t="s">
        <v>290</v>
      </c>
      <c r="B46" s="306">
        <v>9.4717545874788289</v>
      </c>
      <c r="C46" s="306">
        <v>12.339599877645233</v>
      </c>
      <c r="D46" s="306">
        <v>14.03742563152511</v>
      </c>
      <c r="E46" s="306">
        <v>8.6376461822072876</v>
      </c>
      <c r="F46" s="306">
        <v>9.4291524573921812</v>
      </c>
      <c r="G46" s="306">
        <v>9.2000083909614467</v>
      </c>
      <c r="H46" s="306">
        <v>12.754121267478919</v>
      </c>
      <c r="I46" s="306">
        <v>25.753170076115463</v>
      </c>
      <c r="J46" s="306">
        <v>18.989142783029131</v>
      </c>
      <c r="K46" s="306">
        <v>19.249270914696773</v>
      </c>
      <c r="L46" s="306">
        <v>23.288631579497785</v>
      </c>
      <c r="M46" s="306">
        <v>24.135764582759144</v>
      </c>
      <c r="N46" s="306">
        <v>20.156557956853241</v>
      </c>
      <c r="O46" s="306">
        <v>25.028304979689171</v>
      </c>
      <c r="P46" s="306">
        <v>23.909426250169695</v>
      </c>
      <c r="Q46" s="306">
        <v>26.668231302854117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1.0000000000000004</v>
      </c>
      <c r="F50" s="77">
        <f t="shared" si="0"/>
        <v>1.0000000000000002</v>
      </c>
      <c r="G50" s="77">
        <f t="shared" si="0"/>
        <v>0.99999999999999989</v>
      </c>
      <c r="H50" s="77">
        <f t="shared" si="0"/>
        <v>1</v>
      </c>
      <c r="I50" s="77">
        <f t="shared" si="0"/>
        <v>1.0000000000000002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1.0000000000000002</v>
      </c>
      <c r="N50" s="77">
        <f t="shared" si="0"/>
        <v>1</v>
      </c>
      <c r="O50" s="77">
        <f t="shared" si="0"/>
        <v>0.99999999999999989</v>
      </c>
      <c r="P50" s="77">
        <f t="shared" si="0"/>
        <v>0.99999999999999978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2.0491105321235503E-2</v>
      </c>
      <c r="C51" s="203">
        <f t="shared" si="1"/>
        <v>2.0491105321235506E-2</v>
      </c>
      <c r="D51" s="203">
        <f t="shared" si="1"/>
        <v>2.0491105321235506E-2</v>
      </c>
      <c r="E51" s="203">
        <f t="shared" si="1"/>
        <v>2.0491105321235513E-2</v>
      </c>
      <c r="F51" s="203">
        <f t="shared" si="1"/>
        <v>2.0491105321235509E-2</v>
      </c>
      <c r="G51" s="203">
        <f t="shared" si="1"/>
        <v>2.0491105321235503E-2</v>
      </c>
      <c r="H51" s="203">
        <f t="shared" si="1"/>
        <v>2.0491105321235506E-2</v>
      </c>
      <c r="I51" s="203">
        <f t="shared" si="1"/>
        <v>2.0491105321235506E-2</v>
      </c>
      <c r="J51" s="203">
        <f t="shared" si="1"/>
        <v>2.0491105321235506E-2</v>
      </c>
      <c r="K51" s="203">
        <f t="shared" si="1"/>
        <v>2.0491105321235513E-2</v>
      </c>
      <c r="L51" s="203">
        <f t="shared" si="1"/>
        <v>2.0491105321235509E-2</v>
      </c>
      <c r="M51" s="203">
        <f t="shared" si="1"/>
        <v>2.0491105321235509E-2</v>
      </c>
      <c r="N51" s="203">
        <f t="shared" si="1"/>
        <v>2.0491105321235506E-2</v>
      </c>
      <c r="O51" s="203">
        <f t="shared" si="1"/>
        <v>2.0491105321235503E-2</v>
      </c>
      <c r="P51" s="203">
        <f t="shared" si="1"/>
        <v>2.0491105321235503E-2</v>
      </c>
      <c r="Q51" s="203">
        <f t="shared" si="1"/>
        <v>2.0491105321235506E-2</v>
      </c>
    </row>
    <row r="52" spans="1:17" x14ac:dyDescent="0.25">
      <c r="A52" s="76" t="s">
        <v>82</v>
      </c>
      <c r="B52" s="202">
        <f t="shared" ref="B52:Q52" si="2">IF(B$7=0,0,B$7/B$5)</f>
        <v>2.7867903236880286E-2</v>
      </c>
      <c r="C52" s="202">
        <f t="shared" si="2"/>
        <v>2.7867903236880289E-2</v>
      </c>
      <c r="D52" s="202">
        <f t="shared" si="2"/>
        <v>2.7867903236880286E-2</v>
      </c>
      <c r="E52" s="202">
        <f t="shared" si="2"/>
        <v>2.7867903236880303E-2</v>
      </c>
      <c r="F52" s="202">
        <f t="shared" si="2"/>
        <v>2.7867903236880296E-2</v>
      </c>
      <c r="G52" s="202">
        <f t="shared" si="2"/>
        <v>2.7867903236880286E-2</v>
      </c>
      <c r="H52" s="202">
        <f t="shared" si="2"/>
        <v>2.7867903236880289E-2</v>
      </c>
      <c r="I52" s="202">
        <f t="shared" si="2"/>
        <v>2.7867903236880289E-2</v>
      </c>
      <c r="J52" s="202">
        <f t="shared" si="2"/>
        <v>2.7867903236880289E-2</v>
      </c>
      <c r="K52" s="202">
        <f t="shared" si="2"/>
        <v>2.7867903236880293E-2</v>
      </c>
      <c r="L52" s="202">
        <f t="shared" si="2"/>
        <v>2.7867903236880293E-2</v>
      </c>
      <c r="M52" s="202">
        <f t="shared" si="2"/>
        <v>2.7867903236880293E-2</v>
      </c>
      <c r="N52" s="202">
        <f t="shared" si="2"/>
        <v>2.7867903236880289E-2</v>
      </c>
      <c r="O52" s="202">
        <f t="shared" si="2"/>
        <v>2.7867903236880282E-2</v>
      </c>
      <c r="P52" s="202">
        <f t="shared" si="2"/>
        <v>2.7867903236880282E-2</v>
      </c>
      <c r="Q52" s="202">
        <f t="shared" si="2"/>
        <v>2.7867903236880289E-2</v>
      </c>
    </row>
    <row r="53" spans="1:17" x14ac:dyDescent="0.25">
      <c r="A53" s="76" t="s">
        <v>81</v>
      </c>
      <c r="B53" s="202">
        <f t="shared" ref="B53:Q53" si="3">IF(B$8=0,0,B$8/B$5)</f>
        <v>3.4425056939675645E-2</v>
      </c>
      <c r="C53" s="202">
        <f t="shared" si="3"/>
        <v>3.4425056939675652E-2</v>
      </c>
      <c r="D53" s="202">
        <f t="shared" si="3"/>
        <v>3.4425056939675652E-2</v>
      </c>
      <c r="E53" s="202">
        <f t="shared" si="3"/>
        <v>3.4425056939675666E-2</v>
      </c>
      <c r="F53" s="202">
        <f t="shared" si="3"/>
        <v>3.4425056939675659E-2</v>
      </c>
      <c r="G53" s="202">
        <f t="shared" si="3"/>
        <v>3.4425056939675645E-2</v>
      </c>
      <c r="H53" s="202">
        <f t="shared" si="3"/>
        <v>3.4425056939675652E-2</v>
      </c>
      <c r="I53" s="202">
        <f t="shared" si="3"/>
        <v>3.4425056939675652E-2</v>
      </c>
      <c r="J53" s="202">
        <f t="shared" si="3"/>
        <v>3.4425056939675652E-2</v>
      </c>
      <c r="K53" s="202">
        <f t="shared" si="3"/>
        <v>3.4425056939675666E-2</v>
      </c>
      <c r="L53" s="202">
        <f t="shared" si="3"/>
        <v>3.4425056939675659E-2</v>
      </c>
      <c r="M53" s="202">
        <f t="shared" si="3"/>
        <v>3.4425056939675659E-2</v>
      </c>
      <c r="N53" s="202">
        <f t="shared" si="3"/>
        <v>3.4425056939675652E-2</v>
      </c>
      <c r="O53" s="202">
        <f t="shared" si="3"/>
        <v>3.4425056939675645E-2</v>
      </c>
      <c r="P53" s="202">
        <f t="shared" si="3"/>
        <v>3.4425056939675645E-2</v>
      </c>
      <c r="Q53" s="202">
        <f t="shared" si="3"/>
        <v>3.4425056939675652E-2</v>
      </c>
    </row>
    <row r="54" spans="1:17" x14ac:dyDescent="0.25">
      <c r="A54" s="76" t="s">
        <v>80</v>
      </c>
      <c r="B54" s="202">
        <f t="shared" ref="B54:Q54" si="4">IF(B$9=0,0,B$9/B$5)</f>
        <v>2.1310749534084922E-2</v>
      </c>
      <c r="C54" s="202">
        <f t="shared" si="4"/>
        <v>2.1310749534084926E-2</v>
      </c>
      <c r="D54" s="202">
        <f t="shared" si="4"/>
        <v>2.1310749534084926E-2</v>
      </c>
      <c r="E54" s="202">
        <f t="shared" si="4"/>
        <v>2.1310749534084933E-2</v>
      </c>
      <c r="F54" s="202">
        <f t="shared" si="4"/>
        <v>2.1310749534084929E-2</v>
      </c>
      <c r="G54" s="202">
        <f t="shared" si="4"/>
        <v>2.1310749534084922E-2</v>
      </c>
      <c r="H54" s="202">
        <f t="shared" si="4"/>
        <v>2.1310749534084922E-2</v>
      </c>
      <c r="I54" s="202">
        <f t="shared" si="4"/>
        <v>2.1310749534084926E-2</v>
      </c>
      <c r="J54" s="202">
        <f t="shared" si="4"/>
        <v>2.1310749534084926E-2</v>
      </c>
      <c r="K54" s="202">
        <f t="shared" si="4"/>
        <v>2.1310749534084933E-2</v>
      </c>
      <c r="L54" s="202">
        <f t="shared" si="4"/>
        <v>2.1310749534084929E-2</v>
      </c>
      <c r="M54" s="202">
        <f t="shared" si="4"/>
        <v>2.1310749534084929E-2</v>
      </c>
      <c r="N54" s="202">
        <f t="shared" si="4"/>
        <v>2.1310749534084926E-2</v>
      </c>
      <c r="O54" s="202">
        <f t="shared" si="4"/>
        <v>2.1310749534084922E-2</v>
      </c>
      <c r="P54" s="202">
        <f t="shared" si="4"/>
        <v>2.1310749534084919E-2</v>
      </c>
      <c r="Q54" s="202">
        <f t="shared" si="4"/>
        <v>2.1310749534084926E-2</v>
      </c>
    </row>
    <row r="55" spans="1:17" x14ac:dyDescent="0.25">
      <c r="A55" s="129" t="s">
        <v>79</v>
      </c>
      <c r="B55" s="201">
        <f t="shared" ref="B55:Q55" si="5">IF(B$10=0,0,B$10/B$5)</f>
        <v>2.2130393746934342E-2</v>
      </c>
      <c r="C55" s="201">
        <f t="shared" si="5"/>
        <v>2.2130393746934342E-2</v>
      </c>
      <c r="D55" s="201">
        <f t="shared" si="5"/>
        <v>2.2130393746934346E-2</v>
      </c>
      <c r="E55" s="201">
        <f t="shared" si="5"/>
        <v>2.2130393746934353E-2</v>
      </c>
      <c r="F55" s="201">
        <f t="shared" si="5"/>
        <v>2.2130393746934349E-2</v>
      </c>
      <c r="G55" s="201">
        <f t="shared" si="5"/>
        <v>2.2130393746934342E-2</v>
      </c>
      <c r="H55" s="201">
        <f t="shared" si="5"/>
        <v>2.2130393746934346E-2</v>
      </c>
      <c r="I55" s="201">
        <f t="shared" si="5"/>
        <v>2.2130393746934346E-2</v>
      </c>
      <c r="J55" s="201">
        <f t="shared" si="5"/>
        <v>2.2130393746934346E-2</v>
      </c>
      <c r="K55" s="201">
        <f t="shared" si="5"/>
        <v>2.2130393746934349E-2</v>
      </c>
      <c r="L55" s="201">
        <f t="shared" si="5"/>
        <v>2.2130393746934349E-2</v>
      </c>
      <c r="M55" s="201">
        <f t="shared" si="5"/>
        <v>2.2130393746934349E-2</v>
      </c>
      <c r="N55" s="201">
        <f t="shared" si="5"/>
        <v>2.2130393746934346E-2</v>
      </c>
      <c r="O55" s="201">
        <f t="shared" si="5"/>
        <v>2.2130393746934342E-2</v>
      </c>
      <c r="P55" s="201">
        <f t="shared" si="5"/>
        <v>2.2130393746934342E-2</v>
      </c>
      <c r="Q55" s="201">
        <f t="shared" si="5"/>
        <v>2.2130393746934346E-2</v>
      </c>
    </row>
    <row r="56" spans="1:17" x14ac:dyDescent="0.25">
      <c r="A56" s="127" t="s">
        <v>295</v>
      </c>
      <c r="B56" s="200">
        <f t="shared" ref="B56:Q56" si="6">IF(B$15=0,0,B$15/B$5)</f>
        <v>0.16163909985592823</v>
      </c>
      <c r="C56" s="200">
        <f t="shared" si="6"/>
        <v>0.16163909985592825</v>
      </c>
      <c r="D56" s="200">
        <f t="shared" si="6"/>
        <v>0.16163909985592825</v>
      </c>
      <c r="E56" s="200">
        <f t="shared" si="6"/>
        <v>0.16163909985592828</v>
      </c>
      <c r="F56" s="200">
        <f t="shared" si="6"/>
        <v>0.16163909985592828</v>
      </c>
      <c r="G56" s="200">
        <f t="shared" si="6"/>
        <v>0.1616390998559282</v>
      </c>
      <c r="H56" s="200">
        <f t="shared" si="6"/>
        <v>0.16163909985592825</v>
      </c>
      <c r="I56" s="200">
        <f t="shared" si="6"/>
        <v>0.16163909985592825</v>
      </c>
      <c r="J56" s="200">
        <f t="shared" si="6"/>
        <v>0.16163909985592825</v>
      </c>
      <c r="K56" s="200">
        <f t="shared" si="6"/>
        <v>0.16163909985592828</v>
      </c>
      <c r="L56" s="200">
        <f t="shared" si="6"/>
        <v>0.16163909985592831</v>
      </c>
      <c r="M56" s="200">
        <f t="shared" si="6"/>
        <v>0.16163909985592831</v>
      </c>
      <c r="N56" s="200">
        <f t="shared" si="6"/>
        <v>0.16163909985592825</v>
      </c>
      <c r="O56" s="200">
        <f t="shared" si="6"/>
        <v>0.1616390998559282</v>
      </c>
      <c r="P56" s="200">
        <f t="shared" si="6"/>
        <v>0.16163909985592823</v>
      </c>
      <c r="Q56" s="200">
        <f t="shared" si="6"/>
        <v>0.16163909985592825</v>
      </c>
    </row>
    <row r="57" spans="1:17" x14ac:dyDescent="0.25">
      <c r="A57" s="142" t="s">
        <v>301</v>
      </c>
      <c r="B57" s="199">
        <f t="shared" ref="B57:Q57" si="7">IF(B$16=0,0,B$16/B$5)</f>
        <v>5.6573684949574883E-2</v>
      </c>
      <c r="C57" s="199">
        <f t="shared" si="7"/>
        <v>5.6573684949574869E-2</v>
      </c>
      <c r="D57" s="199">
        <f t="shared" si="7"/>
        <v>5.657368494957489E-2</v>
      </c>
      <c r="E57" s="199">
        <f t="shared" si="7"/>
        <v>5.6573684949574897E-2</v>
      </c>
      <c r="F57" s="199">
        <f t="shared" si="7"/>
        <v>5.6573684949574883E-2</v>
      </c>
      <c r="G57" s="199">
        <f t="shared" si="7"/>
        <v>5.6573684949574855E-2</v>
      </c>
      <c r="H57" s="199">
        <f t="shared" si="7"/>
        <v>5.6573684949574883E-2</v>
      </c>
      <c r="I57" s="199">
        <f t="shared" si="7"/>
        <v>5.6573684949574883E-2</v>
      </c>
      <c r="J57" s="199">
        <f t="shared" si="7"/>
        <v>5.6573684949574869E-2</v>
      </c>
      <c r="K57" s="199">
        <f t="shared" si="7"/>
        <v>5.6573684949574904E-2</v>
      </c>
      <c r="L57" s="199">
        <f t="shared" si="7"/>
        <v>5.6573684949574911E-2</v>
      </c>
      <c r="M57" s="199">
        <f t="shared" si="7"/>
        <v>5.6573684949574911E-2</v>
      </c>
      <c r="N57" s="199">
        <f t="shared" si="7"/>
        <v>5.6573684949574876E-2</v>
      </c>
      <c r="O57" s="199">
        <f t="shared" si="7"/>
        <v>5.6573684949574869E-2</v>
      </c>
      <c r="P57" s="199">
        <f t="shared" si="7"/>
        <v>5.6573684949574876E-2</v>
      </c>
      <c r="Q57" s="199">
        <f t="shared" si="7"/>
        <v>5.657368494957489E-2</v>
      </c>
    </row>
    <row r="58" spans="1:17" x14ac:dyDescent="0.25">
      <c r="A58" s="142" t="s">
        <v>300</v>
      </c>
      <c r="B58" s="199">
        <f t="shared" ref="B58:Q58" si="8">IF(B$22=0,0,B$22/B$5)</f>
        <v>0.10506541490635336</v>
      </c>
      <c r="C58" s="199">
        <f t="shared" si="8"/>
        <v>0.10506541490635336</v>
      </c>
      <c r="D58" s="199">
        <f t="shared" si="8"/>
        <v>0.10506541490635336</v>
      </c>
      <c r="E58" s="199">
        <f t="shared" si="8"/>
        <v>0.1050654149063534</v>
      </c>
      <c r="F58" s="199">
        <f t="shared" si="8"/>
        <v>0.10506541490635339</v>
      </c>
      <c r="G58" s="199">
        <f t="shared" si="8"/>
        <v>0.10506541490635335</v>
      </c>
      <c r="H58" s="199">
        <f t="shared" si="8"/>
        <v>0.10506541490635338</v>
      </c>
      <c r="I58" s="199">
        <f t="shared" si="8"/>
        <v>0.10506541490635336</v>
      </c>
      <c r="J58" s="199">
        <f t="shared" si="8"/>
        <v>0.10506541490635338</v>
      </c>
      <c r="K58" s="199">
        <f t="shared" si="8"/>
        <v>0.10506541490635339</v>
      </c>
      <c r="L58" s="199">
        <f t="shared" si="8"/>
        <v>0.10506541490635338</v>
      </c>
      <c r="M58" s="199">
        <f t="shared" si="8"/>
        <v>0.10506541490635339</v>
      </c>
      <c r="N58" s="199">
        <f t="shared" si="8"/>
        <v>0.10506541490635336</v>
      </c>
      <c r="O58" s="199">
        <f t="shared" si="8"/>
        <v>0.10506541490635334</v>
      </c>
      <c r="P58" s="199">
        <f t="shared" si="8"/>
        <v>0.10506541490635334</v>
      </c>
      <c r="Q58" s="199">
        <f t="shared" si="8"/>
        <v>0.10506541490635338</v>
      </c>
    </row>
    <row r="59" spans="1:17" x14ac:dyDescent="0.25">
      <c r="A59" s="127" t="s">
        <v>294</v>
      </c>
      <c r="B59" s="200">
        <f t="shared" ref="B59:Q59" si="9">IF(B$23=0,0,B$23/B$5)</f>
        <v>7.8510419930022293E-2</v>
      </c>
      <c r="C59" s="200">
        <f t="shared" si="9"/>
        <v>7.8510419930022307E-2</v>
      </c>
      <c r="D59" s="200">
        <f t="shared" si="9"/>
        <v>7.8510419930022321E-2</v>
      </c>
      <c r="E59" s="200">
        <f t="shared" si="9"/>
        <v>7.8510419930022335E-2</v>
      </c>
      <c r="F59" s="200">
        <f t="shared" si="9"/>
        <v>7.8510419930022321E-2</v>
      </c>
      <c r="G59" s="200">
        <f t="shared" si="9"/>
        <v>7.8510419930022293E-2</v>
      </c>
      <c r="H59" s="200">
        <f t="shared" si="9"/>
        <v>7.8510419930022307E-2</v>
      </c>
      <c r="I59" s="200">
        <f t="shared" si="9"/>
        <v>7.8510419930022307E-2</v>
      </c>
      <c r="J59" s="200">
        <f t="shared" si="9"/>
        <v>7.8510419930022307E-2</v>
      </c>
      <c r="K59" s="200">
        <f t="shared" si="9"/>
        <v>7.8510419930022335E-2</v>
      </c>
      <c r="L59" s="200">
        <f t="shared" si="9"/>
        <v>7.8510419930022321E-2</v>
      </c>
      <c r="M59" s="200">
        <f t="shared" si="9"/>
        <v>7.8510419930022321E-2</v>
      </c>
      <c r="N59" s="200">
        <f t="shared" si="9"/>
        <v>7.8510419930022307E-2</v>
      </c>
      <c r="O59" s="200">
        <f t="shared" si="9"/>
        <v>7.8510419930022293E-2</v>
      </c>
      <c r="P59" s="200">
        <f t="shared" si="9"/>
        <v>7.8510419930022293E-2</v>
      </c>
      <c r="Q59" s="200">
        <f t="shared" si="9"/>
        <v>7.8510419930022307E-2</v>
      </c>
    </row>
    <row r="60" spans="1:17" x14ac:dyDescent="0.25">
      <c r="A60" s="142" t="s">
        <v>299</v>
      </c>
      <c r="B60" s="199">
        <f t="shared" ref="B60:Q60" si="10">IF(B$24=0,0,B$24/B$5)</f>
        <v>5.8882814947516723E-2</v>
      </c>
      <c r="C60" s="199">
        <f t="shared" si="10"/>
        <v>5.888281494751673E-2</v>
      </c>
      <c r="D60" s="199">
        <f t="shared" si="10"/>
        <v>5.888281494751673E-2</v>
      </c>
      <c r="E60" s="199">
        <f t="shared" si="10"/>
        <v>5.8882814947516751E-2</v>
      </c>
      <c r="F60" s="199">
        <f t="shared" si="10"/>
        <v>5.8882814947516737E-2</v>
      </c>
      <c r="G60" s="199">
        <f t="shared" si="10"/>
        <v>5.8882814947516723E-2</v>
      </c>
      <c r="H60" s="199">
        <f t="shared" si="10"/>
        <v>5.888281494751673E-2</v>
      </c>
      <c r="I60" s="199">
        <f t="shared" si="10"/>
        <v>5.8882814947516723E-2</v>
      </c>
      <c r="J60" s="199">
        <f t="shared" si="10"/>
        <v>5.8882814947516737E-2</v>
      </c>
      <c r="K60" s="199">
        <f t="shared" si="10"/>
        <v>5.8882814947516744E-2</v>
      </c>
      <c r="L60" s="199">
        <f t="shared" si="10"/>
        <v>5.8882814947516737E-2</v>
      </c>
      <c r="M60" s="199">
        <f t="shared" si="10"/>
        <v>5.8882814947516737E-2</v>
      </c>
      <c r="N60" s="199">
        <f t="shared" si="10"/>
        <v>5.888281494751673E-2</v>
      </c>
      <c r="O60" s="199">
        <f t="shared" si="10"/>
        <v>5.8882814947516716E-2</v>
      </c>
      <c r="P60" s="199">
        <f t="shared" si="10"/>
        <v>5.8882814947516716E-2</v>
      </c>
      <c r="Q60" s="199">
        <f t="shared" si="10"/>
        <v>5.888281494751673E-2</v>
      </c>
    </row>
    <row r="61" spans="1:17" x14ac:dyDescent="0.25">
      <c r="A61" s="142" t="s">
        <v>298</v>
      </c>
      <c r="B61" s="199">
        <f t="shared" ref="B61:Q61" si="11">IF(B$25=0,0,B$25/B$5)</f>
        <v>1.9627604982505573E-2</v>
      </c>
      <c r="C61" s="199">
        <f t="shared" si="11"/>
        <v>1.9627604982505577E-2</v>
      </c>
      <c r="D61" s="199">
        <f t="shared" si="11"/>
        <v>1.962760498250558E-2</v>
      </c>
      <c r="E61" s="199">
        <f t="shared" si="11"/>
        <v>1.9627604982505584E-2</v>
      </c>
      <c r="F61" s="199">
        <f t="shared" si="11"/>
        <v>1.962760498250558E-2</v>
      </c>
      <c r="G61" s="199">
        <f t="shared" si="11"/>
        <v>1.9627604982505573E-2</v>
      </c>
      <c r="H61" s="199">
        <f t="shared" si="11"/>
        <v>1.9627604982505577E-2</v>
      </c>
      <c r="I61" s="199">
        <f t="shared" si="11"/>
        <v>1.9627604982505577E-2</v>
      </c>
      <c r="J61" s="199">
        <f t="shared" si="11"/>
        <v>1.9627604982505577E-2</v>
      </c>
      <c r="K61" s="199">
        <f t="shared" si="11"/>
        <v>1.9627604982505584E-2</v>
      </c>
      <c r="L61" s="199">
        <f t="shared" si="11"/>
        <v>1.962760498250558E-2</v>
      </c>
      <c r="M61" s="199">
        <f t="shared" si="11"/>
        <v>1.962760498250558E-2</v>
      </c>
      <c r="N61" s="199">
        <f t="shared" si="11"/>
        <v>1.9627604982505577E-2</v>
      </c>
      <c r="O61" s="199">
        <f t="shared" si="11"/>
        <v>1.9627604982505573E-2</v>
      </c>
      <c r="P61" s="199">
        <f t="shared" si="11"/>
        <v>1.9627604982505573E-2</v>
      </c>
      <c r="Q61" s="199">
        <f t="shared" si="11"/>
        <v>1.9627604982505577E-2</v>
      </c>
    </row>
    <row r="62" spans="1:17" x14ac:dyDescent="0.25">
      <c r="A62" s="127" t="s">
        <v>293</v>
      </c>
      <c r="B62" s="200">
        <f t="shared" ref="B62:Q62" si="12">IF(B$26=0,0,B$26/B$5)</f>
        <v>0.23091299979418323</v>
      </c>
      <c r="C62" s="200">
        <f t="shared" si="12"/>
        <v>0.23091299979418323</v>
      </c>
      <c r="D62" s="200">
        <f t="shared" si="12"/>
        <v>0.23091299979418328</v>
      </c>
      <c r="E62" s="200">
        <f t="shared" si="12"/>
        <v>0.23091299979418339</v>
      </c>
      <c r="F62" s="200">
        <f t="shared" si="12"/>
        <v>0.23091299979418328</v>
      </c>
      <c r="G62" s="200">
        <f t="shared" si="12"/>
        <v>0.2309129997941832</v>
      </c>
      <c r="H62" s="200">
        <f t="shared" si="12"/>
        <v>0.23091299979418325</v>
      </c>
      <c r="I62" s="200">
        <f t="shared" si="12"/>
        <v>0.23091299979418325</v>
      </c>
      <c r="J62" s="200">
        <f t="shared" si="12"/>
        <v>0.23091299979418325</v>
      </c>
      <c r="K62" s="200">
        <f t="shared" si="12"/>
        <v>0.23091299979418328</v>
      </c>
      <c r="L62" s="200">
        <f t="shared" si="12"/>
        <v>0.23091299979418331</v>
      </c>
      <c r="M62" s="200">
        <f t="shared" si="12"/>
        <v>0.23091299979418334</v>
      </c>
      <c r="N62" s="200">
        <f t="shared" si="12"/>
        <v>0.2309129997941832</v>
      </c>
      <c r="O62" s="200">
        <f t="shared" si="12"/>
        <v>0.23091299979418317</v>
      </c>
      <c r="P62" s="200">
        <f t="shared" si="12"/>
        <v>0.2309129997941832</v>
      </c>
      <c r="Q62" s="200">
        <f t="shared" si="12"/>
        <v>0.23091299979418323</v>
      </c>
    </row>
    <row r="63" spans="1:17" x14ac:dyDescent="0.25">
      <c r="A63" s="142" t="s">
        <v>297</v>
      </c>
      <c r="B63" s="199">
        <f t="shared" ref="B63:Q63" si="13">IF(B$27=0,0,B$27/B$5)</f>
        <v>0.19675650294129773</v>
      </c>
      <c r="C63" s="199">
        <f t="shared" si="13"/>
        <v>0.19675650294129785</v>
      </c>
      <c r="D63" s="199">
        <f t="shared" si="13"/>
        <v>0.19675650294129793</v>
      </c>
      <c r="E63" s="199">
        <f t="shared" si="13"/>
        <v>0.19675650294129796</v>
      </c>
      <c r="F63" s="199">
        <f t="shared" si="13"/>
        <v>0.19675650294129782</v>
      </c>
      <c r="G63" s="199">
        <f t="shared" si="13"/>
        <v>0.19675650294129773</v>
      </c>
      <c r="H63" s="199">
        <f t="shared" si="13"/>
        <v>0.19675650294129748</v>
      </c>
      <c r="I63" s="199">
        <f t="shared" si="13"/>
        <v>0.19675650294129757</v>
      </c>
      <c r="J63" s="199">
        <f t="shared" si="13"/>
        <v>0.19675650294129773</v>
      </c>
      <c r="K63" s="199">
        <f t="shared" si="13"/>
        <v>0.1967565029412979</v>
      </c>
      <c r="L63" s="199">
        <f t="shared" si="13"/>
        <v>0.19675650294129779</v>
      </c>
      <c r="M63" s="199">
        <f t="shared" si="13"/>
        <v>0.19675650294129787</v>
      </c>
      <c r="N63" s="199">
        <f t="shared" si="13"/>
        <v>0.19675650294129776</v>
      </c>
      <c r="O63" s="199">
        <f t="shared" si="13"/>
        <v>0.19675650294129768</v>
      </c>
      <c r="P63" s="199">
        <f t="shared" si="13"/>
        <v>0.1740788045620292</v>
      </c>
      <c r="Q63" s="199">
        <f t="shared" si="13"/>
        <v>0.18192757814355393</v>
      </c>
    </row>
    <row r="64" spans="1:17" x14ac:dyDescent="0.25">
      <c r="A64" s="142" t="s">
        <v>296</v>
      </c>
      <c r="B64" s="199">
        <f t="shared" ref="B64:Q64" si="14">IF(B$33=0,0,B$33/B$5)</f>
        <v>3.4156496852885493E-2</v>
      </c>
      <c r="C64" s="199">
        <f t="shared" si="14"/>
        <v>3.4156496852885396E-2</v>
      </c>
      <c r="D64" s="199">
        <f t="shared" si="14"/>
        <v>3.4156496852885368E-2</v>
      </c>
      <c r="E64" s="199">
        <f t="shared" si="14"/>
        <v>3.4156496852885444E-2</v>
      </c>
      <c r="F64" s="199">
        <f t="shared" si="14"/>
        <v>3.4156496852885458E-2</v>
      </c>
      <c r="G64" s="199">
        <f t="shared" si="14"/>
        <v>3.4156496852885437E-2</v>
      </c>
      <c r="H64" s="199">
        <f t="shared" si="14"/>
        <v>3.4156496852885763E-2</v>
      </c>
      <c r="I64" s="199">
        <f t="shared" si="14"/>
        <v>3.4156496852885659E-2</v>
      </c>
      <c r="J64" s="199">
        <f t="shared" si="14"/>
        <v>3.4156496852885514E-2</v>
      </c>
      <c r="K64" s="199">
        <f t="shared" si="14"/>
        <v>3.4156496852885389E-2</v>
      </c>
      <c r="L64" s="199">
        <f t="shared" si="14"/>
        <v>3.4156496852885493E-2</v>
      </c>
      <c r="M64" s="199">
        <f t="shared" si="14"/>
        <v>3.4156496852885465E-2</v>
      </c>
      <c r="N64" s="199">
        <f t="shared" si="14"/>
        <v>3.4156496852885444E-2</v>
      </c>
      <c r="O64" s="199">
        <f t="shared" si="14"/>
        <v>3.4156496852885514E-2</v>
      </c>
      <c r="P64" s="199">
        <f t="shared" si="14"/>
        <v>5.6834195232153981E-2</v>
      </c>
      <c r="Q64" s="199">
        <f t="shared" si="14"/>
        <v>4.8985421650629295E-2</v>
      </c>
    </row>
    <row r="65" spans="1:17" x14ac:dyDescent="0.25">
      <c r="A65" s="127" t="s">
        <v>292</v>
      </c>
      <c r="B65" s="200">
        <f t="shared" ref="B65:Q65" si="15">IF(B$34=0,0,B$34/B$5)</f>
        <v>0.21544841809050877</v>
      </c>
      <c r="C65" s="200">
        <f t="shared" si="15"/>
        <v>0.1836817529415295</v>
      </c>
      <c r="D65" s="200">
        <f t="shared" si="15"/>
        <v>0.16174221637471797</v>
      </c>
      <c r="E65" s="200">
        <f t="shared" si="15"/>
        <v>0.23301697933831739</v>
      </c>
      <c r="F65" s="200">
        <f t="shared" si="15"/>
        <v>0.23166880055625003</v>
      </c>
      <c r="G65" s="200">
        <f t="shared" si="15"/>
        <v>0.23860411212645949</v>
      </c>
      <c r="H65" s="200">
        <f t="shared" si="15"/>
        <v>0.22465165376594093</v>
      </c>
      <c r="I65" s="200">
        <f t="shared" si="15"/>
        <v>0.14629247007931265</v>
      </c>
      <c r="J65" s="200">
        <f t="shared" si="15"/>
        <v>0.17537202775339022</v>
      </c>
      <c r="K65" s="200">
        <f t="shared" si="15"/>
        <v>0.13653646788907653</v>
      </c>
      <c r="L65" s="200">
        <f t="shared" si="15"/>
        <v>0.13400238432138242</v>
      </c>
      <c r="M65" s="200">
        <f t="shared" si="15"/>
        <v>0.12126646198180975</v>
      </c>
      <c r="N65" s="200">
        <f t="shared" si="15"/>
        <v>0.14810733020644962</v>
      </c>
      <c r="O65" s="200">
        <f t="shared" si="15"/>
        <v>0.10387536647755469</v>
      </c>
      <c r="P65" s="200">
        <f t="shared" si="15"/>
        <v>0.11113711276560981</v>
      </c>
      <c r="Q65" s="200">
        <f t="shared" si="15"/>
        <v>9.4143433500418608E-2</v>
      </c>
    </row>
    <row r="66" spans="1:17" x14ac:dyDescent="0.25">
      <c r="A66" s="127" t="s">
        <v>291</v>
      </c>
      <c r="B66" s="200">
        <f t="shared" ref="B66:Q66" si="16">IF(B$45=0,0,B$45/B$5)</f>
        <v>0.11083823990120795</v>
      </c>
      <c r="C66" s="200">
        <f t="shared" si="16"/>
        <v>0.11083823990120796</v>
      </c>
      <c r="D66" s="200">
        <f t="shared" si="16"/>
        <v>0.11083823990120796</v>
      </c>
      <c r="E66" s="200">
        <f t="shared" si="16"/>
        <v>0.11083823990120802</v>
      </c>
      <c r="F66" s="200">
        <f t="shared" si="16"/>
        <v>0.11083823990120797</v>
      </c>
      <c r="G66" s="200">
        <f t="shared" si="16"/>
        <v>0.11083823990120795</v>
      </c>
      <c r="H66" s="200">
        <f t="shared" si="16"/>
        <v>0.11083823990120796</v>
      </c>
      <c r="I66" s="200">
        <f t="shared" si="16"/>
        <v>0.11083823990120796</v>
      </c>
      <c r="J66" s="200">
        <f t="shared" si="16"/>
        <v>0.11083823990120797</v>
      </c>
      <c r="K66" s="200">
        <f t="shared" si="16"/>
        <v>0.11083823990120799</v>
      </c>
      <c r="L66" s="200">
        <f t="shared" si="16"/>
        <v>0.11083823990120797</v>
      </c>
      <c r="M66" s="200">
        <f t="shared" si="16"/>
        <v>0.11083823990120799</v>
      </c>
      <c r="N66" s="200">
        <f t="shared" si="16"/>
        <v>0.11083823990120796</v>
      </c>
      <c r="O66" s="200">
        <f t="shared" si="16"/>
        <v>0.11083823990120795</v>
      </c>
      <c r="P66" s="200">
        <f t="shared" si="16"/>
        <v>0.11083823990120793</v>
      </c>
      <c r="Q66" s="200">
        <f t="shared" si="16"/>
        <v>0.11083823990120796</v>
      </c>
    </row>
    <row r="67" spans="1:17" x14ac:dyDescent="0.25">
      <c r="A67" s="72" t="s">
        <v>290</v>
      </c>
      <c r="B67" s="71">
        <f t="shared" ref="B67:Q67" si="17">IF(B$46=0,0,B$46/B$5)</f>
        <v>7.6425613649338739E-2</v>
      </c>
      <c r="C67" s="71">
        <f t="shared" si="17"/>
        <v>0.108192278798318</v>
      </c>
      <c r="D67" s="71">
        <f t="shared" si="17"/>
        <v>0.13013181536512944</v>
      </c>
      <c r="E67" s="71">
        <f t="shared" si="17"/>
        <v>5.8857052401530094E-2</v>
      </c>
      <c r="F67" s="71">
        <f t="shared" si="17"/>
        <v>6.0205231183597469E-2</v>
      </c>
      <c r="G67" s="71">
        <f t="shared" si="17"/>
        <v>5.3269919613388055E-2</v>
      </c>
      <c r="H67" s="71">
        <f t="shared" si="17"/>
        <v>6.7222377973906622E-2</v>
      </c>
      <c r="I67" s="71">
        <f t="shared" si="17"/>
        <v>0.14558156166053499</v>
      </c>
      <c r="J67" s="71">
        <f t="shared" si="17"/>
        <v>0.11650200398645724</v>
      </c>
      <c r="K67" s="71">
        <f t="shared" si="17"/>
        <v>0.15533756385077099</v>
      </c>
      <c r="L67" s="71">
        <f t="shared" si="17"/>
        <v>0.15787164741846504</v>
      </c>
      <c r="M67" s="71">
        <f t="shared" si="17"/>
        <v>0.17060756975803767</v>
      </c>
      <c r="N67" s="71">
        <f t="shared" si="17"/>
        <v>0.14376670153339796</v>
      </c>
      <c r="O67" s="71">
        <f t="shared" si="17"/>
        <v>0.18799866526229281</v>
      </c>
      <c r="P67" s="71">
        <f t="shared" si="17"/>
        <v>0.18073691897423769</v>
      </c>
      <c r="Q67" s="71">
        <f t="shared" si="17"/>
        <v>0.19773059823942898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37.30677248820448</v>
      </c>
      <c r="C71" s="253">
        <f t="shared" si="18"/>
        <v>37.528336674401402</v>
      </c>
      <c r="D71" s="253">
        <f t="shared" si="18"/>
        <v>37.346470853792319</v>
      </c>
      <c r="E71" s="253">
        <f t="shared" si="18"/>
        <v>36.741816220139334</v>
      </c>
      <c r="F71" s="253">
        <f t="shared" si="18"/>
        <v>36.214970992998452</v>
      </c>
      <c r="G71" s="253">
        <f t="shared" si="18"/>
        <v>35.472524321369725</v>
      </c>
      <c r="H71" s="253">
        <f t="shared" si="18"/>
        <v>35.362201808455204</v>
      </c>
      <c r="I71" s="253">
        <f t="shared" si="18"/>
        <v>35.007635581417695</v>
      </c>
      <c r="J71" s="253">
        <f t="shared" si="18"/>
        <v>34.537679959656323</v>
      </c>
      <c r="K71" s="253">
        <f t="shared" si="18"/>
        <v>35.029477815284835</v>
      </c>
      <c r="L71" s="253">
        <f t="shared" si="18"/>
        <v>35.015447734918993</v>
      </c>
      <c r="M71" s="253">
        <f t="shared" si="18"/>
        <v>35.111793000901727</v>
      </c>
      <c r="N71" s="253">
        <f t="shared" si="18"/>
        <v>34.972405500301242</v>
      </c>
      <c r="O71" s="253">
        <f t="shared" si="18"/>
        <v>35.269184091913679</v>
      </c>
      <c r="P71" s="253">
        <f t="shared" si="18"/>
        <v>35.039249918763666</v>
      </c>
      <c r="Q71" s="253">
        <f t="shared" si="18"/>
        <v>34.13687678040445</v>
      </c>
    </row>
    <row r="72" spans="1:17" x14ac:dyDescent="0.25">
      <c r="A72" s="132" t="s">
        <v>83</v>
      </c>
      <c r="B72" s="282">
        <f>IF(B$6=0,0,B$6/MAE!B$5*1000)</f>
        <v>0.76445700425116914</v>
      </c>
      <c r="C72" s="282">
        <f>IF(C$6=0,0,C$6/MAE!C$5*1000)</f>
        <v>0.76899709932594418</v>
      </c>
      <c r="D72" s="282">
        <f>IF(D$6=0,0,D$6/MAE!D$5*1000)</f>
        <v>0.76527046764151052</v>
      </c>
      <c r="E72" s="282">
        <f>IF(E$6=0,0,E$6/MAE!E$5*1000)</f>
        <v>0.7528804258603542</v>
      </c>
      <c r="F72" s="282">
        <f>IF(F$6=0,0,F$6/MAE!F$5*1000)</f>
        <v>0.7420847848230202</v>
      </c>
      <c r="G72" s="282">
        <f>IF(G$6=0,0,G$6/MAE!G$5*1000)</f>
        <v>0.72687123187927505</v>
      </c>
      <c r="H72" s="282">
        <f>IF(H$6=0,0,H$6/MAE!H$5*1000)</f>
        <v>0.72461060164784019</v>
      </c>
      <c r="I72" s="282">
        <f>IF(I$6=0,0,I$6/MAE!I$5*1000)</f>
        <v>0.71734514774626146</v>
      </c>
      <c r="J72" s="282">
        <f>IF(J$6=0,0,J$6/MAE!J$5*1000)</f>
        <v>0.70771523760444255</v>
      </c>
      <c r="K72" s="282">
        <f>IF(K$6=0,0,K$6/MAE!K$5*1000)</f>
        <v>0.71779271926088428</v>
      </c>
      <c r="L72" s="282">
        <f>IF(L$6=0,0,L$6/MAE!L$5*1000)</f>
        <v>0.71750522740644218</v>
      </c>
      <c r="M72" s="282">
        <f>IF(M$6=0,0,M$6/MAE!M$5*1000)</f>
        <v>0.7194794483988971</v>
      </c>
      <c r="N72" s="282">
        <f>IF(N$6=0,0,N$6/MAE!N$5*1000)</f>
        <v>0.71662324444362879</v>
      </c>
      <c r="O72" s="282">
        <f>IF(O$6=0,0,O$6/MAE!O$5*1000)</f>
        <v>0.72270456582144715</v>
      </c>
      <c r="P72" s="282">
        <f>IF(P$6=0,0,P$6/MAE!P$5*1000)</f>
        <v>0.71799296046247896</v>
      </c>
      <c r="Q72" s="282">
        <f>IF(Q$6=0,0,Q$6/MAE!Q$5*1000)</f>
        <v>0.69950233744530632</v>
      </c>
    </row>
    <row r="73" spans="1:17" x14ac:dyDescent="0.25">
      <c r="A73" s="76" t="s">
        <v>82</v>
      </c>
      <c r="B73" s="281">
        <f>IF(B$7=0,0,B$7/MAE!B$5*1000)</f>
        <v>1.03966152578159</v>
      </c>
      <c r="C73" s="281">
        <f>IF(C$7=0,0,C$7/MAE!C$5*1000)</f>
        <v>1.0458360550832841</v>
      </c>
      <c r="D73" s="281">
        <f>IF(D$7=0,0,D$7/MAE!D$5*1000)</f>
        <v>1.0407678359924544</v>
      </c>
      <c r="E73" s="281">
        <f>IF(E$7=0,0,E$7/MAE!E$5*1000)</f>
        <v>1.023917379170082</v>
      </c>
      <c r="F73" s="281">
        <f>IF(F$7=0,0,F$7/MAE!F$5*1000)</f>
        <v>1.0092353073593074</v>
      </c>
      <c r="G73" s="281">
        <f>IF(G$7=0,0,G$7/MAE!G$5*1000)</f>
        <v>0.98854487535581415</v>
      </c>
      <c r="H73" s="281">
        <f>IF(H$7=0,0,H$7/MAE!H$5*1000)</f>
        <v>0.98547041824106285</v>
      </c>
      <c r="I73" s="281">
        <f>IF(I$7=0,0,I$7/MAE!I$5*1000)</f>
        <v>0.97558940093491564</v>
      </c>
      <c r="J73" s="281">
        <f>IF(J$7=0,0,J$7/MAE!J$5*1000)</f>
        <v>0.96249272314204204</v>
      </c>
      <c r="K73" s="281">
        <f>IF(K$7=0,0,K$7/MAE!K$5*1000)</f>
        <v>0.97619809819480263</v>
      </c>
      <c r="L73" s="281">
        <f>IF(L$7=0,0,L$7/MAE!L$5*1000)</f>
        <v>0.97580710927276149</v>
      </c>
      <c r="M73" s="281">
        <f>IF(M$7=0,0,M$7/MAE!M$5*1000)</f>
        <v>0.97849204982250015</v>
      </c>
      <c r="N73" s="281">
        <f>IF(N$7=0,0,N$7/MAE!N$5*1000)</f>
        <v>0.97460761244333505</v>
      </c>
      <c r="O73" s="281">
        <f>IF(O$7=0,0,O$7/MAE!O$5*1000)</f>
        <v>0.98287820951716809</v>
      </c>
      <c r="P73" s="281">
        <f>IF(P$7=0,0,P$7/MAE!P$5*1000)</f>
        <v>0.9764704262289714</v>
      </c>
      <c r="Q73" s="281">
        <f>IF(Q$7=0,0,Q$7/MAE!Q$5*1000)</f>
        <v>0.95132317892561669</v>
      </c>
    </row>
    <row r="74" spans="1:17" x14ac:dyDescent="0.25">
      <c r="A74" s="76" t="s">
        <v>81</v>
      </c>
      <c r="B74" s="281">
        <f>IF(B$8=0,0,B$8/MAE!B$5*1000)</f>
        <v>1.2842877671419644</v>
      </c>
      <c r="C74" s="281">
        <f>IF(C$8=0,0,C$8/MAE!C$5*1000)</f>
        <v>1.2919151268675864</v>
      </c>
      <c r="D74" s="281">
        <f>IF(D$8=0,0,D$8/MAE!D$5*1000)</f>
        <v>1.2856543856377378</v>
      </c>
      <c r="E74" s="281">
        <f>IF(E$8=0,0,E$8/MAE!E$5*1000)</f>
        <v>1.2648391154453953</v>
      </c>
      <c r="F74" s="281">
        <f>IF(F$8=0,0,F$8/MAE!F$5*1000)</f>
        <v>1.2467024385026739</v>
      </c>
      <c r="G74" s="281">
        <f>IF(G$8=0,0,G$8/MAE!G$5*1000)</f>
        <v>1.221143669557182</v>
      </c>
      <c r="H74" s="281">
        <f>IF(H$8=0,0,H$8/MAE!H$5*1000)</f>
        <v>1.2173458107683717</v>
      </c>
      <c r="I74" s="281">
        <f>IF(I$8=0,0,I$8/MAE!I$5*1000)</f>
        <v>1.2051398482137194</v>
      </c>
      <c r="J74" s="281">
        <f>IF(J$8=0,0,J$8/MAE!J$5*1000)</f>
        <v>1.1889615991754636</v>
      </c>
      <c r="K74" s="281">
        <f>IF(K$8=0,0,K$8/MAE!K$5*1000)</f>
        <v>1.2058917683582857</v>
      </c>
      <c r="L74" s="281">
        <f>IF(L$8=0,0,L$8/MAE!L$5*1000)</f>
        <v>1.2054087820428232</v>
      </c>
      <c r="M74" s="281">
        <f>IF(M$8=0,0,M$8/MAE!M$5*1000)</f>
        <v>1.2087254733101473</v>
      </c>
      <c r="N74" s="281">
        <f>IF(N$8=0,0,N$8/MAE!N$5*1000)</f>
        <v>1.2039270506652964</v>
      </c>
      <c r="O74" s="281">
        <f>IF(O$8=0,0,O$8/MAE!O$5*1000)</f>
        <v>1.2141436705800315</v>
      </c>
      <c r="P74" s="281">
        <f>IF(P$8=0,0,P$8/MAE!P$5*1000)</f>
        <v>1.2062281735769647</v>
      </c>
      <c r="Q74" s="281">
        <f>IF(Q$8=0,0,Q$8/MAE!Q$5*1000)</f>
        <v>1.1751639269081147</v>
      </c>
    </row>
    <row r="75" spans="1:17" x14ac:dyDescent="0.25">
      <c r="A75" s="76" t="s">
        <v>80</v>
      </c>
      <c r="B75" s="281">
        <f>IF(B$9=0,0,B$9/MAE!B$5*1000)</f>
        <v>0.79503528442121585</v>
      </c>
      <c r="C75" s="281">
        <f>IF(C$9=0,0,C$9/MAE!C$5*1000)</f>
        <v>0.79975698329898193</v>
      </c>
      <c r="D75" s="281">
        <f>IF(D$9=0,0,D$9/MAE!D$5*1000)</f>
        <v>0.79588128634717092</v>
      </c>
      <c r="E75" s="281">
        <f>IF(E$9=0,0,E$9/MAE!E$5*1000)</f>
        <v>0.78299564289476831</v>
      </c>
      <c r="F75" s="281">
        <f>IF(F$9=0,0,F$9/MAE!F$5*1000)</f>
        <v>0.77176817621594085</v>
      </c>
      <c r="G75" s="281">
        <f>IF(G$9=0,0,G$9/MAE!G$5*1000)</f>
        <v>0.75594608115444606</v>
      </c>
      <c r="H75" s="281">
        <f>IF(H$9=0,0,H$9/MAE!H$5*1000)</f>
        <v>0.7535950257137537</v>
      </c>
      <c r="I75" s="281">
        <f>IF(I$9=0,0,I$9/MAE!I$5*1000)</f>
        <v>0.74603895365611195</v>
      </c>
      <c r="J75" s="281">
        <f>IF(J$9=0,0,J$9/MAE!J$5*1000)</f>
        <v>0.73602384710862023</v>
      </c>
      <c r="K75" s="281">
        <f>IF(K$9=0,0,K$9/MAE!K$5*1000)</f>
        <v>0.74650442803131978</v>
      </c>
      <c r="L75" s="281">
        <f>IF(L$9=0,0,L$9/MAE!L$5*1000)</f>
        <v>0.74620543650269999</v>
      </c>
      <c r="M75" s="281">
        <f>IF(M$9=0,0,M$9/MAE!M$5*1000)</f>
        <v>0.74825862633485307</v>
      </c>
      <c r="N75" s="281">
        <f>IF(N$9=0,0,N$9/MAE!N$5*1000)</f>
        <v>0.74528817422137383</v>
      </c>
      <c r="O75" s="281">
        <f>IF(O$9=0,0,O$9/MAE!O$5*1000)</f>
        <v>0.75161274845430492</v>
      </c>
      <c r="P75" s="281">
        <f>IF(P$9=0,0,P$9/MAE!P$5*1000)</f>
        <v>0.74671267888097803</v>
      </c>
      <c r="Q75" s="281">
        <f>IF(Q$9=0,0,Q$9/MAE!Q$5*1000)</f>
        <v>0.72748243094311849</v>
      </c>
    </row>
    <row r="76" spans="1:17" x14ac:dyDescent="0.25">
      <c r="A76" s="129" t="s">
        <v>79</v>
      </c>
      <c r="B76" s="280">
        <f>IF(B$10=0,0,B$10/MAE!B$5*1000)</f>
        <v>0.82561356459126267</v>
      </c>
      <c r="C76" s="280">
        <f>IF(C$10=0,0,C$10/MAE!C$5*1000)</f>
        <v>0.83051686727201945</v>
      </c>
      <c r="D76" s="280">
        <f>IF(D$10=0,0,D$10/MAE!D$5*1000)</f>
        <v>0.82649210505283155</v>
      </c>
      <c r="E76" s="280">
        <f>IF(E$10=0,0,E$10/MAE!E$5*1000)</f>
        <v>0.81311085992918242</v>
      </c>
      <c r="F76" s="280">
        <f>IF(F$10=0,0,F$10/MAE!F$5*1000)</f>
        <v>0.80145156760886171</v>
      </c>
      <c r="G76" s="280">
        <f>IF(G$10=0,0,G$10/MAE!G$5*1000)</f>
        <v>0.78502093042961707</v>
      </c>
      <c r="H76" s="280">
        <f>IF(H$10=0,0,H$10/MAE!H$5*1000)</f>
        <v>0.78257944977966731</v>
      </c>
      <c r="I76" s="280">
        <f>IF(I$10=0,0,I$10/MAE!I$5*1000)</f>
        <v>0.77473275956596233</v>
      </c>
      <c r="J76" s="280">
        <f>IF(J$10=0,0,J$10/MAE!J$5*1000)</f>
        <v>0.76433245661279803</v>
      </c>
      <c r="K76" s="280">
        <f>IF(K$10=0,0,K$10/MAE!K$5*1000)</f>
        <v>0.77521613680175494</v>
      </c>
      <c r="L76" s="280">
        <f>IF(L$10=0,0,L$10/MAE!L$5*1000)</f>
        <v>0.77490564559895769</v>
      </c>
      <c r="M76" s="280">
        <f>IF(M$10=0,0,M$10/MAE!M$5*1000)</f>
        <v>0.77703780427080882</v>
      </c>
      <c r="N76" s="280">
        <f>IF(N$10=0,0,N$10/MAE!N$5*1000)</f>
        <v>0.77395310399911899</v>
      </c>
      <c r="O76" s="280">
        <f>IF(O$10=0,0,O$10/MAE!O$5*1000)</f>
        <v>0.78052093108716281</v>
      </c>
      <c r="P76" s="280">
        <f>IF(P$10=0,0,P$10/MAE!P$5*1000)</f>
        <v>0.77543239729947722</v>
      </c>
      <c r="Q76" s="280">
        <f>IF(Q$10=0,0,Q$10/MAE!Q$5*1000)</f>
        <v>0.75546252444093087</v>
      </c>
    </row>
    <row r="77" spans="1:17" x14ac:dyDescent="0.25">
      <c r="A77" s="127" t="s">
        <v>295</v>
      </c>
      <c r="B77" s="305">
        <f>IF(B$15=0,0,B$15/MAE!B$5*1000)</f>
        <v>6.0302331235232804</v>
      </c>
      <c r="C77" s="305">
        <f>IF(C$15=0,0,C$15/MAE!C$5*1000)</f>
        <v>6.0660465591404629</v>
      </c>
      <c r="D77" s="305">
        <f>IF(D$15=0,0,D$15/MAE!D$5*1000)</f>
        <v>6.0366499316026516</v>
      </c>
      <c r="E77" s="305">
        <f>IF(E$15=0,0,E$15/MAE!E$5*1000)</f>
        <v>5.9389141008952659</v>
      </c>
      <c r="F77" s="305">
        <f>IF(F$15=0,0,F$15/MAE!F$5*1000)</f>
        <v>5.8537553126168227</v>
      </c>
      <c r="G77" s="305">
        <f>IF(G$15=0,0,G$15/MAE!G$5*1000)</f>
        <v>5.7337469009237232</v>
      </c>
      <c r="H77" s="305">
        <f>IF(H$15=0,0,H$15/MAE!H$5*1000)</f>
        <v>5.7159144692423762</v>
      </c>
      <c r="I77" s="305">
        <f>IF(I$15=0,0,I$15/MAE!I$5*1000)</f>
        <v>5.6586027034647213</v>
      </c>
      <c r="J77" s="305">
        <f>IF(J$15=0,0,J$15/MAE!J$5*1000)</f>
        <v>5.5826394997909805</v>
      </c>
      <c r="K77" s="305">
        <f>IF(K$15=0,0,K$15/MAE!K$5*1000)</f>
        <v>5.6621332624858498</v>
      </c>
      <c r="L77" s="305">
        <f>IF(L$15=0,0,L$15/MAE!L$5*1000)</f>
        <v>5.6598654529246089</v>
      </c>
      <c r="M77" s="305">
        <f>IF(M$15=0,0,M$15/MAE!M$5*1000)</f>
        <v>5.675438614993439</v>
      </c>
      <c r="N77" s="305">
        <f>IF(N$15=0,0,N$15/MAE!N$5*1000)</f>
        <v>5.652908144865207</v>
      </c>
      <c r="O77" s="305">
        <f>IF(O$15=0,0,O$15/MAE!O$5*1000)</f>
        <v>5.7008791692699514</v>
      </c>
      <c r="P77" s="305">
        <f>IF(P$15=0,0,P$15/MAE!P$5*1000)</f>
        <v>5.6637128164958659</v>
      </c>
      <c r="Q77" s="305">
        <f>IF(Q$15=0,0,Q$15/MAE!Q$5*1000)</f>
        <v>5.5178540346773133</v>
      </c>
    </row>
    <row r="78" spans="1:17" x14ac:dyDescent="0.25">
      <c r="A78" s="127" t="s">
        <v>294</v>
      </c>
      <c r="B78" s="305">
        <f>IF(B$23=0,0,B$23/MAE!B$5*1000)</f>
        <v>2.9289703742827369</v>
      </c>
      <c r="C78" s="305">
        <f>IF(C$23=0,0,C$23/MAE!C$5*1000)</f>
        <v>2.9463654715825109</v>
      </c>
      <c r="D78" s="305">
        <f>IF(D$23=0,0,D$23/MAE!D$5*1000)</f>
        <v>2.9320871096355745</v>
      </c>
      <c r="E78" s="305">
        <f>IF(E$23=0,0,E$23/MAE!E$5*1000)</f>
        <v>2.884615420434844</v>
      </c>
      <c r="F78" s="305">
        <f>IF(F$23=0,0,F$23/MAE!F$5*1000)</f>
        <v>2.8432525804138855</v>
      </c>
      <c r="G78" s="305">
        <f>IF(G$23=0,0,G$23/MAE!G$5*1000)</f>
        <v>2.7849627804486663</v>
      </c>
      <c r="H78" s="305">
        <f>IF(H$23=0,0,H$23/MAE!H$5*1000)</f>
        <v>2.7763013136320125</v>
      </c>
      <c r="I78" s="305">
        <f>IF(I$23=0,0,I$23/MAE!I$5*1000)</f>
        <v>2.7484641702542931</v>
      </c>
      <c r="J78" s="305">
        <f>IF(J$23=0,0,J$23/MAE!J$5*1000)</f>
        <v>2.7115677570413341</v>
      </c>
      <c r="K78" s="305">
        <f>IF(K$23=0,0,K$23/MAE!K$5*1000)</f>
        <v>2.7501790132074131</v>
      </c>
      <c r="L78" s="305">
        <f>IF(L$23=0,0,L$23/MAE!L$5*1000)</f>
        <v>2.7490775057062384</v>
      </c>
      <c r="M78" s="305">
        <f>IF(M$23=0,0,M$23/MAE!M$5*1000)</f>
        <v>2.756641612996813</v>
      </c>
      <c r="N78" s="305">
        <f>IF(N$23=0,0,N$23/MAE!N$5*1000)</f>
        <v>2.7456982417916724</v>
      </c>
      <c r="O78" s="305">
        <f>IF(O$23=0,0,O$23/MAE!O$5*1000)</f>
        <v>2.7689984536454055</v>
      </c>
      <c r="P78" s="305">
        <f>IF(P$23=0,0,P$23/MAE!P$5*1000)</f>
        <v>2.7509462251551358</v>
      </c>
      <c r="Q78" s="305">
        <f>IF(Q$23=0,0,Q$23/MAE!Q$5*1000)</f>
        <v>2.6801005311289812</v>
      </c>
    </row>
    <row r="79" spans="1:17" x14ac:dyDescent="0.25">
      <c r="A79" s="127" t="s">
        <v>293</v>
      </c>
      <c r="B79" s="305">
        <f>IF(B$26=0,0,B$26/MAE!B$5*1000)</f>
        <v>8.6146187478904022</v>
      </c>
      <c r="C79" s="305">
        <f>IF(C$26=0,0,C$26/MAE!C$5*1000)</f>
        <v>8.6657807987720901</v>
      </c>
      <c r="D79" s="305">
        <f>IF(D$26=0,0,D$26/MAE!D$5*1000)</f>
        <v>8.6237856165752191</v>
      </c>
      <c r="E79" s="305">
        <f>IF(E$26=0,0,E$26/MAE!E$5*1000)</f>
        <v>8.4841630012789562</v>
      </c>
      <c r="F79" s="305">
        <f>IF(F$26=0,0,F$26/MAE!F$5*1000)</f>
        <v>8.3625075894526049</v>
      </c>
      <c r="G79" s="305">
        <f>IF(G$26=0,0,G$26/MAE!G$5*1000)</f>
        <v>8.1910670013196061</v>
      </c>
      <c r="H79" s="305">
        <f>IF(H$26=0,0,H$26/MAE!H$5*1000)</f>
        <v>8.1655920989176831</v>
      </c>
      <c r="I79" s="305">
        <f>IF(I$26=0,0,I$26/MAE!I$5*1000)</f>
        <v>8.0837181478067439</v>
      </c>
      <c r="J79" s="305">
        <f>IF(J$26=0,0,J$26/MAE!J$5*1000)</f>
        <v>7.9751992854156883</v>
      </c>
      <c r="K79" s="305">
        <f>IF(K$26=0,0,K$26/MAE!K$5*1000)</f>
        <v>8.0887618035512148</v>
      </c>
      <c r="L79" s="305">
        <f>IF(L$26=0,0,L$26/MAE!L$5*1000)</f>
        <v>8.0855220756065833</v>
      </c>
      <c r="M79" s="305">
        <f>IF(M$26=0,0,M$26/MAE!M$5*1000)</f>
        <v>8.1077694499906272</v>
      </c>
      <c r="N79" s="305">
        <f>IF(N$26=0,0,N$26/MAE!N$5*1000)</f>
        <v>8.0755830640931521</v>
      </c>
      <c r="O79" s="305">
        <f>IF(O$26=0,0,O$26/MAE!O$5*1000)</f>
        <v>8.1441130989570745</v>
      </c>
      <c r="P79" s="305">
        <f>IF(P$26=0,0,P$26/MAE!P$5*1000)</f>
        <v>8.0910183092798107</v>
      </c>
      <c r="Q79" s="305">
        <f>IF(Q$26=0,0,Q$26/MAE!Q$5*1000)</f>
        <v>7.8826486209675908</v>
      </c>
    </row>
    <row r="80" spans="1:17" x14ac:dyDescent="0.25">
      <c r="A80" s="127" t="s">
        <v>292</v>
      </c>
      <c r="B80" s="305">
        <f>IF(B$34=0,0,B$34/MAE!B$5*1000)</f>
        <v>8.0376851166461698</v>
      </c>
      <c r="C80" s="305">
        <f>IF(C$34=0,0,C$34/MAE!C$5*1000)</f>
        <v>6.8932706653339393</v>
      </c>
      <c r="D80" s="305">
        <f>IF(D$34=0,0,D$34/MAE!D$5*1000)</f>
        <v>6.0405009696661756</v>
      </c>
      <c r="E80" s="305">
        <f>IF(E$34=0,0,E$34/MAE!E$5*1000)</f>
        <v>8.5614670310204595</v>
      </c>
      <c r="F80" s="305">
        <f>IF(F$34=0,0,F$34/MAE!F$5*1000)</f>
        <v>8.3898788921273386</v>
      </c>
      <c r="G80" s="305">
        <f>IF(G$34=0,0,G$34/MAE!G$5*1000)</f>
        <v>8.4638901705846639</v>
      </c>
      <c r="H80" s="305">
        <f>IF(H$34=0,0,H$34/MAE!H$5*1000)</f>
        <v>7.9441771170744078</v>
      </c>
      <c r="I80" s="305">
        <f>IF(I$34=0,0,I$34/MAE!I$5*1000)</f>
        <v>5.1213534808420285</v>
      </c>
      <c r="J80" s="305">
        <f>IF(J$34=0,0,J$34/MAE!J$5*1000)</f>
        <v>6.0569429684225584</v>
      </c>
      <c r="K80" s="305">
        <f>IF(K$34=0,0,K$34/MAE!K$5*1000)</f>
        <v>4.7828011728977557</v>
      </c>
      <c r="L80" s="305">
        <f>IF(L$34=0,0,L$34/MAE!L$5*1000)</f>
        <v>4.6921534845598929</v>
      </c>
      <c r="M80" s="305">
        <f>IF(M$34=0,0,M$34/MAE!M$5*1000)</f>
        <v>4.2578829110570231</v>
      </c>
      <c r="N80" s="305">
        <f>IF(N$34=0,0,N$34/MAE!N$5*1000)</f>
        <v>5.1796696095469716</v>
      </c>
      <c r="O80" s="305">
        <f>IF(O$34=0,0,O$34/MAE!O$5*1000)</f>
        <v>3.6635994229118762</v>
      </c>
      <c r="P80" s="305">
        <f>IF(P$34=0,0,P$34/MAE!P$5*1000)</f>
        <v>3.8941610694440225</v>
      </c>
      <c r="Q80" s="305">
        <f>IF(Q$34=0,0,Q$34/MAE!Q$5*1000)</f>
        <v>3.2137627890879901</v>
      </c>
    </row>
    <row r="81" spans="1:17" x14ac:dyDescent="0.25">
      <c r="A81" s="127" t="s">
        <v>291</v>
      </c>
      <c r="B81" s="305">
        <f>IF(B$45=0,0,B$45/MAE!B$5*1000)</f>
        <v>4.1350169989873926</v>
      </c>
      <c r="C81" s="305">
        <f>IF(C$45=0,0,C$45/MAE!C$5*1000)</f>
        <v>4.159574783410604</v>
      </c>
      <c r="D81" s="305">
        <f>IF(D$45=0,0,D$45/MAE!D$5*1000)</f>
        <v>4.1394170959561043</v>
      </c>
      <c r="E81" s="305">
        <f>IF(E$45=0,0,E$45/MAE!E$5*1000)</f>
        <v>4.0723982406138983</v>
      </c>
      <c r="F81" s="305">
        <f>IF(F$45=0,0,F$45/MAE!F$5*1000)</f>
        <v>4.0140036429372499</v>
      </c>
      <c r="G81" s="305">
        <f>IF(G$45=0,0,G$45/MAE!G$5*1000)</f>
        <v>3.9317121606334116</v>
      </c>
      <c r="H81" s="305">
        <f>IF(H$45=0,0,H$45/MAE!H$5*1000)</f>
        <v>3.9194842074804876</v>
      </c>
      <c r="I81" s="305">
        <f>IF(I$45=0,0,I$45/MAE!I$5*1000)</f>
        <v>3.8801847109472378</v>
      </c>
      <c r="J81" s="305">
        <f>IF(J$45=0,0,J$45/MAE!J$5*1000)</f>
        <v>3.8280956569995306</v>
      </c>
      <c r="K81" s="305">
        <f>IF(K$45=0,0,K$45/MAE!K$5*1000)</f>
        <v>3.8826056657045829</v>
      </c>
      <c r="L81" s="305">
        <f>IF(L$45=0,0,L$45/MAE!L$5*1000)</f>
        <v>3.8810505962911597</v>
      </c>
      <c r="M81" s="305">
        <f>IF(M$45=0,0,M$45/MAE!M$5*1000)</f>
        <v>3.891729335995501</v>
      </c>
      <c r="N81" s="305">
        <f>IF(N$45=0,0,N$45/MAE!N$5*1000)</f>
        <v>3.8762798707647139</v>
      </c>
      <c r="O81" s="305">
        <f>IF(O$45=0,0,O$45/MAE!O$5*1000)</f>
        <v>3.9091742874993964</v>
      </c>
      <c r="P81" s="305">
        <f>IF(P$45=0,0,P$45/MAE!P$5*1000)</f>
        <v>3.8836887884543083</v>
      </c>
      <c r="Q81" s="305">
        <f>IF(Q$45=0,0,Q$45/MAE!Q$5*1000)</f>
        <v>3.7836713380644436</v>
      </c>
    </row>
    <row r="82" spans="1:17" x14ac:dyDescent="0.25">
      <c r="A82" s="72" t="s">
        <v>290</v>
      </c>
      <c r="B82" s="304">
        <f>IF(B$46=0,0,B$46/MAE!B$5*1000)</f>
        <v>2.8511929806872955</v>
      </c>
      <c r="C82" s="304">
        <f>IF(C$46=0,0,C$46/MAE!C$5*1000)</f>
        <v>4.0602762643139787</v>
      </c>
      <c r="D82" s="304">
        <f>IF(D$46=0,0,D$46/MAE!D$5*1000)</f>
        <v>4.8599640496848906</v>
      </c>
      <c r="E82" s="304">
        <f>IF(E$46=0,0,E$46/MAE!E$5*1000)</f>
        <v>2.1625150025961286</v>
      </c>
      <c r="F82" s="304">
        <f>IF(F$46=0,0,F$46/MAE!F$5*1000)</f>
        <v>2.1803307009407482</v>
      </c>
      <c r="G82" s="304">
        <f>IF(G$46=0,0,G$46/MAE!G$5*1000)</f>
        <v>1.8896185190833181</v>
      </c>
      <c r="H82" s="304">
        <f>IF(H$46=0,0,H$46/MAE!H$5*1000)</f>
        <v>2.3771312959575401</v>
      </c>
      <c r="I82" s="304">
        <f>IF(I$46=0,0,I$46/MAE!I$5*1000)</f>
        <v>5.0964662579856981</v>
      </c>
      <c r="J82" s="304">
        <f>IF(J$46=0,0,J$46/MAE!J$5*1000)</f>
        <v>4.0237089283428649</v>
      </c>
      <c r="K82" s="304">
        <f>IF(K$46=0,0,K$46/MAE!K$5*1000)</f>
        <v>5.4413937467909737</v>
      </c>
      <c r="L82" s="304">
        <f>IF(L$46=0,0,L$46/MAE!L$5*1000)</f>
        <v>5.5279464190068204</v>
      </c>
      <c r="M82" s="304">
        <f>IF(M$46=0,0,M$46/MAE!M$5*1000)</f>
        <v>5.99033767373112</v>
      </c>
      <c r="N82" s="304">
        <f>IF(N$46=0,0,N$46/MAE!N$5*1000)</f>
        <v>5.0278673834667744</v>
      </c>
      <c r="O82" s="304">
        <f>IF(O$46=0,0,O$46/MAE!O$5*1000)</f>
        <v>6.6305595341698638</v>
      </c>
      <c r="P82" s="304">
        <f>IF(P$46=0,0,P$46/MAE!P$5*1000)</f>
        <v>6.3328860734856551</v>
      </c>
      <c r="Q82" s="304">
        <f>IF(Q$46=0,0,Q$46/MAE!Q$5*1000)</f>
        <v>6.7499050678150434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63.937496957979263</v>
      </c>
      <c r="C5" s="96">
        <v>58.492111584104158</v>
      </c>
      <c r="D5" s="96">
        <v>55.591221689343598</v>
      </c>
      <c r="E5" s="96">
        <v>76.875523792780854</v>
      </c>
      <c r="F5" s="96">
        <v>83.234254544025617</v>
      </c>
      <c r="G5" s="96">
        <v>93.705675011846282</v>
      </c>
      <c r="H5" s="96">
        <v>103.26405589926937</v>
      </c>
      <c r="I5" s="96">
        <v>97.255316005955251</v>
      </c>
      <c r="J5" s="96">
        <v>90.830270998983764</v>
      </c>
      <c r="K5" s="96">
        <v>68.08570491293348</v>
      </c>
      <c r="L5" s="96">
        <v>81.083400170140109</v>
      </c>
      <c r="M5" s="96">
        <v>77.546386173392776</v>
      </c>
      <c r="N5" s="96">
        <v>77.158604461716038</v>
      </c>
      <c r="O5" s="96">
        <v>72.649573012107908</v>
      </c>
      <c r="P5" s="96">
        <v>72.663997436779098</v>
      </c>
      <c r="Q5" s="96">
        <v>76.041093749225013</v>
      </c>
    </row>
    <row r="6" spans="1:17" x14ac:dyDescent="0.25">
      <c r="A6" s="76" t="s">
        <v>83</v>
      </c>
      <c r="B6" s="95">
        <v>1.1114465812571297</v>
      </c>
      <c r="C6" s="95">
        <v>1.0228263345086237</v>
      </c>
      <c r="D6" s="95">
        <v>0.96738883778118789</v>
      </c>
      <c r="E6" s="95">
        <v>1.3161154690722592</v>
      </c>
      <c r="F6" s="95">
        <v>1.4171959438093196</v>
      </c>
      <c r="G6" s="95">
        <v>1.593754262147417</v>
      </c>
      <c r="H6" s="95">
        <v>1.7682280317080261</v>
      </c>
      <c r="I6" s="95">
        <v>1.6836864314339766</v>
      </c>
      <c r="J6" s="95">
        <v>1.5513466563601146</v>
      </c>
      <c r="K6" s="95">
        <v>1.1794368286090386</v>
      </c>
      <c r="L6" s="95">
        <v>1.4040310729190542</v>
      </c>
      <c r="M6" s="95">
        <v>1.3464792165087942</v>
      </c>
      <c r="N6" s="95">
        <v>1.3344274056685008</v>
      </c>
      <c r="O6" s="95">
        <v>1.267107793988036</v>
      </c>
      <c r="P6" s="95">
        <v>1.259096943803756</v>
      </c>
      <c r="Q6" s="95">
        <v>1.3232528529488738</v>
      </c>
    </row>
    <row r="7" spans="1:17" x14ac:dyDescent="0.25">
      <c r="A7" s="76" t="s">
        <v>82</v>
      </c>
      <c r="B7" s="95">
        <v>0.3811772214307117</v>
      </c>
      <c r="C7" s="95">
        <v>0.35078438025620218</v>
      </c>
      <c r="D7" s="95">
        <v>0.33177176073674947</v>
      </c>
      <c r="E7" s="95">
        <v>0.45136963489105458</v>
      </c>
      <c r="F7" s="95">
        <v>0.48603578542938269</v>
      </c>
      <c r="G7" s="95">
        <v>0.54658751174669606</v>
      </c>
      <c r="H7" s="95">
        <v>0.60642432965154991</v>
      </c>
      <c r="I7" s="95">
        <v>0.57743028456544332</v>
      </c>
      <c r="J7" s="95">
        <v>0.53204357089148246</v>
      </c>
      <c r="K7" s="95">
        <v>0.40449488150275398</v>
      </c>
      <c r="L7" s="95">
        <v>0.48152081458771662</v>
      </c>
      <c r="M7" s="95">
        <v>0.46178306282835696</v>
      </c>
      <c r="N7" s="95">
        <v>0.45764982255682229</v>
      </c>
      <c r="O7" s="95">
        <v>0.43456216098056388</v>
      </c>
      <c r="P7" s="95">
        <v>0.43181479222165525</v>
      </c>
      <c r="Q7" s="95">
        <v>0.45381744318004597</v>
      </c>
    </row>
    <row r="8" spans="1:17" x14ac:dyDescent="0.25">
      <c r="A8" s="76" t="s">
        <v>81</v>
      </c>
      <c r="B8" s="95">
        <v>2.5628136402248267</v>
      </c>
      <c r="C8" s="95">
        <v>2.3584698768832957</v>
      </c>
      <c r="D8" s="95">
        <v>2.2306400961372943</v>
      </c>
      <c r="E8" s="95">
        <v>3.0347465484433922</v>
      </c>
      <c r="F8" s="95">
        <v>3.2678215551823877</v>
      </c>
      <c r="G8" s="95">
        <v>3.6749360977636765</v>
      </c>
      <c r="H8" s="95">
        <v>4.077244012540489</v>
      </c>
      <c r="I8" s="95">
        <v>3.8823049394419815</v>
      </c>
      <c r="J8" s="95">
        <v>3.5771511098085673</v>
      </c>
      <c r="K8" s="95">
        <v>2.7195880064014237</v>
      </c>
      <c r="L8" s="95">
        <v>3.2374655207509271</v>
      </c>
      <c r="M8" s="95">
        <v>3.1047603731390216</v>
      </c>
      <c r="N8" s="95">
        <v>3.0769708727421801</v>
      </c>
      <c r="O8" s="95">
        <v>2.921742882500677</v>
      </c>
      <c r="P8" s="95">
        <v>2.9032711750265769</v>
      </c>
      <c r="Q8" s="95">
        <v>3.0512041857810486</v>
      </c>
    </row>
    <row r="9" spans="1:17" x14ac:dyDescent="0.25">
      <c r="A9" s="76" t="s">
        <v>80</v>
      </c>
      <c r="B9" s="95">
        <v>1.1322884253465599</v>
      </c>
      <c r="C9" s="95">
        <v>1.042006371906625</v>
      </c>
      <c r="D9" s="95">
        <v>0.98552931135040422</v>
      </c>
      <c r="E9" s="95">
        <v>1.3407952637404523</v>
      </c>
      <c r="F9" s="95">
        <v>1.4437711993394937</v>
      </c>
      <c r="G9" s="95">
        <v>1.6236403389132217</v>
      </c>
      <c r="H9" s="95">
        <v>1.8013858402549159</v>
      </c>
      <c r="I9" s="95">
        <v>1.7152589160600442</v>
      </c>
      <c r="J9" s="95">
        <v>1.580437505786225</v>
      </c>
      <c r="K9" s="95">
        <v>1.2015536256820911</v>
      </c>
      <c r="L9" s="95">
        <v>1.4303594608163799</v>
      </c>
      <c r="M9" s="95">
        <v>1.371728392108752</v>
      </c>
      <c r="N9" s="95">
        <v>1.3594505857354624</v>
      </c>
      <c r="O9" s="95">
        <v>1.2908685968301576</v>
      </c>
      <c r="P9" s="95">
        <v>1.2827075271990953</v>
      </c>
      <c r="Q9" s="95">
        <v>1.348066487825379</v>
      </c>
    </row>
    <row r="10" spans="1:17" x14ac:dyDescent="0.25">
      <c r="A10" s="76" t="s">
        <v>79</v>
      </c>
      <c r="B10" s="95">
        <v>1.8075026330376036</v>
      </c>
      <c r="C10" s="95">
        <v>1.6633829496991661</v>
      </c>
      <c r="D10" s="95">
        <v>1.573227090664973</v>
      </c>
      <c r="E10" s="95">
        <v>2.1403477376653899</v>
      </c>
      <c r="F10" s="95">
        <v>2.3047310083658821</v>
      </c>
      <c r="G10" s="95">
        <v>2.5918609799384638</v>
      </c>
      <c r="H10" s="95">
        <v>2.8756009303732375</v>
      </c>
      <c r="I10" s="95">
        <v>2.7381141922128496</v>
      </c>
      <c r="J10" s="95">
        <v>2.5228951291148727</v>
      </c>
      <c r="K10" s="95">
        <v>1.9180725454219241</v>
      </c>
      <c r="L10" s="95">
        <v>2.2833214874774916</v>
      </c>
      <c r="M10" s="95">
        <v>2.1897271269819232</v>
      </c>
      <c r="N10" s="95">
        <v>2.1701277326484032</v>
      </c>
      <c r="O10" s="95">
        <v>2.0606484491457451</v>
      </c>
      <c r="P10" s="95">
        <v>2.0476207129997777</v>
      </c>
      <c r="Q10" s="95">
        <v>2.1519549893026113</v>
      </c>
    </row>
    <row r="11" spans="1:17" x14ac:dyDescent="0.25">
      <c r="A11" s="92" t="s">
        <v>125</v>
      </c>
      <c r="B11" s="91">
        <v>0.29534371932007714</v>
      </c>
      <c r="C11" s="91">
        <v>0.27179473934826187</v>
      </c>
      <c r="D11" s="91">
        <v>0.25706338225977599</v>
      </c>
      <c r="E11" s="91">
        <v>0.34973020228361562</v>
      </c>
      <c r="F11" s="91">
        <v>0.37659022764418298</v>
      </c>
      <c r="G11" s="91">
        <v>0.42350691378477251</v>
      </c>
      <c r="H11" s="91">
        <v>0.46986967461808243</v>
      </c>
      <c r="I11" s="91">
        <v>0.44740450977501156</v>
      </c>
      <c r="J11" s="91">
        <v>0.41223797811850321</v>
      </c>
      <c r="K11" s="91">
        <v>0.31341070775571761</v>
      </c>
      <c r="L11" s="91">
        <v>0.37309193811892138</v>
      </c>
      <c r="M11" s="91">
        <v>0.35779873409758584</v>
      </c>
      <c r="N11" s="91">
        <v>0.35459621703726235</v>
      </c>
      <c r="O11" s="91">
        <v>0.33670743602683961</v>
      </c>
      <c r="P11" s="91">
        <v>0.3345787198759787</v>
      </c>
      <c r="Q11" s="91">
        <v>0.35162681300326903</v>
      </c>
    </row>
    <row r="12" spans="1:17" x14ac:dyDescent="0.25">
      <c r="A12" s="92" t="s">
        <v>26</v>
      </c>
      <c r="B12" s="91">
        <v>0.4914893957597139</v>
      </c>
      <c r="C12" s="91">
        <v>0.45230090729701605</v>
      </c>
      <c r="D12" s="91">
        <v>0.42778606130398589</v>
      </c>
      <c r="E12" s="91">
        <v>0.58199539910653497</v>
      </c>
      <c r="F12" s="91">
        <v>0.62669388690558947</v>
      </c>
      <c r="G12" s="91">
        <v>0.70476920123890829</v>
      </c>
      <c r="H12" s="91">
        <v>0.78192271362838484</v>
      </c>
      <c r="I12" s="91">
        <v>0.74453783095750159</v>
      </c>
      <c r="J12" s="91">
        <v>0.68601626349497957</v>
      </c>
      <c r="K12" s="91">
        <v>0.52155515524115159</v>
      </c>
      <c r="L12" s="91">
        <v>0.62087228958528218</v>
      </c>
      <c r="M12" s="91">
        <v>0.59542245905907309</v>
      </c>
      <c r="N12" s="91">
        <v>0.59009306462159483</v>
      </c>
      <c r="O12" s="91">
        <v>0.56032386489074815</v>
      </c>
      <c r="P12" s="91">
        <v>0.55678141131449077</v>
      </c>
      <c r="Q12" s="91">
        <v>0.58515159981647347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1.0206695179578127</v>
      </c>
      <c r="C14" s="89">
        <v>0.93928730305388819</v>
      </c>
      <c r="D14" s="89">
        <v>0.88837764710121103</v>
      </c>
      <c r="E14" s="89">
        <v>1.2086221362752394</v>
      </c>
      <c r="F14" s="89">
        <v>1.3014468938161097</v>
      </c>
      <c r="G14" s="89">
        <v>1.4635848649147829</v>
      </c>
      <c r="H14" s="89">
        <v>1.6238085421267705</v>
      </c>
      <c r="I14" s="89">
        <v>1.5461718514803366</v>
      </c>
      <c r="J14" s="89">
        <v>1.4246408875013898</v>
      </c>
      <c r="K14" s="89">
        <v>1.0831066824250548</v>
      </c>
      <c r="L14" s="89">
        <v>1.2893572597732881</v>
      </c>
      <c r="M14" s="89">
        <v>1.236505933825264</v>
      </c>
      <c r="N14" s="89">
        <v>1.2254384509895462</v>
      </c>
      <c r="O14" s="89">
        <v>1.1636171482281574</v>
      </c>
      <c r="P14" s="89">
        <v>1.1562605818093079</v>
      </c>
      <c r="Q14" s="89">
        <v>1.215176576482869</v>
      </c>
    </row>
    <row r="15" spans="1:17" x14ac:dyDescent="0.25">
      <c r="A15" s="74" t="s">
        <v>295</v>
      </c>
      <c r="B15" s="313">
        <v>11.243277387513777</v>
      </c>
      <c r="C15" s="313">
        <v>10.380892283625037</v>
      </c>
      <c r="D15" s="313">
        <v>9.828001379682906</v>
      </c>
      <c r="E15" s="313">
        <v>13.325850092438905</v>
      </c>
      <c r="F15" s="313">
        <v>14.357532434607061</v>
      </c>
      <c r="G15" s="313">
        <v>16.151881305775884</v>
      </c>
      <c r="H15" s="313">
        <v>17.887430654851393</v>
      </c>
      <c r="I15" s="313">
        <v>17.068721095642914</v>
      </c>
      <c r="J15" s="313">
        <v>15.743379996963551</v>
      </c>
      <c r="K15" s="313">
        <v>11.941563902445306</v>
      </c>
      <c r="L15" s="313">
        <v>14.239966194399502</v>
      </c>
      <c r="M15" s="313">
        <v>13.644620453070917</v>
      </c>
      <c r="N15" s="313">
        <v>13.526493099240451</v>
      </c>
      <c r="O15" s="313">
        <v>12.843386494608199</v>
      </c>
      <c r="P15" s="313">
        <v>12.761267138571913</v>
      </c>
      <c r="Q15" s="313">
        <v>13.433150057185641</v>
      </c>
    </row>
    <row r="16" spans="1:17" x14ac:dyDescent="0.25">
      <c r="A16" s="310" t="s">
        <v>301</v>
      </c>
      <c r="B16" s="309">
        <v>3.31707135569971</v>
      </c>
      <c r="C16" s="309">
        <v>3.0866755405128767</v>
      </c>
      <c r="D16" s="309">
        <v>2.9291333904916694</v>
      </c>
      <c r="E16" s="309">
        <v>3.9400617464752292</v>
      </c>
      <c r="F16" s="309">
        <v>4.2508955277945883</v>
      </c>
      <c r="G16" s="309">
        <v>4.7861307075114059</v>
      </c>
      <c r="H16" s="309">
        <v>5.2774321835848168</v>
      </c>
      <c r="I16" s="309">
        <v>5.0616253219341978</v>
      </c>
      <c r="J16" s="309">
        <v>4.6800563677090601</v>
      </c>
      <c r="K16" s="309">
        <v>3.530490025650614</v>
      </c>
      <c r="L16" s="309">
        <v>4.2272136728720593</v>
      </c>
      <c r="M16" s="309">
        <v>4.04229509836704</v>
      </c>
      <c r="N16" s="309">
        <v>4.0101144174469052</v>
      </c>
      <c r="O16" s="309">
        <v>3.8070930649169643</v>
      </c>
      <c r="P16" s="309">
        <v>3.7821025445092742</v>
      </c>
      <c r="Q16" s="309">
        <v>3.9964619414190725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0.66656613050755653</v>
      </c>
      <c r="C18" s="83">
        <v>0.33455384010331374</v>
      </c>
      <c r="D18" s="83">
        <v>0.33371448489350269</v>
      </c>
      <c r="E18" s="83">
        <v>0.66776066678558099</v>
      </c>
      <c r="F18" s="83">
        <v>0.78422146452352615</v>
      </c>
      <c r="G18" s="83">
        <v>0.80031169138671765</v>
      </c>
      <c r="H18" s="83">
        <v>1.038771157658849</v>
      </c>
      <c r="I18" s="83">
        <v>0.58920495725423172</v>
      </c>
      <c r="J18" s="83">
        <v>0.59046067883392939</v>
      </c>
      <c r="K18" s="83">
        <v>0.59005283763710403</v>
      </c>
      <c r="L18" s="83">
        <v>0.47213305368487735</v>
      </c>
      <c r="M18" s="83">
        <v>0.59026776413781923</v>
      </c>
      <c r="N18" s="83">
        <v>0.70812691821655205</v>
      </c>
      <c r="O18" s="83">
        <v>0.5907840280232699</v>
      </c>
      <c r="P18" s="83">
        <v>0.77782515845819433</v>
      </c>
      <c r="Q18" s="83">
        <v>0.51710627926020325</v>
      </c>
    </row>
    <row r="19" spans="1:17" x14ac:dyDescent="0.25">
      <c r="A19" s="154" t="s">
        <v>125</v>
      </c>
      <c r="B19" s="83">
        <v>0.79391912734449521</v>
      </c>
      <c r="C19" s="83">
        <v>0.59805152471900014</v>
      </c>
      <c r="D19" s="83">
        <v>0.43058507244583522</v>
      </c>
      <c r="E19" s="83">
        <v>0.91485734016694975</v>
      </c>
      <c r="F19" s="83">
        <v>0.82062855939117463</v>
      </c>
      <c r="G19" s="83">
        <v>0.93632440499605418</v>
      </c>
      <c r="H19" s="83">
        <v>1.2820862609138153</v>
      </c>
      <c r="I19" s="83">
        <v>1.179967271250963</v>
      </c>
      <c r="J19" s="83">
        <v>0.8431487249890075</v>
      </c>
      <c r="K19" s="83">
        <v>0.83299174760466654</v>
      </c>
      <c r="L19" s="83">
        <v>0.92703273973030142</v>
      </c>
      <c r="M19" s="83">
        <v>0.89207459933586131</v>
      </c>
      <c r="N19" s="83">
        <v>0.71266519069005607</v>
      </c>
      <c r="O19" s="83">
        <v>0.76699561746187372</v>
      </c>
      <c r="P19" s="83">
        <v>0.58249245530255134</v>
      </c>
      <c r="Q19" s="83">
        <v>0.65126013270956018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1.856586097847658</v>
      </c>
      <c r="C21" s="83">
        <v>2.1540701756905629</v>
      </c>
      <c r="D21" s="83">
        <v>2.1648338331523318</v>
      </c>
      <c r="E21" s="83">
        <v>2.3574437395226986</v>
      </c>
      <c r="F21" s="83">
        <v>2.6460455038798871</v>
      </c>
      <c r="G21" s="83">
        <v>3.0494946111286341</v>
      </c>
      <c r="H21" s="83">
        <v>2.9565747650121526</v>
      </c>
      <c r="I21" s="83">
        <v>3.2924530934290033</v>
      </c>
      <c r="J21" s="83">
        <v>3.2464469638861235</v>
      </c>
      <c r="K21" s="83">
        <v>2.1074454404088434</v>
      </c>
      <c r="L21" s="83">
        <v>2.82804787945688</v>
      </c>
      <c r="M21" s="83">
        <v>2.5599527348933595</v>
      </c>
      <c r="N21" s="83">
        <v>2.589322308540297</v>
      </c>
      <c r="O21" s="83">
        <v>2.4493134194318205</v>
      </c>
      <c r="P21" s="83">
        <v>2.4217849307485286</v>
      </c>
      <c r="Q21" s="83">
        <v>2.8280955294493091</v>
      </c>
    </row>
    <row r="22" spans="1:17" x14ac:dyDescent="0.25">
      <c r="A22" s="152" t="s">
        <v>300</v>
      </c>
      <c r="B22" s="264">
        <v>7.9262060318140666</v>
      </c>
      <c r="C22" s="264">
        <v>7.2942167431121598</v>
      </c>
      <c r="D22" s="264">
        <v>6.8988679891912374</v>
      </c>
      <c r="E22" s="264">
        <v>9.3857883459636753</v>
      </c>
      <c r="F22" s="264">
        <v>10.106636906812472</v>
      </c>
      <c r="G22" s="264">
        <v>11.365750598264478</v>
      </c>
      <c r="H22" s="264">
        <v>12.609998471266577</v>
      </c>
      <c r="I22" s="264">
        <v>12.007095773708716</v>
      </c>
      <c r="J22" s="264">
        <v>11.063323629254491</v>
      </c>
      <c r="K22" s="264">
        <v>8.411073876794692</v>
      </c>
      <c r="L22" s="264">
        <v>10.012752521527442</v>
      </c>
      <c r="M22" s="264">
        <v>9.6023253547038774</v>
      </c>
      <c r="N22" s="264">
        <v>9.5163786817935456</v>
      </c>
      <c r="O22" s="264">
        <v>9.0362934296912343</v>
      </c>
      <c r="P22" s="264">
        <v>8.9791645940626399</v>
      </c>
      <c r="Q22" s="264">
        <v>9.4366881157665681</v>
      </c>
    </row>
    <row r="23" spans="1:17" x14ac:dyDescent="0.25">
      <c r="A23" s="74" t="s">
        <v>294</v>
      </c>
      <c r="B23" s="313">
        <v>4.3096258613489109</v>
      </c>
      <c r="C23" s="313">
        <v>3.9660015129843655</v>
      </c>
      <c r="D23" s="313">
        <v>3.7510430312957785</v>
      </c>
      <c r="E23" s="313">
        <v>5.1032279532676608</v>
      </c>
      <c r="F23" s="313">
        <v>5.4951667430847495</v>
      </c>
      <c r="G23" s="313">
        <v>6.1797703107033595</v>
      </c>
      <c r="H23" s="313">
        <v>6.856291055924383</v>
      </c>
      <c r="I23" s="313">
        <v>6.5284816289623002</v>
      </c>
      <c r="J23" s="313">
        <v>6.0153351343297636</v>
      </c>
      <c r="K23" s="313">
        <v>4.5732575403234197</v>
      </c>
      <c r="L23" s="313">
        <v>5.444120054015956</v>
      </c>
      <c r="M23" s="313">
        <v>5.2209631583658211</v>
      </c>
      <c r="N23" s="313">
        <v>5.1742323513713311</v>
      </c>
      <c r="O23" s="313">
        <v>4.9132010572303679</v>
      </c>
      <c r="P23" s="313">
        <v>4.882139045157313</v>
      </c>
      <c r="Q23" s="313">
        <v>5.1309031062221484</v>
      </c>
    </row>
    <row r="24" spans="1:17" x14ac:dyDescent="0.25">
      <c r="A24" s="310" t="s">
        <v>299</v>
      </c>
      <c r="B24" s="312">
        <v>3.048271950710205</v>
      </c>
      <c r="C24" s="312">
        <v>2.8052205823547949</v>
      </c>
      <c r="D24" s="312">
        <v>2.6531767782335991</v>
      </c>
      <c r="E24" s="312">
        <v>3.6096002596283454</v>
      </c>
      <c r="F24" s="312">
        <v>3.8868252573038466</v>
      </c>
      <c r="G24" s="312">
        <v>4.3710570490340839</v>
      </c>
      <c r="H24" s="312">
        <v>4.8495717224831001</v>
      </c>
      <c r="I24" s="312">
        <v>4.6177065180465053</v>
      </c>
      <c r="J24" s="312">
        <v>4.2547492413551984</v>
      </c>
      <c r="K24" s="312">
        <v>3.2347431382775405</v>
      </c>
      <c r="L24" s="312">
        <v>3.8507190625966512</v>
      </c>
      <c r="M24" s="312">
        <v>3.6928763803075317</v>
      </c>
      <c r="N24" s="312">
        <v>3.659822882677283</v>
      </c>
      <c r="O24" s="312">
        <v>3.4751909916995283</v>
      </c>
      <c r="P24" s="312">
        <v>3.4532203002332214</v>
      </c>
      <c r="Q24" s="312">
        <v>3.6291753678156655</v>
      </c>
    </row>
    <row r="25" spans="1:17" x14ac:dyDescent="0.25">
      <c r="A25" s="149" t="s">
        <v>298</v>
      </c>
      <c r="B25" s="148">
        <v>1.2613539106387055</v>
      </c>
      <c r="C25" s="148">
        <v>1.1607809306295707</v>
      </c>
      <c r="D25" s="148">
        <v>1.0978662530621794</v>
      </c>
      <c r="E25" s="148">
        <v>1.4936276936393156</v>
      </c>
      <c r="F25" s="148">
        <v>1.6083414857809026</v>
      </c>
      <c r="G25" s="148">
        <v>1.808713261669276</v>
      </c>
      <c r="H25" s="148">
        <v>2.0067193334412829</v>
      </c>
      <c r="I25" s="148">
        <v>1.9107751109157951</v>
      </c>
      <c r="J25" s="148">
        <v>1.7605858929745648</v>
      </c>
      <c r="K25" s="148">
        <v>1.3385144020458795</v>
      </c>
      <c r="L25" s="148">
        <v>1.5934009914193044</v>
      </c>
      <c r="M25" s="148">
        <v>1.528086778058289</v>
      </c>
      <c r="N25" s="148">
        <v>1.5144094686940484</v>
      </c>
      <c r="O25" s="148">
        <v>1.4380100655308394</v>
      </c>
      <c r="P25" s="148">
        <v>1.4289187449240921</v>
      </c>
      <c r="Q25" s="148">
        <v>1.5017277384064827</v>
      </c>
    </row>
    <row r="26" spans="1:17" x14ac:dyDescent="0.25">
      <c r="A26" s="127" t="s">
        <v>293</v>
      </c>
      <c r="B26" s="311">
        <v>12.153004300317241</v>
      </c>
      <c r="C26" s="311">
        <v>11.286083136979277</v>
      </c>
      <c r="D26" s="311">
        <v>10.703593480013588</v>
      </c>
      <c r="E26" s="311">
        <v>14.42736447180792</v>
      </c>
      <c r="F26" s="311">
        <v>15.560060292135397</v>
      </c>
      <c r="G26" s="311">
        <v>17.51548733787542</v>
      </c>
      <c r="H26" s="311">
        <v>19.335178299655066</v>
      </c>
      <c r="I26" s="311">
        <v>18.520091383723823</v>
      </c>
      <c r="J26" s="311">
        <v>17.11314859731527</v>
      </c>
      <c r="K26" s="311">
        <v>12.927895692644608</v>
      </c>
      <c r="L26" s="311">
        <v>15.462854428356076</v>
      </c>
      <c r="M26" s="311">
        <v>14.794155596902009</v>
      </c>
      <c r="N26" s="311">
        <v>14.673719220615098</v>
      </c>
      <c r="O26" s="311">
        <v>13.931305007429042</v>
      </c>
      <c r="P26" s="311">
        <v>14.203884452342884</v>
      </c>
      <c r="Q26" s="311">
        <v>14.855382620818048</v>
      </c>
    </row>
    <row r="27" spans="1:17" x14ac:dyDescent="0.25">
      <c r="A27" s="310" t="s">
        <v>297</v>
      </c>
      <c r="B27" s="309">
        <v>9.9341024485806901</v>
      </c>
      <c r="C27" s="309">
        <v>9.2441035349735259</v>
      </c>
      <c r="D27" s="309">
        <v>8.7722897901196113</v>
      </c>
      <c r="E27" s="309">
        <v>11.799859829956006</v>
      </c>
      <c r="F27" s="309">
        <v>12.730757690443802</v>
      </c>
      <c r="G27" s="309">
        <v>14.333702137283954</v>
      </c>
      <c r="H27" s="309">
        <v>15.805072111905002</v>
      </c>
      <c r="I27" s="309">
        <v>15.15876479956451</v>
      </c>
      <c r="J27" s="309">
        <v>14.01602631853757</v>
      </c>
      <c r="K27" s="309">
        <v>10.573257505673187</v>
      </c>
      <c r="L27" s="309">
        <v>12.659834292136857</v>
      </c>
      <c r="M27" s="309">
        <v>12.106032499292747</v>
      </c>
      <c r="N27" s="309">
        <v>12.009656465483168</v>
      </c>
      <c r="O27" s="309">
        <v>11.401639724505815</v>
      </c>
      <c r="P27" s="309">
        <v>10.021296708613232</v>
      </c>
      <c r="Q27" s="309">
        <v>11.066720589750659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1.9962598084717023</v>
      </c>
      <c r="C29" s="83">
        <v>1.0019356732985747</v>
      </c>
      <c r="D29" s="83">
        <v>0.99942193761101228</v>
      </c>
      <c r="E29" s="83">
        <v>1.9998372551081927</v>
      </c>
      <c r="F29" s="83">
        <v>2.3486188675339323</v>
      </c>
      <c r="G29" s="83">
        <v>2.3968065442341016</v>
      </c>
      <c r="H29" s="83">
        <v>3.1109548135231453</v>
      </c>
      <c r="I29" s="83">
        <v>1.7645753681233207</v>
      </c>
      <c r="J29" s="83">
        <v>1.76833605503112</v>
      </c>
      <c r="K29" s="83">
        <v>1.767114635351664</v>
      </c>
      <c r="L29" s="83">
        <v>1.4139635906859935</v>
      </c>
      <c r="M29" s="83">
        <v>1.7677583061226736</v>
      </c>
      <c r="N29" s="83">
        <v>2.120727773936312</v>
      </c>
      <c r="O29" s="83">
        <v>1.7693044345530298</v>
      </c>
      <c r="P29" s="83">
        <v>2.0609744470439892</v>
      </c>
      <c r="Q29" s="83">
        <v>1.4319342437541709</v>
      </c>
    </row>
    <row r="30" spans="1:17" x14ac:dyDescent="0.25">
      <c r="A30" s="154" t="s">
        <v>125</v>
      </c>
      <c r="B30" s="83">
        <v>2.377661829124059</v>
      </c>
      <c r="C30" s="83">
        <v>1.7910694341500559</v>
      </c>
      <c r="D30" s="83">
        <v>1.2895339785671172</v>
      </c>
      <c r="E30" s="83">
        <v>2.7398525893747068</v>
      </c>
      <c r="F30" s="83">
        <v>2.4576523405850796</v>
      </c>
      <c r="G30" s="83">
        <v>2.8041430427338749</v>
      </c>
      <c r="H30" s="83">
        <v>3.8396449452167234</v>
      </c>
      <c r="I30" s="83">
        <v>3.5338147726118514</v>
      </c>
      <c r="J30" s="83">
        <v>2.5250966636694949</v>
      </c>
      <c r="K30" s="83">
        <v>2.4946781278334851</v>
      </c>
      <c r="L30" s="83">
        <v>2.7763159794090826</v>
      </c>
      <c r="M30" s="83">
        <v>2.671621895124912</v>
      </c>
      <c r="N30" s="83">
        <v>2.1343191799860777</v>
      </c>
      <c r="O30" s="83">
        <v>2.2970301885083813</v>
      </c>
      <c r="P30" s="83">
        <v>1.5434086348583889</v>
      </c>
      <c r="Q30" s="83">
        <v>1.803423634601522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5.5601808109849289</v>
      </c>
      <c r="C32" s="83">
        <v>6.4510984275248955</v>
      </c>
      <c r="D32" s="83">
        <v>6.483333873941481</v>
      </c>
      <c r="E32" s="83">
        <v>7.060169985473105</v>
      </c>
      <c r="F32" s="83">
        <v>7.9244864823247907</v>
      </c>
      <c r="G32" s="83">
        <v>9.1327525503159777</v>
      </c>
      <c r="H32" s="83">
        <v>8.8544723531651339</v>
      </c>
      <c r="I32" s="83">
        <v>9.8603746588293379</v>
      </c>
      <c r="J32" s="83">
        <v>9.722593599836955</v>
      </c>
      <c r="K32" s="83">
        <v>6.311464742488039</v>
      </c>
      <c r="L32" s="83">
        <v>8.4695547220417815</v>
      </c>
      <c r="M32" s="83">
        <v>7.666652298045161</v>
      </c>
      <c r="N32" s="83">
        <v>7.7546095115607789</v>
      </c>
      <c r="O32" s="83">
        <v>7.335305101444404</v>
      </c>
      <c r="P32" s="83">
        <v>6.416913626710854</v>
      </c>
      <c r="Q32" s="83">
        <v>7.8313627113949655</v>
      </c>
    </row>
    <row r="33" spans="1:17" x14ac:dyDescent="0.25">
      <c r="A33" s="152" t="s">
        <v>296</v>
      </c>
      <c r="B33" s="264">
        <v>2.2189018517365509</v>
      </c>
      <c r="C33" s="264">
        <v>2.0419796020057519</v>
      </c>
      <c r="D33" s="264">
        <v>1.9313036898939759</v>
      </c>
      <c r="E33" s="264">
        <v>2.6275046418519143</v>
      </c>
      <c r="F33" s="264">
        <v>2.8293026016915936</v>
      </c>
      <c r="G33" s="264">
        <v>3.181785200591468</v>
      </c>
      <c r="H33" s="264">
        <v>3.530106187750063</v>
      </c>
      <c r="I33" s="264">
        <v>3.3613265841593125</v>
      </c>
      <c r="J33" s="264">
        <v>3.0971222787777002</v>
      </c>
      <c r="K33" s="264">
        <v>2.3546381869714201</v>
      </c>
      <c r="L33" s="264">
        <v>2.8030201362192186</v>
      </c>
      <c r="M33" s="264">
        <v>2.688123097609262</v>
      </c>
      <c r="N33" s="264">
        <v>2.6640627551319298</v>
      </c>
      <c r="O33" s="264">
        <v>2.5296652829232276</v>
      </c>
      <c r="P33" s="264">
        <v>4.182587743729651</v>
      </c>
      <c r="Q33" s="264">
        <v>3.7886620310673895</v>
      </c>
    </row>
    <row r="34" spans="1:17" x14ac:dyDescent="0.25">
      <c r="A34" s="86" t="s">
        <v>292</v>
      </c>
      <c r="B34" s="85">
        <v>16.138074615771309</v>
      </c>
      <c r="C34" s="85">
        <v>12.433533749790918</v>
      </c>
      <c r="D34" s="85">
        <v>10.726594957043501</v>
      </c>
      <c r="E34" s="85">
        <v>21.601878529074039</v>
      </c>
      <c r="F34" s="85">
        <v>23.568863947825445</v>
      </c>
      <c r="G34" s="85">
        <v>27.24243529873381</v>
      </c>
      <c r="H34" s="85">
        <v>28.186634507433162</v>
      </c>
      <c r="I34" s="85">
        <v>17.767698317255714</v>
      </c>
      <c r="J34" s="85">
        <v>20.210967215527774</v>
      </c>
      <c r="K34" s="85">
        <v>11.779771112366859</v>
      </c>
      <c r="L34" s="85">
        <v>13.746012547202556</v>
      </c>
      <c r="M34" s="85">
        <v>11.994846769912748</v>
      </c>
      <c r="N34" s="85">
        <v>14.309996578833942</v>
      </c>
      <c r="O34" s="85">
        <v>9.6379989075564545</v>
      </c>
      <c r="P34" s="85">
        <v>10.235352696785085</v>
      </c>
      <c r="Q34" s="85">
        <v>9.1434243315760479</v>
      </c>
    </row>
    <row r="35" spans="1:17" x14ac:dyDescent="0.25">
      <c r="A35" s="150" t="s">
        <v>33</v>
      </c>
      <c r="B35" s="87">
        <v>0.98218444981163755</v>
      </c>
      <c r="C35" s="87">
        <v>1.6230603460571673</v>
      </c>
      <c r="D35" s="87">
        <v>0</v>
      </c>
      <c r="E35" s="87">
        <v>0</v>
      </c>
      <c r="F35" s="87">
        <v>0</v>
      </c>
      <c r="G35" s="87">
        <v>0</v>
      </c>
      <c r="H35" s="87">
        <v>0.38347730531510732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2.2036119986996969E-15</v>
      </c>
      <c r="F37" s="87">
        <v>2.2234609571298525E-15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1.1693511059028631E-15</v>
      </c>
      <c r="O37" s="87">
        <v>0</v>
      </c>
      <c r="P37" s="87">
        <v>0</v>
      </c>
      <c r="Q37" s="87">
        <v>6.0269911165796501E-16</v>
      </c>
    </row>
    <row r="38" spans="1:17" x14ac:dyDescent="0.25">
      <c r="A38" s="150" t="s">
        <v>125</v>
      </c>
      <c r="B38" s="87">
        <v>3.5966579760937023</v>
      </c>
      <c r="C38" s="87">
        <v>1.7083716270186078</v>
      </c>
      <c r="D38" s="87">
        <v>1.5007579840347247</v>
      </c>
      <c r="E38" s="87">
        <v>3.4634268676474056</v>
      </c>
      <c r="F38" s="87">
        <v>4.0421288485594591</v>
      </c>
      <c r="G38" s="87">
        <v>4.7536420271870767</v>
      </c>
      <c r="H38" s="87">
        <v>6.4685041302013548</v>
      </c>
      <c r="I38" s="87">
        <v>2.8692382665331548</v>
      </c>
      <c r="J38" s="87">
        <v>1.6817993196110619</v>
      </c>
      <c r="K38" s="87">
        <v>1.8534295445203834</v>
      </c>
      <c r="L38" s="87">
        <v>1.8682040000827933</v>
      </c>
      <c r="M38" s="87">
        <v>1.4476724618426462</v>
      </c>
      <c r="N38" s="87">
        <v>1.8657881341287021</v>
      </c>
      <c r="O38" s="87">
        <v>0.91295362892647047</v>
      </c>
      <c r="P38" s="87">
        <v>1.0160071269316859</v>
      </c>
      <c r="Q38" s="87">
        <v>0.64258269936756918</v>
      </c>
    </row>
    <row r="39" spans="1:17" x14ac:dyDescent="0.25">
      <c r="A39" s="150" t="s">
        <v>29</v>
      </c>
      <c r="B39" s="87">
        <v>3.1293405829902445</v>
      </c>
      <c r="C39" s="87">
        <v>3.1229900338506407</v>
      </c>
      <c r="D39" s="87">
        <v>2.0705885540428328</v>
      </c>
      <c r="E39" s="87">
        <v>3.1025574922525947</v>
      </c>
      <c r="F39" s="87">
        <v>0.54571698100562205</v>
      </c>
      <c r="G39" s="87">
        <v>0.53680797349917542</v>
      </c>
      <c r="H39" s="87">
        <v>0.56473175955378108</v>
      </c>
      <c r="I39" s="87">
        <v>0.5714688698062711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8.4298916068757261</v>
      </c>
      <c r="C41" s="87">
        <v>5.9791117428645011</v>
      </c>
      <c r="D41" s="87">
        <v>7.1552484189659431</v>
      </c>
      <c r="E41" s="87">
        <v>8.8737436757714292</v>
      </c>
      <c r="F41" s="87">
        <v>12.820870822371946</v>
      </c>
      <c r="G41" s="87">
        <v>15.24115096408754</v>
      </c>
      <c r="H41" s="87">
        <v>14.996309650866403</v>
      </c>
      <c r="I41" s="87">
        <v>7.8922552471530318</v>
      </c>
      <c r="J41" s="87">
        <v>6.2347189931259841</v>
      </c>
      <c r="K41" s="87">
        <v>4.6383878469825897</v>
      </c>
      <c r="L41" s="87">
        <v>5.5793185495309752</v>
      </c>
      <c r="M41" s="87">
        <v>4.0708367299756105</v>
      </c>
      <c r="N41" s="87">
        <v>6.55228852801178</v>
      </c>
      <c r="O41" s="87">
        <v>2.8311118380207345</v>
      </c>
      <c r="P41" s="87">
        <v>3.9970139458634302</v>
      </c>
      <c r="Q41" s="87">
        <v>2.6419922088843482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0.10677146019898597</v>
      </c>
      <c r="F43" s="87">
        <v>5.4535851905985526E-2</v>
      </c>
      <c r="G43" s="87">
        <v>0.19879244096184334</v>
      </c>
      <c r="H43" s="87">
        <v>0.22397319802098617</v>
      </c>
      <c r="I43" s="87">
        <v>0.17201860490038942</v>
      </c>
      <c r="J43" s="87">
        <v>0.22859697027435391</v>
      </c>
      <c r="K43" s="87">
        <v>5.723079645353478E-2</v>
      </c>
      <c r="L43" s="87">
        <v>0.23233004234969387</v>
      </c>
      <c r="M43" s="87">
        <v>0.28713388301377429</v>
      </c>
      <c r="N43" s="87">
        <v>0.54691488873945782</v>
      </c>
      <c r="O43" s="87">
        <v>0.60146797283904807</v>
      </c>
      <c r="P43" s="87">
        <v>0.36921464795681624</v>
      </c>
      <c r="Q43" s="87">
        <v>0.62009912584489935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6.0553790332036206</v>
      </c>
      <c r="F44" s="87">
        <v>6.1056114439824292</v>
      </c>
      <c r="G44" s="87">
        <v>6.5120418929981767</v>
      </c>
      <c r="H44" s="87">
        <v>5.5496384634755316</v>
      </c>
      <c r="I44" s="87">
        <v>6.2627173288628661</v>
      </c>
      <c r="J44" s="87">
        <v>12.065851932516374</v>
      </c>
      <c r="K44" s="87">
        <v>5.230722924410351</v>
      </c>
      <c r="L44" s="87">
        <v>6.066159955239093</v>
      </c>
      <c r="M44" s="87">
        <v>6.1892036950807165</v>
      </c>
      <c r="N44" s="87">
        <v>5.3450050279539996</v>
      </c>
      <c r="O44" s="87">
        <v>5.2924654677702003</v>
      </c>
      <c r="P44" s="87">
        <v>4.8531169760331538</v>
      </c>
      <c r="Q44" s="87">
        <v>5.238750297479231</v>
      </c>
    </row>
    <row r="45" spans="1:17" x14ac:dyDescent="0.25">
      <c r="A45" s="86" t="s">
        <v>291</v>
      </c>
      <c r="B45" s="85">
        <v>8.0416573672842517</v>
      </c>
      <c r="C45" s="85">
        <v>7.4004626646566143</v>
      </c>
      <c r="D45" s="85">
        <v>6.9993553496494121</v>
      </c>
      <c r="E45" s="85">
        <v>9.5224996293485251</v>
      </c>
      <c r="F45" s="85">
        <v>10.253847908308069</v>
      </c>
      <c r="G45" s="85">
        <v>11.531301566776257</v>
      </c>
      <c r="H45" s="85">
        <v>12.793672874624416</v>
      </c>
      <c r="I45" s="85">
        <v>12.181988431889573</v>
      </c>
      <c r="J45" s="85">
        <v>11.224469514512784</v>
      </c>
      <c r="K45" s="85">
        <v>8.5335876883101491</v>
      </c>
      <c r="L45" s="85">
        <v>10.158596024169556</v>
      </c>
      <c r="M45" s="85">
        <v>9.742190667486577</v>
      </c>
      <c r="N45" s="85">
        <v>9.6549921146570412</v>
      </c>
      <c r="O45" s="85">
        <v>9.1679140486823325</v>
      </c>
      <c r="P45" s="85">
        <v>9.1099530872749366</v>
      </c>
      <c r="Q45" s="85">
        <v>9.57414079375752</v>
      </c>
    </row>
    <row r="46" spans="1:17" x14ac:dyDescent="0.25">
      <c r="A46" s="86" t="s">
        <v>290</v>
      </c>
      <c r="B46" s="85">
        <v>5.0566289244469314</v>
      </c>
      <c r="C46" s="85">
        <v>6.5876683228140243</v>
      </c>
      <c r="D46" s="85">
        <v>7.4940763949878102</v>
      </c>
      <c r="E46" s="85">
        <v>4.6113284630312537</v>
      </c>
      <c r="F46" s="85">
        <v>5.0792277259384351</v>
      </c>
      <c r="G46" s="85">
        <v>5.0540200014720629</v>
      </c>
      <c r="H46" s="85">
        <v>7.0759653622527292</v>
      </c>
      <c r="I46" s="85">
        <v>14.591540384766638</v>
      </c>
      <c r="J46" s="85">
        <v>10.759096568373366</v>
      </c>
      <c r="K46" s="85">
        <v>10.906483089225903</v>
      </c>
      <c r="L46" s="85">
        <v>13.195152565444896</v>
      </c>
      <c r="M46" s="85">
        <v>13.675131356087869</v>
      </c>
      <c r="N46" s="85">
        <v>11.420544677646806</v>
      </c>
      <c r="O46" s="85">
        <v>14.180837613156342</v>
      </c>
      <c r="P46" s="85">
        <v>13.546889865396102</v>
      </c>
      <c r="Q46" s="85">
        <v>15.575796880627657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0.99999999999999989</v>
      </c>
      <c r="D50" s="77">
        <f t="shared" si="0"/>
        <v>1</v>
      </c>
      <c r="E50" s="77">
        <f t="shared" si="0"/>
        <v>1</v>
      </c>
      <c r="F50" s="77">
        <f t="shared" si="0"/>
        <v>1.0000000000000002</v>
      </c>
      <c r="G50" s="77">
        <f t="shared" si="0"/>
        <v>0.99999999999999989</v>
      </c>
      <c r="H50" s="77">
        <f t="shared" si="0"/>
        <v>0.99999999999999989</v>
      </c>
      <c r="I50" s="77">
        <f t="shared" si="0"/>
        <v>1.0000000000000002</v>
      </c>
      <c r="J50" s="77">
        <f t="shared" si="0"/>
        <v>1</v>
      </c>
      <c r="K50" s="77">
        <f t="shared" si="0"/>
        <v>0.99999999999999978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1.7383329566179138E-2</v>
      </c>
      <c r="C51" s="75">
        <f t="shared" si="1"/>
        <v>1.7486568817710241E-2</v>
      </c>
      <c r="D51" s="75">
        <f t="shared" si="1"/>
        <v>1.7401827273866671E-2</v>
      </c>
      <c r="E51" s="75">
        <f t="shared" si="1"/>
        <v>1.7120084574901481E-2</v>
      </c>
      <c r="F51" s="75">
        <f t="shared" si="1"/>
        <v>1.702659501875773E-2</v>
      </c>
      <c r="G51" s="75">
        <f t="shared" si="1"/>
        <v>1.7008086884235499E-2</v>
      </c>
      <c r="H51" s="75">
        <f t="shared" si="1"/>
        <v>1.7123364139724217E-2</v>
      </c>
      <c r="I51" s="75">
        <f t="shared" si="1"/>
        <v>1.7312024684911609E-2</v>
      </c>
      <c r="J51" s="75">
        <f t="shared" si="1"/>
        <v>1.7079621576571884E-2</v>
      </c>
      <c r="K51" s="75">
        <f t="shared" si="1"/>
        <v>1.7322826136812079E-2</v>
      </c>
      <c r="L51" s="75">
        <f t="shared" si="1"/>
        <v>1.7315887961937056E-2</v>
      </c>
      <c r="M51" s="75">
        <f t="shared" si="1"/>
        <v>1.7363532757001508E-2</v>
      </c>
      <c r="N51" s="75">
        <f t="shared" si="1"/>
        <v>1.7294602656151029E-2</v>
      </c>
      <c r="O51" s="75">
        <f t="shared" si="1"/>
        <v>1.7441366018446626E-2</v>
      </c>
      <c r="P51" s="75">
        <f t="shared" si="1"/>
        <v>1.7327658651029022E-2</v>
      </c>
      <c r="Q51" s="75">
        <f t="shared" si="1"/>
        <v>1.7401812463571514E-2</v>
      </c>
    </row>
    <row r="52" spans="1:17" x14ac:dyDescent="0.25">
      <c r="A52" s="76" t="s">
        <v>82</v>
      </c>
      <c r="B52" s="75">
        <f t="shared" ref="B52:Q52" si="2">IF(B$7=0,0,B$7/B$5)</f>
        <v>5.961716356854373E-3</v>
      </c>
      <c r="C52" s="75">
        <f t="shared" si="2"/>
        <v>5.9971228727453141E-3</v>
      </c>
      <c r="D52" s="75">
        <f t="shared" si="2"/>
        <v>5.9680602558217838E-3</v>
      </c>
      <c r="E52" s="75">
        <f t="shared" si="2"/>
        <v>5.8714349200107993E-3</v>
      </c>
      <c r="F52" s="75">
        <f t="shared" si="2"/>
        <v>5.8393721201924226E-3</v>
      </c>
      <c r="G52" s="75">
        <f t="shared" si="2"/>
        <v>5.8330246452799831E-3</v>
      </c>
      <c r="H52" s="75">
        <f t="shared" si="2"/>
        <v>5.8725596662898517E-3</v>
      </c>
      <c r="I52" s="75">
        <f t="shared" si="2"/>
        <v>5.9372619233491099E-3</v>
      </c>
      <c r="J52" s="75">
        <f t="shared" si="2"/>
        <v>5.8575578938593626E-3</v>
      </c>
      <c r="K52" s="75">
        <f t="shared" si="2"/>
        <v>5.9409663455789029E-3</v>
      </c>
      <c r="L52" s="75">
        <f t="shared" si="2"/>
        <v>5.9385868572028894E-3</v>
      </c>
      <c r="M52" s="75">
        <f t="shared" si="2"/>
        <v>5.9549269232974395E-3</v>
      </c>
      <c r="N52" s="75">
        <f t="shared" si="2"/>
        <v>5.9312869348731607E-3</v>
      </c>
      <c r="O52" s="75">
        <f t="shared" si="2"/>
        <v>5.9816203036477441E-3</v>
      </c>
      <c r="P52" s="75">
        <f t="shared" si="2"/>
        <v>5.9426236850973315E-3</v>
      </c>
      <c r="Q52" s="75">
        <f t="shared" si="2"/>
        <v>5.9680551765428956E-3</v>
      </c>
    </row>
    <row r="53" spans="1:17" x14ac:dyDescent="0.25">
      <c r="A53" s="76" t="s">
        <v>81</v>
      </c>
      <c r="B53" s="75">
        <f t="shared" ref="B53:Q53" si="3">IF(B$8=0,0,B$8/B$5)</f>
        <v>4.00831086945607E-2</v>
      </c>
      <c r="C53" s="75">
        <f t="shared" si="3"/>
        <v>4.0321161486743702E-2</v>
      </c>
      <c r="D53" s="75">
        <f t="shared" si="3"/>
        <v>4.0125761376546443E-2</v>
      </c>
      <c r="E53" s="75">
        <f t="shared" si="3"/>
        <v>3.947610889291106E-2</v>
      </c>
      <c r="F53" s="75">
        <f t="shared" si="3"/>
        <v>3.9260537300227979E-2</v>
      </c>
      <c r="G53" s="75">
        <f t="shared" si="3"/>
        <v>3.9217860575670477E-2</v>
      </c>
      <c r="H53" s="75">
        <f t="shared" si="3"/>
        <v>3.9483671031841944E-2</v>
      </c>
      <c r="I53" s="75">
        <f t="shared" si="3"/>
        <v>3.9918691325873189E-2</v>
      </c>
      <c r="J53" s="75">
        <f t="shared" si="3"/>
        <v>3.9382807851014667E-2</v>
      </c>
      <c r="K53" s="75">
        <f t="shared" si="3"/>
        <v>3.9943597703499929E-2</v>
      </c>
      <c r="L53" s="75">
        <f t="shared" si="3"/>
        <v>3.9927599409467794E-2</v>
      </c>
      <c r="M53" s="75">
        <f t="shared" si="3"/>
        <v>4.0037460497473282E-2</v>
      </c>
      <c r="N53" s="75">
        <f t="shared" si="3"/>
        <v>3.9878518983179484E-2</v>
      </c>
      <c r="O53" s="75">
        <f t="shared" si="3"/>
        <v>4.0216931240789733E-2</v>
      </c>
      <c r="P53" s="75">
        <f t="shared" si="3"/>
        <v>3.9954740689191394E-2</v>
      </c>
      <c r="Q53" s="75">
        <f t="shared" si="3"/>
        <v>4.0125727226433344E-2</v>
      </c>
    </row>
    <row r="54" spans="1:17" x14ac:dyDescent="0.25">
      <c r="A54" s="76" t="s">
        <v>80</v>
      </c>
      <c r="B54" s="75">
        <f t="shared" ref="B54:Q54" si="4">IF(B$9=0,0,B$9/B$5)</f>
        <v>1.7709301727759499E-2</v>
      </c>
      <c r="C54" s="75">
        <f t="shared" si="4"/>
        <v>1.781447692153075E-2</v>
      </c>
      <c r="D54" s="75">
        <f t="shared" si="4"/>
        <v>1.772814630442494E-2</v>
      </c>
      <c r="E54" s="75">
        <f t="shared" si="4"/>
        <v>1.7441120366927014E-2</v>
      </c>
      <c r="F54" s="75">
        <f t="shared" si="4"/>
        <v>1.7345877694811704E-2</v>
      </c>
      <c r="G54" s="75">
        <f t="shared" si="4"/>
        <v>1.7327022495787592E-2</v>
      </c>
      <c r="H54" s="75">
        <f t="shared" si="4"/>
        <v>1.7444461430142812E-2</v>
      </c>
      <c r="I54" s="75">
        <f t="shared" si="4"/>
        <v>1.763665973749973E-2</v>
      </c>
      <c r="J54" s="75">
        <f t="shared" si="4"/>
        <v>1.7399898606532918E-2</v>
      </c>
      <c r="K54" s="75">
        <f t="shared" si="4"/>
        <v>1.7647663738204838E-2</v>
      </c>
      <c r="L54" s="75">
        <f t="shared" si="4"/>
        <v>1.7640595458688301E-2</v>
      </c>
      <c r="M54" s="75">
        <f t="shared" si="4"/>
        <v>1.7689133688855389E-2</v>
      </c>
      <c r="N54" s="75">
        <f t="shared" si="4"/>
        <v>1.7618911010890356E-2</v>
      </c>
      <c r="O54" s="75">
        <f t="shared" si="4"/>
        <v>1.7768426479464913E-2</v>
      </c>
      <c r="P54" s="75">
        <f t="shared" si="4"/>
        <v>1.7652586871718799E-2</v>
      </c>
      <c r="Q54" s="75">
        <f t="shared" si="4"/>
        <v>1.7728131216407154E-2</v>
      </c>
    </row>
    <row r="55" spans="1:17" x14ac:dyDescent="0.25">
      <c r="A55" s="76" t="s">
        <v>79</v>
      </c>
      <c r="B55" s="75">
        <f t="shared" ref="B55:Q55" si="5">IF(B$10=0,0,B$10/B$5)</f>
        <v>2.826983724785978E-2</v>
      </c>
      <c r="C55" s="75">
        <f t="shared" si="5"/>
        <v>2.8437731253853515E-2</v>
      </c>
      <c r="D55" s="75">
        <f t="shared" si="5"/>
        <v>2.8299919355191078E-2</v>
      </c>
      <c r="E55" s="75">
        <f t="shared" si="5"/>
        <v>2.7841732089328327E-2</v>
      </c>
      <c r="F55" s="75">
        <f t="shared" si="5"/>
        <v>2.7689693636251962E-2</v>
      </c>
      <c r="G55" s="75">
        <f t="shared" si="5"/>
        <v>2.7659594572162258E-2</v>
      </c>
      <c r="H55" s="75">
        <f t="shared" si="5"/>
        <v>2.7847065518889651E-2</v>
      </c>
      <c r="I55" s="75">
        <f t="shared" si="5"/>
        <v>2.8153876874403308E-2</v>
      </c>
      <c r="J55" s="75">
        <f t="shared" si="5"/>
        <v>2.7775928678480985E-2</v>
      </c>
      <c r="K55" s="75">
        <f t="shared" si="5"/>
        <v>2.8171442858302101E-2</v>
      </c>
      <c r="L55" s="75">
        <f t="shared" si="5"/>
        <v>2.8160159572567494E-2</v>
      </c>
      <c r="M55" s="75">
        <f t="shared" si="5"/>
        <v>2.8237642461967472E-2</v>
      </c>
      <c r="N55" s="75">
        <f t="shared" si="5"/>
        <v>2.812554410215079E-2</v>
      </c>
      <c r="O55" s="75">
        <f t="shared" si="5"/>
        <v>2.8364219687875024E-2</v>
      </c>
      <c r="P55" s="75">
        <f t="shared" si="5"/>
        <v>2.8179301789463186E-2</v>
      </c>
      <c r="Q55" s="75">
        <f t="shared" si="5"/>
        <v>2.8299895269780273E-2</v>
      </c>
    </row>
    <row r="56" spans="1:17" x14ac:dyDescent="0.25">
      <c r="A56" s="74" t="s">
        <v>295</v>
      </c>
      <c r="B56" s="73">
        <f t="shared" ref="B56:Q56" si="6">IF(B$15=0,0,B$15/B$5)</f>
        <v>0.17584794404608983</v>
      </c>
      <c r="C56" s="73">
        <f t="shared" si="6"/>
        <v>0.17747508172445861</v>
      </c>
      <c r="D56" s="73">
        <f t="shared" si="6"/>
        <v>0.17679052701169287</v>
      </c>
      <c r="E56" s="73">
        <f t="shared" si="6"/>
        <v>0.17334321036119296</v>
      </c>
      <c r="F56" s="73">
        <f t="shared" si="6"/>
        <v>0.17249547693146985</v>
      </c>
      <c r="G56" s="73">
        <f t="shared" si="6"/>
        <v>0.17236822960545306</v>
      </c>
      <c r="H56" s="73">
        <f t="shared" si="6"/>
        <v>0.17322029915520637</v>
      </c>
      <c r="I56" s="73">
        <f t="shared" si="6"/>
        <v>0.17550424795902922</v>
      </c>
      <c r="J56" s="73">
        <f t="shared" si="6"/>
        <v>0.17332745816798997</v>
      </c>
      <c r="K56" s="73">
        <f t="shared" si="6"/>
        <v>0.17539017797812212</v>
      </c>
      <c r="L56" s="73">
        <f t="shared" si="6"/>
        <v>0.17562122659532392</v>
      </c>
      <c r="M56" s="73">
        <f t="shared" si="6"/>
        <v>0.17595430459598352</v>
      </c>
      <c r="N56" s="73">
        <f t="shared" si="6"/>
        <v>0.17530764317998937</v>
      </c>
      <c r="O56" s="73">
        <f t="shared" si="6"/>
        <v>0.17678543674947267</v>
      </c>
      <c r="P56" s="73">
        <f t="shared" si="6"/>
        <v>0.1756202189354471</v>
      </c>
      <c r="Q56" s="73">
        <f t="shared" si="6"/>
        <v>0.17665645501479318</v>
      </c>
    </row>
    <row r="57" spans="1:17" x14ac:dyDescent="0.25">
      <c r="A57" s="142" t="s">
        <v>301</v>
      </c>
      <c r="B57" s="199">
        <f t="shared" ref="B57:Q57" si="7">IF(B$16=0,0,B$16/B$5)</f>
        <v>5.1879906369805842E-2</v>
      </c>
      <c r="C57" s="199">
        <f t="shared" si="7"/>
        <v>5.2770800316802258E-2</v>
      </c>
      <c r="D57" s="199">
        <f t="shared" si="7"/>
        <v>5.2690574185621133E-2</v>
      </c>
      <c r="E57" s="199">
        <f t="shared" si="7"/>
        <v>5.1252486514377783E-2</v>
      </c>
      <c r="F57" s="199">
        <f t="shared" si="7"/>
        <v>5.1071467523579918E-2</v>
      </c>
      <c r="G57" s="199">
        <f t="shared" si="7"/>
        <v>5.1076209705616472E-2</v>
      </c>
      <c r="H57" s="199">
        <f t="shared" si="7"/>
        <v>5.1106187313935986E-2</v>
      </c>
      <c r="I57" s="199">
        <f t="shared" si="7"/>
        <v>5.2044716215042253E-2</v>
      </c>
      <c r="J57" s="199">
        <f t="shared" si="7"/>
        <v>5.1525293453780645E-2</v>
      </c>
      <c r="K57" s="199">
        <f t="shared" si="7"/>
        <v>5.1853616411335214E-2</v>
      </c>
      <c r="L57" s="199">
        <f t="shared" si="7"/>
        <v>5.2134144152834613E-2</v>
      </c>
      <c r="M57" s="199">
        <f t="shared" si="7"/>
        <v>5.2127446523794384E-2</v>
      </c>
      <c r="N57" s="199">
        <f t="shared" si="7"/>
        <v>5.1972355454363003E-2</v>
      </c>
      <c r="O57" s="199">
        <f t="shared" si="7"/>
        <v>5.240351604382406E-2</v>
      </c>
      <c r="P57" s="199">
        <f t="shared" si="7"/>
        <v>5.2049194620759354E-2</v>
      </c>
      <c r="Q57" s="199">
        <f t="shared" si="7"/>
        <v>5.2556607807338424E-2</v>
      </c>
    </row>
    <row r="58" spans="1:17" x14ac:dyDescent="0.25">
      <c r="A58" s="142" t="s">
        <v>300</v>
      </c>
      <c r="B58" s="199">
        <f t="shared" ref="B58:Q58" si="8">IF(B$22=0,0,B$22/B$5)</f>
        <v>0.12396803767628399</v>
      </c>
      <c r="C58" s="199">
        <f t="shared" si="8"/>
        <v>0.12470428140765634</v>
      </c>
      <c r="D58" s="199">
        <f t="shared" si="8"/>
        <v>0.12409995282607175</v>
      </c>
      <c r="E58" s="199">
        <f t="shared" si="8"/>
        <v>0.12209072384681516</v>
      </c>
      <c r="F58" s="199">
        <f t="shared" si="8"/>
        <v>0.12142400940788993</v>
      </c>
      <c r="G58" s="199">
        <f t="shared" si="8"/>
        <v>0.12129201989983658</v>
      </c>
      <c r="H58" s="199">
        <f t="shared" si="8"/>
        <v>0.1221141118412704</v>
      </c>
      <c r="I58" s="199">
        <f t="shared" si="8"/>
        <v>0.12345953174398697</v>
      </c>
      <c r="J58" s="199">
        <f t="shared" si="8"/>
        <v>0.12180216471420932</v>
      </c>
      <c r="K58" s="199">
        <f t="shared" si="8"/>
        <v>0.1235365615667869</v>
      </c>
      <c r="L58" s="199">
        <f t="shared" si="8"/>
        <v>0.12348708244248929</v>
      </c>
      <c r="M58" s="199">
        <f t="shared" si="8"/>
        <v>0.12382685807218914</v>
      </c>
      <c r="N58" s="199">
        <f t="shared" si="8"/>
        <v>0.12333528772562637</v>
      </c>
      <c r="O58" s="199">
        <f t="shared" si="8"/>
        <v>0.1243819207056486</v>
      </c>
      <c r="P58" s="199">
        <f t="shared" si="8"/>
        <v>0.12357102431468778</v>
      </c>
      <c r="Q58" s="199">
        <f t="shared" si="8"/>
        <v>0.12409984720745477</v>
      </c>
    </row>
    <row r="59" spans="1:17" x14ac:dyDescent="0.25">
      <c r="A59" s="127" t="s">
        <v>294</v>
      </c>
      <c r="B59" s="200">
        <f t="shared" ref="B59:Q59" si="9">IF(B$23=0,0,B$23/B$5)</f>
        <v>6.7403731243674825E-2</v>
      </c>
      <c r="C59" s="200">
        <f t="shared" si="9"/>
        <v>6.780404067447221E-2</v>
      </c>
      <c r="D59" s="200">
        <f t="shared" si="9"/>
        <v>6.7475455967804784E-2</v>
      </c>
      <c r="E59" s="200">
        <f t="shared" si="9"/>
        <v>6.6383000745770387E-2</v>
      </c>
      <c r="F59" s="200">
        <f t="shared" si="9"/>
        <v>6.6020495686402239E-2</v>
      </c>
      <c r="G59" s="200">
        <f t="shared" si="9"/>
        <v>6.5948730532298203E-2</v>
      </c>
      <c r="H59" s="200">
        <f t="shared" si="9"/>
        <v>6.6395717234005086E-2</v>
      </c>
      <c r="I59" s="200">
        <f t="shared" si="9"/>
        <v>6.7127247096318524E-2</v>
      </c>
      <c r="J59" s="200">
        <f t="shared" si="9"/>
        <v>6.6226105770366639E-2</v>
      </c>
      <c r="K59" s="200">
        <f t="shared" si="9"/>
        <v>6.7169129645813341E-2</v>
      </c>
      <c r="L59" s="200">
        <f t="shared" si="9"/>
        <v>6.7142226924282525E-2</v>
      </c>
      <c r="M59" s="200">
        <f t="shared" si="9"/>
        <v>6.732696926316864E-2</v>
      </c>
      <c r="N59" s="200">
        <f t="shared" si="9"/>
        <v>6.7059693309236071E-2</v>
      </c>
      <c r="O59" s="200">
        <f t="shared" si="9"/>
        <v>6.7628767156161063E-2</v>
      </c>
      <c r="P59" s="200">
        <f t="shared" si="9"/>
        <v>6.718786768378647E-2</v>
      </c>
      <c r="Q59" s="200">
        <f t="shared" si="9"/>
        <v>6.7475398540995352E-2</v>
      </c>
    </row>
    <row r="60" spans="1:17" x14ac:dyDescent="0.25">
      <c r="A60" s="142" t="s">
        <v>299</v>
      </c>
      <c r="B60" s="199">
        <f t="shared" ref="B60:Q60" si="10">IF(B$24=0,0,B$24/B$5)</f>
        <v>4.7675809904062678E-2</v>
      </c>
      <c r="C60" s="199">
        <f t="shared" si="10"/>
        <v>4.7958955599016924E-2</v>
      </c>
      <c r="D60" s="199">
        <f t="shared" si="10"/>
        <v>4.7726542026008262E-2</v>
      </c>
      <c r="E60" s="199">
        <f t="shared" si="10"/>
        <v>4.6953829795788812E-2</v>
      </c>
      <c r="F60" s="199">
        <f t="shared" si="10"/>
        <v>4.6697423778186947E-2</v>
      </c>
      <c r="G60" s="199">
        <f t="shared" si="10"/>
        <v>4.6646663059430438E-2</v>
      </c>
      <c r="H60" s="199">
        <f t="shared" si="10"/>
        <v>4.6962824385027982E-2</v>
      </c>
      <c r="I60" s="199">
        <f t="shared" si="10"/>
        <v>4.7480247946176522E-2</v>
      </c>
      <c r="J60" s="199">
        <f t="shared" si="10"/>
        <v>4.6842855300991026E-2</v>
      </c>
      <c r="K60" s="199">
        <f t="shared" si="10"/>
        <v>4.7509872188502118E-2</v>
      </c>
      <c r="L60" s="199">
        <f t="shared" si="10"/>
        <v>4.7490843434248614E-2</v>
      </c>
      <c r="M60" s="199">
        <f t="shared" si="10"/>
        <v>4.7621514844680253E-2</v>
      </c>
      <c r="N60" s="199">
        <f t="shared" si="10"/>
        <v>4.7432465999215752E-2</v>
      </c>
      <c r="O60" s="199">
        <f t="shared" si="10"/>
        <v>4.7834981647040746E-2</v>
      </c>
      <c r="P60" s="199">
        <f t="shared" si="10"/>
        <v>4.7523125922678232E-2</v>
      </c>
      <c r="Q60" s="199">
        <f t="shared" si="10"/>
        <v>4.7726501407045492E-2</v>
      </c>
    </row>
    <row r="61" spans="1:17" x14ac:dyDescent="0.25">
      <c r="A61" s="142" t="s">
        <v>298</v>
      </c>
      <c r="B61" s="199">
        <f t="shared" ref="B61:Q61" si="11">IF(B$25=0,0,B$25/B$5)</f>
        <v>1.9727921339612143E-2</v>
      </c>
      <c r="C61" s="199">
        <f t="shared" si="11"/>
        <v>1.9845085075455286E-2</v>
      </c>
      <c r="D61" s="199">
        <f t="shared" si="11"/>
        <v>1.974891394179653E-2</v>
      </c>
      <c r="E61" s="199">
        <f t="shared" si="11"/>
        <v>1.9429170949981582E-2</v>
      </c>
      <c r="F61" s="199">
        <f t="shared" si="11"/>
        <v>1.9323071908215295E-2</v>
      </c>
      <c r="G61" s="199">
        <f t="shared" si="11"/>
        <v>1.9302067472867768E-2</v>
      </c>
      <c r="H61" s="199">
        <f t="shared" si="11"/>
        <v>1.9432892848977097E-2</v>
      </c>
      <c r="I61" s="199">
        <f t="shared" si="11"/>
        <v>1.9646999150142008E-2</v>
      </c>
      <c r="J61" s="199">
        <f t="shared" si="11"/>
        <v>1.9383250469375599E-2</v>
      </c>
      <c r="K61" s="199">
        <f t="shared" si="11"/>
        <v>1.965925745731123E-2</v>
      </c>
      <c r="L61" s="199">
        <f t="shared" si="11"/>
        <v>1.9651383490033914E-2</v>
      </c>
      <c r="M61" s="199">
        <f t="shared" si="11"/>
        <v>1.970545441848838E-2</v>
      </c>
      <c r="N61" s="199">
        <f t="shared" si="11"/>
        <v>1.9627227310020316E-2</v>
      </c>
      <c r="O61" s="199">
        <f t="shared" si="11"/>
        <v>1.979378550912031E-2</v>
      </c>
      <c r="P61" s="199">
        <f t="shared" si="11"/>
        <v>1.9664741761108242E-2</v>
      </c>
      <c r="Q61" s="199">
        <f t="shared" si="11"/>
        <v>1.9748897133949863E-2</v>
      </c>
    </row>
    <row r="62" spans="1:17" x14ac:dyDescent="0.25">
      <c r="A62" s="127" t="s">
        <v>293</v>
      </c>
      <c r="B62" s="200">
        <f t="shared" ref="B62:Q62" si="12">IF(B$26=0,0,B$26/B$5)</f>
        <v>0.19007632263590782</v>
      </c>
      <c r="C62" s="200">
        <f t="shared" si="12"/>
        <v>0.19295051642564376</v>
      </c>
      <c r="D62" s="200">
        <f t="shared" si="12"/>
        <v>0.19254107311812113</v>
      </c>
      <c r="E62" s="200">
        <f t="shared" si="12"/>
        <v>0.18767175506598305</v>
      </c>
      <c r="F62" s="200">
        <f t="shared" si="12"/>
        <v>0.18694298852529659</v>
      </c>
      <c r="G62" s="200">
        <f t="shared" si="12"/>
        <v>0.18692024080357045</v>
      </c>
      <c r="H62" s="200">
        <f t="shared" si="12"/>
        <v>0.18724015952381229</v>
      </c>
      <c r="I62" s="200">
        <f t="shared" si="12"/>
        <v>0.19042754827499384</v>
      </c>
      <c r="J62" s="200">
        <f t="shared" si="12"/>
        <v>0.18840798787781593</v>
      </c>
      <c r="K62" s="200">
        <f t="shared" si="12"/>
        <v>0.18987679879611322</v>
      </c>
      <c r="L62" s="200">
        <f t="shared" si="12"/>
        <v>0.19070308344136819</v>
      </c>
      <c r="M62" s="200">
        <f t="shared" si="12"/>
        <v>0.19077814359810988</v>
      </c>
      <c r="N62" s="200">
        <f t="shared" si="12"/>
        <v>0.19017605778362401</v>
      </c>
      <c r="O62" s="200">
        <f t="shared" si="12"/>
        <v>0.19176031502769089</v>
      </c>
      <c r="P62" s="200">
        <f t="shared" si="12"/>
        <v>0.19547348003667006</v>
      </c>
      <c r="Q62" s="200">
        <f t="shared" si="12"/>
        <v>0.19535992827522222</v>
      </c>
    </row>
    <row r="63" spans="1:17" x14ac:dyDescent="0.25">
      <c r="A63" s="142" t="s">
        <v>297</v>
      </c>
      <c r="B63" s="199">
        <f t="shared" ref="B63:Q63" si="13">IF(B$27=0,0,B$27/B$5)</f>
        <v>0.15537208869952385</v>
      </c>
      <c r="C63" s="199">
        <f t="shared" si="13"/>
        <v>0.1580401747282057</v>
      </c>
      <c r="D63" s="199">
        <f t="shared" si="13"/>
        <v>0.15779991019339643</v>
      </c>
      <c r="E63" s="199">
        <f t="shared" si="13"/>
        <v>0.15349306577426006</v>
      </c>
      <c r="F63" s="199">
        <f t="shared" si="13"/>
        <v>0.15295094261593997</v>
      </c>
      <c r="G63" s="199">
        <f t="shared" si="13"/>
        <v>0.15296514469878036</v>
      </c>
      <c r="H63" s="199">
        <f t="shared" si="13"/>
        <v>0.15305492287967384</v>
      </c>
      <c r="I63" s="199">
        <f t="shared" si="13"/>
        <v>0.15586566803850899</v>
      </c>
      <c r="J63" s="199">
        <f t="shared" si="13"/>
        <v>0.15431007927626225</v>
      </c>
      <c r="K63" s="199">
        <f t="shared" si="13"/>
        <v>0.15529335444487266</v>
      </c>
      <c r="L63" s="199">
        <f t="shared" si="13"/>
        <v>0.15613349052422923</v>
      </c>
      <c r="M63" s="199">
        <f t="shared" si="13"/>
        <v>0.15611343218784954</v>
      </c>
      <c r="N63" s="199">
        <f t="shared" si="13"/>
        <v>0.15564895904049206</v>
      </c>
      <c r="O63" s="199">
        <f t="shared" si="13"/>
        <v>0.15694021660121246</v>
      </c>
      <c r="P63" s="199">
        <f t="shared" si="13"/>
        <v>0.137912818756389</v>
      </c>
      <c r="Q63" s="199">
        <f t="shared" si="13"/>
        <v>0.14553605220681676</v>
      </c>
    </row>
    <row r="64" spans="1:17" x14ac:dyDescent="0.25">
      <c r="A64" s="142" t="s">
        <v>296</v>
      </c>
      <c r="B64" s="199">
        <f t="shared" ref="B64:Q64" si="14">IF(B$33=0,0,B$33/B$5)</f>
        <v>3.4704233936383971E-2</v>
      </c>
      <c r="C64" s="199">
        <f t="shared" si="14"/>
        <v>3.491034169743807E-2</v>
      </c>
      <c r="D64" s="199">
        <f t="shared" si="14"/>
        <v>3.4741162924724713E-2</v>
      </c>
      <c r="E64" s="199">
        <f t="shared" si="14"/>
        <v>3.4178689291722984E-2</v>
      </c>
      <c r="F64" s="199">
        <f t="shared" si="14"/>
        <v>3.3992045909356623E-2</v>
      </c>
      <c r="G64" s="199">
        <f t="shared" si="14"/>
        <v>3.395509610479009E-2</v>
      </c>
      <c r="H64" s="199">
        <f t="shared" si="14"/>
        <v>3.4185236644138438E-2</v>
      </c>
      <c r="I64" s="199">
        <f t="shared" si="14"/>
        <v>3.4561880236484842E-2</v>
      </c>
      <c r="J64" s="199">
        <f t="shared" si="14"/>
        <v>3.4097908601553678E-2</v>
      </c>
      <c r="K64" s="199">
        <f t="shared" si="14"/>
        <v>3.4583444351240548E-2</v>
      </c>
      <c r="L64" s="199">
        <f t="shared" si="14"/>
        <v>3.4569592917138951E-2</v>
      </c>
      <c r="M64" s="199">
        <f t="shared" si="14"/>
        <v>3.4664711410260327E-2</v>
      </c>
      <c r="N64" s="199">
        <f t="shared" si="14"/>
        <v>3.452709874313193E-2</v>
      </c>
      <c r="O64" s="199">
        <f t="shared" si="14"/>
        <v>3.4820098426478416E-2</v>
      </c>
      <c r="P64" s="199">
        <f t="shared" si="14"/>
        <v>5.7560661280281034E-2</v>
      </c>
      <c r="Q64" s="199">
        <f t="shared" si="14"/>
        <v>4.9823876068405479E-2</v>
      </c>
    </row>
    <row r="65" spans="1:17" x14ac:dyDescent="0.25">
      <c r="A65" s="127" t="s">
        <v>292</v>
      </c>
      <c r="B65" s="200">
        <f t="shared" ref="B65:Q65" si="15">IF(B$34=0,0,B$34/B$5)</f>
        <v>0.25240391606786716</v>
      </c>
      <c r="C65" s="200">
        <f t="shared" si="15"/>
        <v>0.21256770208941919</v>
      </c>
      <c r="D65" s="200">
        <f t="shared" si="15"/>
        <v>0.19295483407409456</v>
      </c>
      <c r="E65" s="200">
        <f t="shared" si="15"/>
        <v>0.28099813130772588</v>
      </c>
      <c r="F65" s="200">
        <f t="shared" si="15"/>
        <v>0.28316303277947924</v>
      </c>
      <c r="G65" s="200">
        <f t="shared" si="15"/>
        <v>0.29072343052104171</v>
      </c>
      <c r="H65" s="200">
        <f t="shared" si="15"/>
        <v>0.27295687993243534</v>
      </c>
      <c r="I65" s="200">
        <f t="shared" si="15"/>
        <v>0.18269128153537378</v>
      </c>
      <c r="J65" s="200">
        <f t="shared" si="15"/>
        <v>0.22251356286005025</v>
      </c>
      <c r="K65" s="200">
        <f t="shared" si="15"/>
        <v>0.17301386726377549</v>
      </c>
      <c r="L65" s="200">
        <f t="shared" si="15"/>
        <v>0.16952930585494466</v>
      </c>
      <c r="M65" s="200">
        <f t="shared" si="15"/>
        <v>0.15467963578718441</v>
      </c>
      <c r="N65" s="200">
        <f t="shared" si="15"/>
        <v>0.1854620969192641</v>
      </c>
      <c r="O65" s="200">
        <f t="shared" si="15"/>
        <v>0.13266421959493374</v>
      </c>
      <c r="P65" s="200">
        <f t="shared" si="15"/>
        <v>0.14085865157212546</v>
      </c>
      <c r="Q65" s="200">
        <f t="shared" si="15"/>
        <v>0.12024319852276237</v>
      </c>
    </row>
    <row r="66" spans="1:17" x14ac:dyDescent="0.25">
      <c r="A66" s="127" t="s">
        <v>291</v>
      </c>
      <c r="B66" s="200">
        <f t="shared" ref="B66:Q66" si="16">IF(B$45=0,0,B$45/B$5)</f>
        <v>0.12577372824853242</v>
      </c>
      <c r="C66" s="200">
        <f t="shared" si="16"/>
        <v>0.12652069594060897</v>
      </c>
      <c r="D66" s="200">
        <f t="shared" si="16"/>
        <v>0.12590756484474119</v>
      </c>
      <c r="E66" s="200">
        <f t="shared" si="16"/>
        <v>0.12386906988779117</v>
      </c>
      <c r="F66" s="200">
        <f t="shared" si="16"/>
        <v>0.12319264423620731</v>
      </c>
      <c r="G66" s="200">
        <f t="shared" si="16"/>
        <v>0.12305873219864719</v>
      </c>
      <c r="H66" s="200">
        <f t="shared" si="16"/>
        <v>0.12389279854651668</v>
      </c>
      <c r="I66" s="200">
        <f t="shared" si="16"/>
        <v>0.12525781553312348</v>
      </c>
      <c r="J66" s="200">
        <f t="shared" si="16"/>
        <v>0.12357630766771979</v>
      </c>
      <c r="K66" s="200">
        <f t="shared" si="16"/>
        <v>0.12533596735500815</v>
      </c>
      <c r="L66" s="200">
        <f t="shared" si="16"/>
        <v>0.12528576752890755</v>
      </c>
      <c r="M66" s="200">
        <f t="shared" si="16"/>
        <v>0.12563049225405756</v>
      </c>
      <c r="N66" s="200">
        <f t="shared" si="16"/>
        <v>0.12513176180431804</v>
      </c>
      <c r="O66" s="200">
        <f t="shared" si="16"/>
        <v>0.12619363980507348</v>
      </c>
      <c r="P66" s="200">
        <f t="shared" si="16"/>
        <v>0.12537093207954875</v>
      </c>
      <c r="Q66" s="200">
        <f t="shared" si="16"/>
        <v>0.12590745768770714</v>
      </c>
    </row>
    <row r="67" spans="1:17" x14ac:dyDescent="0.25">
      <c r="A67" s="72" t="s">
        <v>290</v>
      </c>
      <c r="B67" s="71">
        <f t="shared" ref="B67:Q67" si="17">IF(B$46=0,0,B$46/B$5)</f>
        <v>7.9087064164714296E-2</v>
      </c>
      <c r="C67" s="71">
        <f t="shared" si="17"/>
        <v>0.11262490179281358</v>
      </c>
      <c r="D67" s="71">
        <f t="shared" si="17"/>
        <v>0.13480683041769465</v>
      </c>
      <c r="E67" s="71">
        <f t="shared" si="17"/>
        <v>5.9984351787457861E-2</v>
      </c>
      <c r="F67" s="71">
        <f t="shared" si="17"/>
        <v>6.1023286070903023E-2</v>
      </c>
      <c r="G67" s="71">
        <f t="shared" si="17"/>
        <v>5.3935047165853435E-2</v>
      </c>
      <c r="H67" s="71">
        <f t="shared" si="17"/>
        <v>6.8523023821135759E-2</v>
      </c>
      <c r="I67" s="71">
        <f t="shared" si="17"/>
        <v>0.15003334505512431</v>
      </c>
      <c r="J67" s="71">
        <f t="shared" si="17"/>
        <v>0.11845276304959766</v>
      </c>
      <c r="K67" s="71">
        <f t="shared" si="17"/>
        <v>0.16018756217876978</v>
      </c>
      <c r="L67" s="71">
        <f t="shared" si="17"/>
        <v>0.16273556039530965</v>
      </c>
      <c r="M67" s="71">
        <f t="shared" si="17"/>
        <v>0.17634775817290108</v>
      </c>
      <c r="N67" s="71">
        <f t="shared" si="17"/>
        <v>0.14801388331632365</v>
      </c>
      <c r="O67" s="71">
        <f t="shared" si="17"/>
        <v>0.19519505793644429</v>
      </c>
      <c r="P67" s="71">
        <f t="shared" si="17"/>
        <v>0.18643193800592237</v>
      </c>
      <c r="Q67" s="71">
        <f t="shared" si="17"/>
        <v>0.20483394060578461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0.51589833700674059</v>
      </c>
      <c r="C71" s="253">
        <f>IF(C$5=0,0,C$5/MAE_fec!C$5)</f>
        <v>0.51285251602642501</v>
      </c>
      <c r="D71" s="253">
        <f>IF(D$5=0,0,D$5/MAE_fec!D$5)</f>
        <v>0.5153499499618488</v>
      </c>
      <c r="E71" s="253">
        <f>IF(E$5=0,0,E$5/MAE_fec!E$5)</f>
        <v>0.52383098784332593</v>
      </c>
      <c r="F71" s="253">
        <f>IF(F$5=0,0,F$5/MAE_fec!F$5)</f>
        <v>0.53145153393811917</v>
      </c>
      <c r="G71" s="253">
        <f>IF(G$5=0,0,G$5/MAE_fec!G$5)</f>
        <v>0.54257491548631731</v>
      </c>
      <c r="H71" s="253">
        <f>IF(H$5=0,0,H$5/MAE_fec!H$5)</f>
        <v>0.5442676332770553</v>
      </c>
      <c r="I71" s="253">
        <f>IF(I$5=0,0,I$5/MAE_fec!I$5)</f>
        <v>0.54978011414086192</v>
      </c>
      <c r="J71" s="253">
        <f>IF(J$5=0,0,J$5/MAE_fec!J$5)</f>
        <v>0.55726099460749756</v>
      </c>
      <c r="K71" s="253">
        <f>IF(K$5=0,0,K$5/MAE_fec!K$5)</f>
        <v>0.54943730498190468</v>
      </c>
      <c r="L71" s="253">
        <f>IF(L$5=0,0,L$5/MAE_fec!L$5)</f>
        <v>0.54965745494552209</v>
      </c>
      <c r="M71" s="253">
        <f>IF(M$5=0,0,M$5/MAE_fec!M$5)</f>
        <v>0.54814921827715368</v>
      </c>
      <c r="N71" s="253">
        <f>IF(N$5=0,0,N$5/MAE_fec!N$5)</f>
        <v>0.55033394501810096</v>
      </c>
      <c r="O71" s="253">
        <f>IF(O$5=0,0,O$5/MAE_fec!O$5)</f>
        <v>0.54570306575836669</v>
      </c>
      <c r="P71" s="253">
        <f>IF(P$5=0,0,P$5/MAE_fec!P$5)</f>
        <v>0.54928407230107201</v>
      </c>
      <c r="Q71" s="253">
        <f>IF(Q$5=0,0,Q$5/MAE_fec!Q$5)</f>
        <v>0.56380383037271775</v>
      </c>
    </row>
    <row r="72" spans="1:17" x14ac:dyDescent="0.25">
      <c r="A72" s="76" t="s">
        <v>83</v>
      </c>
      <c r="B72" s="308">
        <f>IF(B$6=0,0,B$6/MAE_fec!B$6)</f>
        <v>0.43765481042831322</v>
      </c>
      <c r="C72" s="308">
        <f>IF(C$6=0,0,C$6/MAE_fec!C$6)</f>
        <v>0.43765481042831317</v>
      </c>
      <c r="D72" s="308">
        <f>IF(D$6=0,0,D$6/MAE_fec!D$6)</f>
        <v>0.43765481042831322</v>
      </c>
      <c r="E72" s="308">
        <f>IF(E$6=0,0,E$6/MAE_fec!E$6)</f>
        <v>0.43765481042831322</v>
      </c>
      <c r="F72" s="308">
        <f>IF(F$6=0,0,F$6/MAE_fec!F$6)</f>
        <v>0.44159697091031969</v>
      </c>
      <c r="G72" s="308">
        <f>IF(G$6=0,0,G$6/MAE_fec!G$6)</f>
        <v>0.45034961067886453</v>
      </c>
      <c r="H72" s="308">
        <f>IF(H$6=0,0,H$6/MAE_fec!H$6)</f>
        <v>0.45481650345189734</v>
      </c>
      <c r="I72" s="308">
        <f>IF(I$6=0,0,I$6/MAE_fec!I$6)</f>
        <v>0.46448479757783268</v>
      </c>
      <c r="J72" s="308">
        <f>IF(J$6=0,0,J$6/MAE_fec!J$6)</f>
        <v>0.46448479757783268</v>
      </c>
      <c r="K72" s="308">
        <f>IF(K$6=0,0,K$6/MAE_fec!K$6)</f>
        <v>0.46448479757783268</v>
      </c>
      <c r="L72" s="308">
        <f>IF(L$6=0,0,L$6/MAE_fec!L$6)</f>
        <v>0.46448479757783273</v>
      </c>
      <c r="M72" s="308">
        <f>IF(M$6=0,0,M$6/MAE_fec!M$6)</f>
        <v>0.46448479757783273</v>
      </c>
      <c r="N72" s="308">
        <f>IF(N$6=0,0,N$6/MAE_fec!N$6)</f>
        <v>0.46448479757783262</v>
      </c>
      <c r="O72" s="308">
        <f>IF(O$6=0,0,O$6/MAE_fec!O$6)</f>
        <v>0.46448479757783268</v>
      </c>
      <c r="P72" s="308">
        <f>IF(P$6=0,0,P$6/MAE_fec!P$6)</f>
        <v>0.46448479757783268</v>
      </c>
      <c r="Q72" s="308">
        <f>IF(Q$6=0,0,Q$6/MAE_fec!Q$6)</f>
        <v>0.47880328408744699</v>
      </c>
    </row>
    <row r="73" spans="1:17" x14ac:dyDescent="0.25">
      <c r="A73" s="76" t="s">
        <v>82</v>
      </c>
      <c r="B73" s="308">
        <f>IF(B$7=0,0,B$7/MAE_fec!B$7)</f>
        <v>0.11036494306958712</v>
      </c>
      <c r="C73" s="308">
        <f>IF(C$7=0,0,C$7/MAE_fec!C$7)</f>
        <v>0.11036494306958712</v>
      </c>
      <c r="D73" s="308">
        <f>IF(D$7=0,0,D$7/MAE_fec!D$7)</f>
        <v>0.11036494306958711</v>
      </c>
      <c r="E73" s="308">
        <f>IF(E$7=0,0,E$7/MAE_fec!E$7)</f>
        <v>0.11036494306958711</v>
      </c>
      <c r="F73" s="308">
        <f>IF(F$7=0,0,F$7/MAE_fec!F$7)</f>
        <v>0.1113590514554678</v>
      </c>
      <c r="G73" s="308">
        <f>IF(G$7=0,0,G$7/MAE_fec!G$7)</f>
        <v>0.11356623521478422</v>
      </c>
      <c r="H73" s="308">
        <f>IF(H$7=0,0,H$7/MAE_fec!H$7)</f>
        <v>0.11469266717633685</v>
      </c>
      <c r="I73" s="308">
        <f>IF(I$7=0,0,I$7/MAE_fec!I$7)</f>
        <v>0.11713075469500162</v>
      </c>
      <c r="J73" s="308">
        <f>IF(J$7=0,0,J$7/MAE_fec!J$7)</f>
        <v>0.11713075469500163</v>
      </c>
      <c r="K73" s="308">
        <f>IF(K$7=0,0,K$7/MAE_fec!K$7)</f>
        <v>0.11713075469500162</v>
      </c>
      <c r="L73" s="308">
        <f>IF(L$7=0,0,L$7/MAE_fec!L$7)</f>
        <v>0.11713075469500162</v>
      </c>
      <c r="M73" s="308">
        <f>IF(M$7=0,0,M$7/MAE_fec!M$7)</f>
        <v>0.11713075469500163</v>
      </c>
      <c r="N73" s="308">
        <f>IF(N$7=0,0,N$7/MAE_fec!N$7)</f>
        <v>0.11713075469500162</v>
      </c>
      <c r="O73" s="308">
        <f>IF(O$7=0,0,O$7/MAE_fec!O$7)</f>
        <v>0.11713075469500163</v>
      </c>
      <c r="P73" s="308">
        <f>IF(P$7=0,0,P$7/MAE_fec!P$7)</f>
        <v>0.1171307546950016</v>
      </c>
      <c r="Q73" s="308">
        <f>IF(Q$7=0,0,Q$7/MAE_fec!Q$7)</f>
        <v>0.12074149747863448</v>
      </c>
    </row>
    <row r="74" spans="1:17" x14ac:dyDescent="0.25">
      <c r="A74" s="76" t="s">
        <v>81</v>
      </c>
      <c r="B74" s="308">
        <f>IF(B$8=0,0,B$8/MAE_fec!B$8)</f>
        <v>0.60069062932330253</v>
      </c>
      <c r="C74" s="308">
        <f>IF(C$8=0,0,C$8/MAE_fec!C$8)</f>
        <v>0.60069062932330264</v>
      </c>
      <c r="D74" s="308">
        <f>IF(D$8=0,0,D$8/MAE_fec!D$8)</f>
        <v>0.60069062932330264</v>
      </c>
      <c r="E74" s="308">
        <f>IF(E$8=0,0,E$8/MAE_fec!E$8)</f>
        <v>0.60069062932330275</v>
      </c>
      <c r="F74" s="308">
        <f>IF(F$8=0,0,F$8/MAE_fec!F$8)</f>
        <v>0.60610132927313864</v>
      </c>
      <c r="G74" s="308">
        <f>IF(G$8=0,0,G$8/MAE_fec!G$8)</f>
        <v>0.61811451538586981</v>
      </c>
      <c r="H74" s="308">
        <f>IF(H$8=0,0,H$8/MAE_fec!H$8)</f>
        <v>0.62424542167780983</v>
      </c>
      <c r="I74" s="308">
        <f>IF(I$8=0,0,I$8/MAE_fec!I$8)</f>
        <v>0.63751536306679446</v>
      </c>
      <c r="J74" s="308">
        <f>IF(J$8=0,0,J$8/MAE_fec!J$8)</f>
        <v>0.63751536306679446</v>
      </c>
      <c r="K74" s="308">
        <f>IF(K$8=0,0,K$8/MAE_fec!K$8)</f>
        <v>0.63751536306679435</v>
      </c>
      <c r="L74" s="308">
        <f>IF(L$8=0,0,L$8/MAE_fec!L$8)</f>
        <v>0.63751536306679446</v>
      </c>
      <c r="M74" s="308">
        <f>IF(M$8=0,0,M$8/MAE_fec!M$8)</f>
        <v>0.63751536306679446</v>
      </c>
      <c r="N74" s="308">
        <f>IF(N$8=0,0,N$8/MAE_fec!N$8)</f>
        <v>0.63751536306679435</v>
      </c>
      <c r="O74" s="308">
        <f>IF(O$8=0,0,O$8/MAE_fec!O$8)</f>
        <v>0.63751536306679435</v>
      </c>
      <c r="P74" s="308">
        <f>IF(P$8=0,0,P$8/MAE_fec!P$8)</f>
        <v>0.63751536306679446</v>
      </c>
      <c r="Q74" s="308">
        <f>IF(Q$8=0,0,Q$8/MAE_fec!Q$8)</f>
        <v>0.65716779340110287</v>
      </c>
    </row>
    <row r="75" spans="1:17" x14ac:dyDescent="0.25">
      <c r="A75" s="76" t="s">
        <v>80</v>
      </c>
      <c r="B75" s="308">
        <f>IF(B$9=0,0,B$9/MAE_fec!B$9)</f>
        <v>0.42871318515986823</v>
      </c>
      <c r="C75" s="308">
        <f>IF(C$9=0,0,C$9/MAE_fec!C$9)</f>
        <v>0.42871318515986823</v>
      </c>
      <c r="D75" s="308">
        <f>IF(D$9=0,0,D$9/MAE_fec!D$9)</f>
        <v>0.42871318515986828</v>
      </c>
      <c r="E75" s="308">
        <f>IF(E$9=0,0,E$9/MAE_fec!E$9)</f>
        <v>0.42871318515986817</v>
      </c>
      <c r="F75" s="308">
        <f>IF(F$9=0,0,F$9/MAE_fec!F$9)</f>
        <v>0.43257480426328532</v>
      </c>
      <c r="G75" s="308">
        <f>IF(G$9=0,0,G$9/MAE_fec!G$9)</f>
        <v>0.44114862085188294</v>
      </c>
      <c r="H75" s="308">
        <f>IF(H$9=0,0,H$9/MAE_fec!H$9)</f>
        <v>0.44552425156098074</v>
      </c>
      <c r="I75" s="308">
        <f>IF(I$9=0,0,I$9/MAE_fec!I$9)</f>
        <v>0.45499501498235312</v>
      </c>
      <c r="J75" s="308">
        <f>IF(J$9=0,0,J$9/MAE_fec!J$9)</f>
        <v>0.45499501498235312</v>
      </c>
      <c r="K75" s="308">
        <f>IF(K$9=0,0,K$9/MAE_fec!K$9)</f>
        <v>0.45499501498235323</v>
      </c>
      <c r="L75" s="308">
        <f>IF(L$9=0,0,L$9/MAE_fec!L$9)</f>
        <v>0.45499501498235312</v>
      </c>
      <c r="M75" s="308">
        <f>IF(M$9=0,0,M$9/MAE_fec!M$9)</f>
        <v>0.45499501498235301</v>
      </c>
      <c r="N75" s="308">
        <f>IF(N$9=0,0,N$9/MAE_fec!N$9)</f>
        <v>0.45499501498235317</v>
      </c>
      <c r="O75" s="308">
        <f>IF(O$9=0,0,O$9/MAE_fec!O$9)</f>
        <v>0.45499501498235317</v>
      </c>
      <c r="P75" s="308">
        <f>IF(P$9=0,0,P$9/MAE_fec!P$9)</f>
        <v>0.45499501498235317</v>
      </c>
      <c r="Q75" s="308">
        <f>IF(Q$9=0,0,Q$9/MAE_fec!Q$9)</f>
        <v>0.46902096377107516</v>
      </c>
    </row>
    <row r="76" spans="1:17" x14ac:dyDescent="0.25">
      <c r="A76" s="76" t="s">
        <v>79</v>
      </c>
      <c r="B76" s="308">
        <f>IF(B$10=0,0,B$10/MAE_fec!B$10)</f>
        <v>0.65901954526418682</v>
      </c>
      <c r="C76" s="308">
        <f>IF(C$10=0,0,C$10/MAE_fec!C$10)</f>
        <v>0.65901954526418693</v>
      </c>
      <c r="D76" s="308">
        <f>IF(D$10=0,0,D$10/MAE_fec!D$10)</f>
        <v>0.65901954526418693</v>
      </c>
      <c r="E76" s="308">
        <f>IF(E$10=0,0,E$10/MAE_fec!E$10)</f>
        <v>0.65901954526418693</v>
      </c>
      <c r="F76" s="308">
        <f>IF(F$10=0,0,F$10/MAE_fec!F$10)</f>
        <v>0.6649556408955084</v>
      </c>
      <c r="G76" s="308">
        <f>IF(G$10=0,0,G$10/MAE_fec!G$10)</f>
        <v>0.67813534449452206</v>
      </c>
      <c r="H76" s="308">
        <f>IF(H$10=0,0,H$10/MAE_fec!H$10)</f>
        <v>0.68486158072884329</v>
      </c>
      <c r="I76" s="308">
        <f>IF(I$10=0,0,I$10/MAE_fec!I$10)</f>
        <v>0.69942007442417986</v>
      </c>
      <c r="J76" s="308">
        <f>IF(J$10=0,0,J$10/MAE_fec!J$10)</f>
        <v>0.69942007442417997</v>
      </c>
      <c r="K76" s="308">
        <f>IF(K$10=0,0,K$10/MAE_fec!K$10)</f>
        <v>0.69942007442417997</v>
      </c>
      <c r="L76" s="308">
        <f>IF(L$10=0,0,L$10/MAE_fec!L$10)</f>
        <v>0.69942007442417997</v>
      </c>
      <c r="M76" s="308">
        <f>IF(M$10=0,0,M$10/MAE_fec!M$10)</f>
        <v>0.69942007442417997</v>
      </c>
      <c r="N76" s="308">
        <f>IF(N$10=0,0,N$10/MAE_fec!N$10)</f>
        <v>0.69942007442417997</v>
      </c>
      <c r="O76" s="308">
        <f>IF(O$10=0,0,O$10/MAE_fec!O$10)</f>
        <v>0.69942007442417986</v>
      </c>
      <c r="P76" s="308">
        <f>IF(P$10=0,0,P$10/MAE_fec!P$10)</f>
        <v>0.69942007442417997</v>
      </c>
      <c r="Q76" s="308">
        <f>IF(Q$10=0,0,Q$10/MAE_fec!Q$10)</f>
        <v>0.72098081646012979</v>
      </c>
    </row>
    <row r="77" spans="1:17" x14ac:dyDescent="0.25">
      <c r="A77" s="74" t="s">
        <v>295</v>
      </c>
      <c r="B77" s="307">
        <f>IF(B$15=0,0,B$15/MAE_fec!B$15)</f>
        <v>0.56124824983739796</v>
      </c>
      <c r="C77" s="307">
        <f>IF(C$15=0,0,C$15/MAE_fec!C$15)</f>
        <v>0.56309730922475076</v>
      </c>
      <c r="D77" s="307">
        <f>IF(D$15=0,0,D$15/MAE_fec!D$15)</f>
        <v>0.56365687095765704</v>
      </c>
      <c r="E77" s="307">
        <f>IF(E$15=0,0,E$15/MAE_fec!E$15)</f>
        <v>0.56176101698395386</v>
      </c>
      <c r="F77" s="307">
        <f>IF(F$15=0,0,F$15/MAE_fec!F$15)</f>
        <v>0.56714610446560776</v>
      </c>
      <c r="G77" s="307">
        <f>IF(G$15=0,0,G$15/MAE_fec!G$15)</f>
        <v>0.5785894483083811</v>
      </c>
      <c r="H77" s="307">
        <f>IF(H$15=0,0,H$15/MAE_fec!H$15)</f>
        <v>0.58326359365264646</v>
      </c>
      <c r="I77" s="307">
        <f>IF(I$15=0,0,I$15/MAE_fec!I$15)</f>
        <v>0.59693938880582309</v>
      </c>
      <c r="J77" s="307">
        <f>IF(J$15=0,0,J$15/MAE_fec!J$15)</f>
        <v>0.59755734730999277</v>
      </c>
      <c r="K77" s="307">
        <f>IF(K$15=0,0,K$15/MAE_fec!K$15)</f>
        <v>0.59617943179891875</v>
      </c>
      <c r="L77" s="307">
        <f>IF(L$15=0,0,L$15/MAE_fec!L$15)</f>
        <v>0.59720399662480661</v>
      </c>
      <c r="M77" s="307">
        <f>IF(M$15=0,0,M$15/MAE_fec!M$15)</f>
        <v>0.59669482571206711</v>
      </c>
      <c r="N77" s="307">
        <f>IF(N$15=0,0,N$15/MAE_fec!N$15)</f>
        <v>0.5968713445512962</v>
      </c>
      <c r="O77" s="307">
        <f>IF(O$15=0,0,O$15/MAE_fec!O$15)</f>
        <v>0.59683798599229132</v>
      </c>
      <c r="P77" s="307">
        <f>IF(P$15=0,0,P$15/MAE_fec!P$15)</f>
        <v>0.59679489134280961</v>
      </c>
      <c r="Q77" s="307">
        <f>IF(Q$15=0,0,Q$15/MAE_fec!Q$15)</f>
        <v>0.61618498300337576</v>
      </c>
    </row>
    <row r="78" spans="1:17" x14ac:dyDescent="0.25">
      <c r="A78" s="127" t="s">
        <v>294</v>
      </c>
      <c r="B78" s="305">
        <f>IF(B$23=0,0,B$23/MAE_fec!B$23)</f>
        <v>0.44291538483242515</v>
      </c>
      <c r="C78" s="305">
        <f>IF(C$23=0,0,C$23/MAE_fec!C$23)</f>
        <v>0.4429153848324251</v>
      </c>
      <c r="D78" s="305">
        <f>IF(D$23=0,0,D$23/MAE_fec!D$23)</f>
        <v>0.4429153848324251</v>
      </c>
      <c r="E78" s="305">
        <f>IF(E$23=0,0,E$23/MAE_fec!E$23)</f>
        <v>0.44291538483242515</v>
      </c>
      <c r="F78" s="305">
        <f>IF(F$23=0,0,F$23/MAE_fec!F$23)</f>
        <v>0.44690492975539831</v>
      </c>
      <c r="G78" s="305">
        <f>IF(G$23=0,0,G$23/MAE_fec!G$23)</f>
        <v>0.45576277552565436</v>
      </c>
      <c r="H78" s="305">
        <f>IF(H$23=0,0,H$23/MAE_fec!H$23)</f>
        <v>0.46028335997812908</v>
      </c>
      <c r="I78" s="305">
        <f>IF(I$23=0,0,I$23/MAE_fec!I$23)</f>
        <v>0.47006786619495994</v>
      </c>
      <c r="J78" s="305">
        <f>IF(J$23=0,0,J$23/MAE_fec!J$23)</f>
        <v>0.47006786619495994</v>
      </c>
      <c r="K78" s="305">
        <f>IF(K$23=0,0,K$23/MAE_fec!K$23)</f>
        <v>0.47006786619495983</v>
      </c>
      <c r="L78" s="305">
        <f>IF(L$23=0,0,L$23/MAE_fec!L$23)</f>
        <v>0.47006786619495988</v>
      </c>
      <c r="M78" s="305">
        <f>IF(M$23=0,0,M$23/MAE_fec!M$23)</f>
        <v>0.47006786619495994</v>
      </c>
      <c r="N78" s="305">
        <f>IF(N$23=0,0,N$23/MAE_fec!N$23)</f>
        <v>0.47006786619495983</v>
      </c>
      <c r="O78" s="305">
        <f>IF(O$23=0,0,O$23/MAE_fec!O$23)</f>
        <v>0.47006786619495983</v>
      </c>
      <c r="P78" s="305">
        <f>IF(P$23=0,0,P$23/MAE_fec!P$23)</f>
        <v>0.47006786619495977</v>
      </c>
      <c r="Q78" s="305">
        <f>IF(Q$23=0,0,Q$23/MAE_fec!Q$23)</f>
        <v>0.48455845972097916</v>
      </c>
    </row>
    <row r="79" spans="1:17" x14ac:dyDescent="0.25">
      <c r="A79" s="127" t="s">
        <v>293</v>
      </c>
      <c r="B79" s="305">
        <f>IF(B$26=0,0,B$26/MAE_fec!B$26)</f>
        <v>0.42466235698996663</v>
      </c>
      <c r="C79" s="305">
        <f>IF(C$26=0,0,C$26/MAE_fec!C$26)</f>
        <v>0.42853870464499572</v>
      </c>
      <c r="D79" s="305">
        <f>IF(D$26=0,0,D$26/MAE_fec!D$26)</f>
        <v>0.42971176367491765</v>
      </c>
      <c r="E79" s="305">
        <f>IF(E$26=0,0,E$26/MAE_fec!E$26)</f>
        <v>0.42573731636646012</v>
      </c>
      <c r="F79" s="305">
        <f>IF(F$26=0,0,F$26/MAE_fec!F$26)</f>
        <v>0.43025355046835151</v>
      </c>
      <c r="G79" s="305">
        <f>IF(G$26=0,0,G$26/MAE_fec!G$26)</f>
        <v>0.4392053888134283</v>
      </c>
      <c r="H79" s="305">
        <f>IF(H$26=0,0,H$26/MAE_fec!H$26)</f>
        <v>0.44132967208115892</v>
      </c>
      <c r="I79" s="305">
        <f>IF(I$26=0,0,I$26/MAE_fec!I$26)</f>
        <v>0.45338841606798025</v>
      </c>
      <c r="J79" s="305">
        <f>IF(J$26=0,0,J$26/MAE_fec!J$26)</f>
        <v>0.45468389744349869</v>
      </c>
      <c r="K79" s="305">
        <f>IF(K$26=0,0,K$26/MAE_fec!K$26)</f>
        <v>0.45179525060137288</v>
      </c>
      <c r="L79" s="305">
        <f>IF(L$26=0,0,L$26/MAE_fec!L$26)</f>
        <v>0.45394313697399041</v>
      </c>
      <c r="M79" s="305">
        <f>IF(M$26=0,0,M$26/MAE_fec!M$26)</f>
        <v>0.45287571670230725</v>
      </c>
      <c r="N79" s="305">
        <f>IF(N$26=0,0,N$26/MAE_fec!N$26)</f>
        <v>0.45324576884513962</v>
      </c>
      <c r="O79" s="305">
        <f>IF(O$26=0,0,O$26/MAE_fec!O$26)</f>
        <v>0.45317583633087927</v>
      </c>
      <c r="P79" s="305">
        <f>IF(P$26=0,0,P$26/MAE_fec!P$26)</f>
        <v>0.4649823493571415</v>
      </c>
      <c r="Q79" s="305">
        <f>IF(Q$26=0,0,Q$26/MAE_fec!Q$26)</f>
        <v>0.47699642705730544</v>
      </c>
    </row>
    <row r="80" spans="1:17" x14ac:dyDescent="0.25">
      <c r="A80" s="127" t="s">
        <v>292</v>
      </c>
      <c r="B80" s="305">
        <f>IF(B$34=0,0,B$34/MAE_fec!B$34)</f>
        <v>0.60438949474532255</v>
      </c>
      <c r="C80" s="305">
        <f>IF(C$34=0,0,C$34/MAE_fec!C$34)</f>
        <v>0.5935041401592932</v>
      </c>
      <c r="D80" s="305">
        <f>IF(D$34=0,0,D$34/MAE_fec!D$34)</f>
        <v>0.61480092404944253</v>
      </c>
      <c r="E80" s="305">
        <f>IF(E$34=0,0,E$34/MAE_fec!E$34)</f>
        <v>0.6316944332684935</v>
      </c>
      <c r="F80" s="305">
        <f>IF(F$34=0,0,F$34/MAE_fec!F$34)</f>
        <v>0.64958003738049852</v>
      </c>
      <c r="G80" s="305">
        <f>IF(G$34=0,0,G$34/MAE_fec!G$34)</f>
        <v>0.6610918786732608</v>
      </c>
      <c r="H80" s="305">
        <f>IF(H$34=0,0,H$34/MAE_fec!H$34)</f>
        <v>0.66129758021856655</v>
      </c>
      <c r="I80" s="305">
        <f>IF(I$34=0,0,I$34/MAE_fec!I$34)</f>
        <v>0.68657008498526573</v>
      </c>
      <c r="J80" s="305">
        <f>IF(J$34=0,0,J$34/MAE_fec!J$34)</f>
        <v>0.70705762453415233</v>
      </c>
      <c r="K80" s="305">
        <f>IF(K$34=0,0,K$34/MAE_fec!K$34)</f>
        <v>0.69622624946716516</v>
      </c>
      <c r="L80" s="305">
        <f>IF(L$34=0,0,L$34/MAE_fec!L$34)</f>
        <v>0.69538349833705837</v>
      </c>
      <c r="M80" s="305">
        <f>IF(M$34=0,0,M$34/MAE_fec!M$34)</f>
        <v>0.69918359993761758</v>
      </c>
      <c r="N80" s="305">
        <f>IF(N$34=0,0,N$34/MAE_fec!N$34)</f>
        <v>0.68913596178282421</v>
      </c>
      <c r="O80" s="305">
        <f>IF(O$34=0,0,O$34/MAE_fec!O$34)</f>
        <v>0.69694359504415937</v>
      </c>
      <c r="P80" s="305">
        <f>IF(P$34=0,0,P$34/MAE_fec!P$34)</f>
        <v>0.69617980734799723</v>
      </c>
      <c r="Q80" s="305">
        <f>IF(Q$34=0,0,Q$34/MAE_fec!Q$34)</f>
        <v>0.72010944770884211</v>
      </c>
    </row>
    <row r="81" spans="1:17" x14ac:dyDescent="0.25">
      <c r="A81" s="127" t="s">
        <v>291</v>
      </c>
      <c r="B81" s="305">
        <f>IF(B$45=0,0,B$45/MAE_fec!B$45)</f>
        <v>0.58541580324976306</v>
      </c>
      <c r="C81" s="305">
        <f>IF(C$45=0,0,C$45/MAE_fec!C$45)</f>
        <v>0.58541580324976317</v>
      </c>
      <c r="D81" s="305">
        <f>IF(D$45=0,0,D$45/MAE_fec!D$45)</f>
        <v>0.58541580324976317</v>
      </c>
      <c r="E81" s="305">
        <f>IF(E$45=0,0,E$45/MAE_fec!E$45)</f>
        <v>0.58541580324976306</v>
      </c>
      <c r="F81" s="305">
        <f>IF(F$45=0,0,F$45/MAE_fec!F$45)</f>
        <v>0.59068891573504523</v>
      </c>
      <c r="G81" s="305">
        <f>IF(G$45=0,0,G$45/MAE_fec!G$45)</f>
        <v>0.60239662125676441</v>
      </c>
      <c r="H81" s="305">
        <f>IF(H$45=0,0,H$45/MAE_fec!H$45)</f>
        <v>0.60837162612006379</v>
      </c>
      <c r="I81" s="305">
        <f>IF(I$45=0,0,I$45/MAE_fec!I$45)</f>
        <v>0.62130412917252698</v>
      </c>
      <c r="J81" s="305">
        <f>IF(J$45=0,0,J$45/MAE_fec!J$45)</f>
        <v>0.62130412917252709</v>
      </c>
      <c r="K81" s="305">
        <f>IF(K$45=0,0,K$45/MAE_fec!K$45)</f>
        <v>0.62130412917252698</v>
      </c>
      <c r="L81" s="305">
        <f>IF(L$45=0,0,L$45/MAE_fec!L$45)</f>
        <v>0.62130412917252698</v>
      </c>
      <c r="M81" s="305">
        <f>IF(M$45=0,0,M$45/MAE_fec!M$45)</f>
        <v>0.62130412917252698</v>
      </c>
      <c r="N81" s="305">
        <f>IF(N$45=0,0,N$45/MAE_fec!N$45)</f>
        <v>0.6213041291725272</v>
      </c>
      <c r="O81" s="305">
        <f>IF(O$45=0,0,O$45/MAE_fec!O$45)</f>
        <v>0.6213041291725272</v>
      </c>
      <c r="P81" s="305">
        <f>IF(P$45=0,0,P$45/MAE_fec!P$45)</f>
        <v>0.62130412917252709</v>
      </c>
      <c r="Q81" s="305">
        <f>IF(Q$45=0,0,Q$45/MAE_fec!Q$45)</f>
        <v>0.64045682230331524</v>
      </c>
    </row>
    <row r="82" spans="1:17" x14ac:dyDescent="0.25">
      <c r="A82" s="72" t="s">
        <v>290</v>
      </c>
      <c r="B82" s="304">
        <f>IF(B$46=0,0,B$46/MAE_fec!B$46)</f>
        <v>0.53386401407945405</v>
      </c>
      <c r="C82" s="304">
        <f>IF(C$46=0,0,C$46/MAE_fec!C$46)</f>
        <v>0.53386401407945405</v>
      </c>
      <c r="D82" s="304">
        <f>IF(D$46=0,0,D$46/MAE_fec!D$46)</f>
        <v>0.53386401407945405</v>
      </c>
      <c r="E82" s="304">
        <f>IF(E$46=0,0,E$46/MAE_fec!E$46)</f>
        <v>0.53386401407945405</v>
      </c>
      <c r="F82" s="304">
        <f>IF(F$46=0,0,F$46/MAE_fec!F$46)</f>
        <v>0.53867277561690796</v>
      </c>
      <c r="G82" s="304">
        <f>IF(G$46=0,0,G$46/MAE_fec!G$46)</f>
        <v>0.54934949911973863</v>
      </c>
      <c r="H82" s="304">
        <f>IF(H$46=0,0,H$46/MAE_fec!H$46)</f>
        <v>0.55479834430423458</v>
      </c>
      <c r="I82" s="304">
        <f>IF(I$46=0,0,I$46/MAE_fec!I$46)</f>
        <v>0.56659200951340072</v>
      </c>
      <c r="J82" s="304">
        <f>IF(J$46=0,0,J$46/MAE_fec!J$46)</f>
        <v>0.56659200951340072</v>
      </c>
      <c r="K82" s="304">
        <f>IF(K$46=0,0,K$46/MAE_fec!K$46)</f>
        <v>0.56659200951340083</v>
      </c>
      <c r="L82" s="304">
        <f>IF(L$46=0,0,L$46/MAE_fec!L$46)</f>
        <v>0.56659200951340083</v>
      </c>
      <c r="M82" s="304">
        <f>IF(M$46=0,0,M$46/MAE_fec!M$46)</f>
        <v>0.56659200951340072</v>
      </c>
      <c r="N82" s="304">
        <f>IF(N$46=0,0,N$46/MAE_fec!N$46)</f>
        <v>0.56659200951340083</v>
      </c>
      <c r="O82" s="304">
        <f>IF(O$46=0,0,O$46/MAE_fec!O$46)</f>
        <v>0.56659200951340072</v>
      </c>
      <c r="P82" s="304">
        <f>IF(P$46=0,0,P$46/MAE_fec!P$46)</f>
        <v>0.56659200951340072</v>
      </c>
      <c r="Q82" s="304">
        <f>IF(Q$46=0,0,Q$46/MAE_fec!Q$46)</f>
        <v>0.58405811408125463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177.67205618265157</v>
      </c>
      <c r="C5" s="96">
        <v>153.79003817381053</v>
      </c>
      <c r="D5" s="96">
        <v>132.67730062544402</v>
      </c>
      <c r="E5" s="96">
        <v>190.00249960658402</v>
      </c>
      <c r="F5" s="96">
        <v>198.13308274584</v>
      </c>
      <c r="G5" s="96">
        <v>221.88133150407825</v>
      </c>
      <c r="H5" s="96">
        <v>248.01706328824801</v>
      </c>
      <c r="I5" s="96">
        <v>189.15367016106003</v>
      </c>
      <c r="J5" s="96">
        <v>161.519847251832</v>
      </c>
      <c r="K5" s="96">
        <v>126.96134423148004</v>
      </c>
      <c r="L5" s="96">
        <v>148.61879884158711</v>
      </c>
      <c r="M5" s="96">
        <v>136.83750542943898</v>
      </c>
      <c r="N5" s="96">
        <v>145.5309364306091</v>
      </c>
      <c r="O5" s="96">
        <v>122.73002238213907</v>
      </c>
      <c r="P5" s="96">
        <v>118.22779492049382</v>
      </c>
      <c r="Q5" s="96">
        <v>115.50020315573713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3.6344322149602002</v>
      </c>
      <c r="C10" s="158">
        <v>3.3446438570562238</v>
      </c>
      <c r="D10" s="158">
        <v>3.1633631482748354</v>
      </c>
      <c r="E10" s="158">
        <v>4.3036998269348796</v>
      </c>
      <c r="F10" s="158">
        <v>4.5928630970045896</v>
      </c>
      <c r="G10" s="158">
        <v>5.0646711629376773</v>
      </c>
      <c r="H10" s="158">
        <v>5.5639310751276163</v>
      </c>
      <c r="I10" s="158">
        <v>5.187634777602657</v>
      </c>
      <c r="J10" s="158">
        <v>4.7798804554106278</v>
      </c>
      <c r="K10" s="158">
        <v>3.6339827867274472</v>
      </c>
      <c r="L10" s="158">
        <v>4.3259839164388225</v>
      </c>
      <c r="M10" s="158">
        <v>4.1486599169960154</v>
      </c>
      <c r="N10" s="158">
        <v>4.1115268785151233</v>
      </c>
      <c r="O10" s="158">
        <v>3.9041072828895587</v>
      </c>
      <c r="P10" s="158">
        <v>3.8794249167207342</v>
      </c>
      <c r="Q10" s="158">
        <v>3.9551722662004374</v>
      </c>
    </row>
    <row r="11" spans="1:17" x14ac:dyDescent="0.25">
      <c r="A11" s="92" t="s">
        <v>125</v>
      </c>
      <c r="B11" s="91">
        <v>1.701809966057193</v>
      </c>
      <c r="C11" s="91">
        <v>1.5661175975220614</v>
      </c>
      <c r="D11" s="91">
        <v>1.481233549997885</v>
      </c>
      <c r="E11" s="91">
        <v>2.0151921464510245</v>
      </c>
      <c r="F11" s="91">
        <v>2.1505918198296374</v>
      </c>
      <c r="G11" s="91">
        <v>2.371514269659917</v>
      </c>
      <c r="H11" s="91">
        <v>2.6052909489223151</v>
      </c>
      <c r="I11" s="91">
        <v>2.4290915451523345</v>
      </c>
      <c r="J11" s="91">
        <v>2.2381620331496208</v>
      </c>
      <c r="K11" s="91">
        <v>1.7015995228847005</v>
      </c>
      <c r="L11" s="91">
        <v>2.0256265921523964</v>
      </c>
      <c r="M11" s="91">
        <v>1.9425952597118785</v>
      </c>
      <c r="N11" s="91">
        <v>1.9252078464326741</v>
      </c>
      <c r="O11" s="91">
        <v>1.8280843580544472</v>
      </c>
      <c r="P11" s="91">
        <v>1.8165269278294243</v>
      </c>
      <c r="Q11" s="91">
        <v>1.8519953549791621</v>
      </c>
    </row>
    <row r="12" spans="1:17" x14ac:dyDescent="0.25">
      <c r="A12" s="92" t="s">
        <v>26</v>
      </c>
      <c r="B12" s="91">
        <v>1.9326222489030069</v>
      </c>
      <c r="C12" s="91">
        <v>1.7785262595341624</v>
      </c>
      <c r="D12" s="91">
        <v>1.6821295982769504</v>
      </c>
      <c r="E12" s="91">
        <v>2.2885076804838556</v>
      </c>
      <c r="F12" s="91">
        <v>2.4422712771749522</v>
      </c>
      <c r="G12" s="91">
        <v>2.6931568932777603</v>
      </c>
      <c r="H12" s="91">
        <v>2.9586401262053008</v>
      </c>
      <c r="I12" s="91">
        <v>2.758543232450323</v>
      </c>
      <c r="J12" s="91">
        <v>2.541718422261007</v>
      </c>
      <c r="K12" s="91">
        <v>1.9323832638427467</v>
      </c>
      <c r="L12" s="91">
        <v>2.3003573242864257</v>
      </c>
      <c r="M12" s="91">
        <v>2.2060646572841369</v>
      </c>
      <c r="N12" s="91">
        <v>2.1863190320824497</v>
      </c>
      <c r="O12" s="91">
        <v>2.0760229248351116</v>
      </c>
      <c r="P12" s="91">
        <v>2.0628979888913102</v>
      </c>
      <c r="Q12" s="91">
        <v>2.1031769112212753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18.221057177609843</v>
      </c>
      <c r="C15" s="204">
        <v>16.367115644035284</v>
      </c>
      <c r="D15" s="204">
        <v>15.266447452033768</v>
      </c>
      <c r="E15" s="204">
        <v>21.455693916334699</v>
      </c>
      <c r="F15" s="204">
        <v>22.667786406396448</v>
      </c>
      <c r="G15" s="204">
        <v>24.966804377889328</v>
      </c>
      <c r="H15" s="204">
        <v>27.911465055557652</v>
      </c>
      <c r="I15" s="204">
        <v>25.715896646775505</v>
      </c>
      <c r="J15" s="204">
        <v>23.340874371662707</v>
      </c>
      <c r="K15" s="204">
        <v>18.132392107008698</v>
      </c>
      <c r="L15" s="204">
        <v>21.343552994619813</v>
      </c>
      <c r="M15" s="204">
        <v>20.557282885595654</v>
      </c>
      <c r="N15" s="204">
        <v>20.179565284764355</v>
      </c>
      <c r="O15" s="204">
        <v>19.253340848867673</v>
      </c>
      <c r="P15" s="204">
        <v>18.966240781199275</v>
      </c>
      <c r="Q15" s="204">
        <v>19.218341716327615</v>
      </c>
    </row>
    <row r="16" spans="1:17" x14ac:dyDescent="0.25">
      <c r="A16" s="152" t="s">
        <v>301</v>
      </c>
      <c r="B16" s="264">
        <v>18.221057177609843</v>
      </c>
      <c r="C16" s="264">
        <v>16.367115644035284</v>
      </c>
      <c r="D16" s="264">
        <v>15.266447452033768</v>
      </c>
      <c r="E16" s="264">
        <v>21.455693916334699</v>
      </c>
      <c r="F16" s="264">
        <v>22.667786406396448</v>
      </c>
      <c r="G16" s="264">
        <v>24.966804377889328</v>
      </c>
      <c r="H16" s="264">
        <v>27.911465055557652</v>
      </c>
      <c r="I16" s="264">
        <v>25.715896646775505</v>
      </c>
      <c r="J16" s="264">
        <v>23.340874371662707</v>
      </c>
      <c r="K16" s="264">
        <v>18.132392107008698</v>
      </c>
      <c r="L16" s="264">
        <v>21.343552994619813</v>
      </c>
      <c r="M16" s="264">
        <v>20.557282885595654</v>
      </c>
      <c r="N16" s="264">
        <v>20.179565284764355</v>
      </c>
      <c r="O16" s="264">
        <v>19.253340848867673</v>
      </c>
      <c r="P16" s="264">
        <v>18.966240781199275</v>
      </c>
      <c r="Q16" s="264">
        <v>19.218341716327615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3.8887913463687847</v>
      </c>
      <c r="C18" s="83">
        <v>1.9518094585717385</v>
      </c>
      <c r="D18" s="83">
        <v>1.9469126041906775</v>
      </c>
      <c r="E18" s="83">
        <v>3.8957603508355554</v>
      </c>
      <c r="F18" s="83">
        <v>4.5343573607223702</v>
      </c>
      <c r="G18" s="83">
        <v>4.5374565060662482</v>
      </c>
      <c r="H18" s="83">
        <v>5.8315871846864678</v>
      </c>
      <c r="I18" s="83">
        <v>3.2389033839494905</v>
      </c>
      <c r="J18" s="83">
        <v>3.2458061786794175</v>
      </c>
      <c r="K18" s="83">
        <v>3.243564245348328</v>
      </c>
      <c r="L18" s="83">
        <v>2.5953504403299434</v>
      </c>
      <c r="M18" s="83">
        <v>3.2447457122757464</v>
      </c>
      <c r="N18" s="83">
        <v>3.8926262303792636</v>
      </c>
      <c r="O18" s="83">
        <v>3.2475836531739177</v>
      </c>
      <c r="P18" s="83">
        <v>4.2757626303613394</v>
      </c>
      <c r="Q18" s="83">
        <v>2.7575652420522112</v>
      </c>
    </row>
    <row r="19" spans="1:17" x14ac:dyDescent="0.25">
      <c r="A19" s="154" t="s">
        <v>125</v>
      </c>
      <c r="B19" s="83">
        <v>5.4392185970243121</v>
      </c>
      <c r="C19" s="83">
        <v>4.09731024633549</v>
      </c>
      <c r="D19" s="83">
        <v>2.949980990484681</v>
      </c>
      <c r="E19" s="83">
        <v>6.2677782747272826</v>
      </c>
      <c r="F19" s="83">
        <v>5.5720178055749923</v>
      </c>
      <c r="G19" s="83">
        <v>6.2340245149913942</v>
      </c>
      <c r="H19" s="83">
        <v>8.4522626732949977</v>
      </c>
      <c r="I19" s="83">
        <v>7.6171132267341921</v>
      </c>
      <c r="J19" s="83">
        <v>5.442828340831066</v>
      </c>
      <c r="K19" s="83">
        <v>5.3772613978633332</v>
      </c>
      <c r="L19" s="83">
        <v>5.9843298330886254</v>
      </c>
      <c r="M19" s="83">
        <v>5.7586624607231016</v>
      </c>
      <c r="N19" s="83">
        <v>4.6005101857471038</v>
      </c>
      <c r="O19" s="83">
        <v>4.9512326358189478</v>
      </c>
      <c r="P19" s="83">
        <v>3.7601983494458033</v>
      </c>
      <c r="Q19" s="83">
        <v>4.0783953877215566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8.8930472342167448</v>
      </c>
      <c r="C21" s="83">
        <v>10.317995939128055</v>
      </c>
      <c r="D21" s="83">
        <v>10.36955385735841</v>
      </c>
      <c r="E21" s="83">
        <v>11.292155290771861</v>
      </c>
      <c r="F21" s="83">
        <v>12.561411240099087</v>
      </c>
      <c r="G21" s="83">
        <v>14.195323356831686</v>
      </c>
      <c r="H21" s="83">
        <v>13.627615197576187</v>
      </c>
      <c r="I21" s="83">
        <v>14.859880036091822</v>
      </c>
      <c r="J21" s="83">
        <v>14.652239852152226</v>
      </c>
      <c r="K21" s="83">
        <v>9.5115664637970347</v>
      </c>
      <c r="L21" s="83">
        <v>12.763872721201242</v>
      </c>
      <c r="M21" s="83">
        <v>11.553874712596805</v>
      </c>
      <c r="N21" s="83">
        <v>11.686428868637988</v>
      </c>
      <c r="O21" s="83">
        <v>11.054524559874809</v>
      </c>
      <c r="P21" s="83">
        <v>10.930279801392132</v>
      </c>
      <c r="Q21" s="83">
        <v>12.382381086553846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17.140565376124179</v>
      </c>
      <c r="C23" s="204">
        <v>15.7738769912241</v>
      </c>
      <c r="D23" s="204">
        <v>14.918928086823762</v>
      </c>
      <c r="E23" s="204">
        <v>20.296938800824339</v>
      </c>
      <c r="F23" s="204">
        <v>21.660679171218892</v>
      </c>
      <c r="G23" s="204">
        <v>23.88580169952483</v>
      </c>
      <c r="H23" s="204">
        <v>26.240391538714711</v>
      </c>
      <c r="I23" s="204">
        <v>24.465717832607179</v>
      </c>
      <c r="J23" s="204">
        <v>22.5426830355457</v>
      </c>
      <c r="K23" s="204">
        <v>17.138445800479417</v>
      </c>
      <c r="L23" s="204">
        <v>20.402034141829041</v>
      </c>
      <c r="M23" s="204">
        <v>19.565745713420831</v>
      </c>
      <c r="N23" s="204">
        <v>19.390620346912151</v>
      </c>
      <c r="O23" s="204">
        <v>18.412396258848325</v>
      </c>
      <c r="P23" s="204">
        <v>18.295990260350756</v>
      </c>
      <c r="Q23" s="204">
        <v>18.653226912194377</v>
      </c>
    </row>
    <row r="24" spans="1:17" x14ac:dyDescent="0.25">
      <c r="A24" s="152" t="s">
        <v>299</v>
      </c>
      <c r="B24" s="151">
        <v>17.140565376124179</v>
      </c>
      <c r="C24" s="151">
        <v>15.7738769912241</v>
      </c>
      <c r="D24" s="151">
        <v>14.918928086823762</v>
      </c>
      <c r="E24" s="151">
        <v>20.296938800824339</v>
      </c>
      <c r="F24" s="151">
        <v>21.660679171218892</v>
      </c>
      <c r="G24" s="151">
        <v>23.88580169952483</v>
      </c>
      <c r="H24" s="151">
        <v>26.240391538714711</v>
      </c>
      <c r="I24" s="151">
        <v>24.465717832607179</v>
      </c>
      <c r="J24" s="151">
        <v>22.5426830355457</v>
      </c>
      <c r="K24" s="151">
        <v>17.138445800479417</v>
      </c>
      <c r="L24" s="151">
        <v>20.402034141829041</v>
      </c>
      <c r="M24" s="151">
        <v>19.565745713420831</v>
      </c>
      <c r="N24" s="151">
        <v>19.390620346912151</v>
      </c>
      <c r="O24" s="151">
        <v>18.412396258848325</v>
      </c>
      <c r="P24" s="151">
        <v>18.295990260350756</v>
      </c>
      <c r="Q24" s="151">
        <v>18.653226912194377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63.370655338350652</v>
      </c>
      <c r="C26" s="204">
        <v>56.922868648675319</v>
      </c>
      <c r="D26" s="204">
        <v>53.094876454955475</v>
      </c>
      <c r="E26" s="204">
        <v>74.620334647100222</v>
      </c>
      <c r="F26" s="204">
        <v>78.835847209142571</v>
      </c>
      <c r="G26" s="204">
        <v>86.831556462894014</v>
      </c>
      <c r="H26" s="204">
        <v>97.072733748820767</v>
      </c>
      <c r="I26" s="204">
        <v>89.436809688625544</v>
      </c>
      <c r="J26" s="204">
        <v>81.176766566538177</v>
      </c>
      <c r="K26" s="204">
        <v>63.062288838270753</v>
      </c>
      <c r="L26" s="204">
        <v>74.230321947504905</v>
      </c>
      <c r="M26" s="204">
        <v>71.495768644909276</v>
      </c>
      <c r="N26" s="204">
        <v>70.182112051650677</v>
      </c>
      <c r="O26" s="204">
        <v>66.960814356295629</v>
      </c>
      <c r="P26" s="204">
        <v>58.359651225999663</v>
      </c>
      <c r="Q26" s="204">
        <v>61.801637413279138</v>
      </c>
    </row>
    <row r="27" spans="1:17" x14ac:dyDescent="0.25">
      <c r="A27" s="152" t="s">
        <v>297</v>
      </c>
      <c r="B27" s="264">
        <v>63.370655338350652</v>
      </c>
      <c r="C27" s="264">
        <v>56.922868648675319</v>
      </c>
      <c r="D27" s="264">
        <v>53.094876454955475</v>
      </c>
      <c r="E27" s="264">
        <v>74.620334647100222</v>
      </c>
      <c r="F27" s="264">
        <v>78.835847209142571</v>
      </c>
      <c r="G27" s="264">
        <v>86.831556462894014</v>
      </c>
      <c r="H27" s="264">
        <v>97.072733748820767</v>
      </c>
      <c r="I27" s="264">
        <v>89.436809688625544</v>
      </c>
      <c r="J27" s="264">
        <v>81.176766566538177</v>
      </c>
      <c r="K27" s="264">
        <v>63.062288838270753</v>
      </c>
      <c r="L27" s="264">
        <v>74.230321947504905</v>
      </c>
      <c r="M27" s="264">
        <v>71.495768644909276</v>
      </c>
      <c r="N27" s="264">
        <v>70.182112051650677</v>
      </c>
      <c r="O27" s="264">
        <v>66.960814356295629</v>
      </c>
      <c r="P27" s="264">
        <v>58.359651225999663</v>
      </c>
      <c r="Q27" s="264">
        <v>61.801637413279138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13.52475071514062</v>
      </c>
      <c r="C29" s="83">
        <v>6.7881596155282633</v>
      </c>
      <c r="D29" s="83">
        <v>6.7711289422693248</v>
      </c>
      <c r="E29" s="83">
        <v>13.548988078308438</v>
      </c>
      <c r="F29" s="83">
        <v>15.769952022341625</v>
      </c>
      <c r="G29" s="83">
        <v>15.780730478800876</v>
      </c>
      <c r="H29" s="83">
        <v>20.281562038585534</v>
      </c>
      <c r="I29" s="83">
        <v>11.264518190014513</v>
      </c>
      <c r="J29" s="83">
        <v>11.288525283644585</v>
      </c>
      <c r="K29" s="83">
        <v>11.280728107935673</v>
      </c>
      <c r="L29" s="83">
        <v>9.0263181018105865</v>
      </c>
      <c r="M29" s="83">
        <v>11.284837108457499</v>
      </c>
      <c r="N29" s="83">
        <v>13.53808798259562</v>
      </c>
      <c r="O29" s="83">
        <v>11.294707127127413</v>
      </c>
      <c r="P29" s="83">
        <v>13.156640723469305</v>
      </c>
      <c r="Q29" s="83">
        <v>8.8676770216851786</v>
      </c>
    </row>
    <row r="30" spans="1:17" x14ac:dyDescent="0.25">
      <c r="A30" s="154" t="s">
        <v>125</v>
      </c>
      <c r="B30" s="83">
        <v>18.916951067226133</v>
      </c>
      <c r="C30" s="83">
        <v>14.249954484193037</v>
      </c>
      <c r="D30" s="83">
        <v>10.25968069692504</v>
      </c>
      <c r="E30" s="83">
        <v>21.798582426546506</v>
      </c>
      <c r="F30" s="83">
        <v>19.378810815112338</v>
      </c>
      <c r="G30" s="83">
        <v>21.681190891371202</v>
      </c>
      <c r="H30" s="83">
        <v>29.395957626254692</v>
      </c>
      <c r="I30" s="83">
        <v>26.49140783981024</v>
      </c>
      <c r="J30" s="83">
        <v>18.9295053240076</v>
      </c>
      <c r="K30" s="83">
        <v>18.701471346401568</v>
      </c>
      <c r="L30" s="83">
        <v>20.812782682536675</v>
      </c>
      <c r="M30" s="83">
        <v>20.027938579590799</v>
      </c>
      <c r="N30" s="83">
        <v>16.000023627596889</v>
      </c>
      <c r="O30" s="83">
        <v>17.219794318522297</v>
      </c>
      <c r="P30" s="83">
        <v>11.570235069026728</v>
      </c>
      <c r="Q30" s="83">
        <v>13.115154090834928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30.928953555983902</v>
      </c>
      <c r="C32" s="83">
        <v>35.884754548954021</v>
      </c>
      <c r="D32" s="83">
        <v>36.064066815761109</v>
      </c>
      <c r="E32" s="83">
        <v>39.272764142245279</v>
      </c>
      <c r="F32" s="83">
        <v>43.687084371688599</v>
      </c>
      <c r="G32" s="83">
        <v>49.369635092721943</v>
      </c>
      <c r="H32" s="83">
        <v>47.395214083980541</v>
      </c>
      <c r="I32" s="83">
        <v>51.680883658800795</v>
      </c>
      <c r="J32" s="83">
        <v>50.958735958885995</v>
      </c>
      <c r="K32" s="83">
        <v>33.080089383933512</v>
      </c>
      <c r="L32" s="83">
        <v>44.391221163157638</v>
      </c>
      <c r="M32" s="83">
        <v>40.182992956860971</v>
      </c>
      <c r="N32" s="83">
        <v>40.644000441458175</v>
      </c>
      <c r="O32" s="83">
        <v>38.446312910645915</v>
      </c>
      <c r="P32" s="83">
        <v>33.632775433503632</v>
      </c>
      <c r="Q32" s="83">
        <v>39.818806300759029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75.305346075606678</v>
      </c>
      <c r="C34" s="204">
        <v>61.381533032819618</v>
      </c>
      <c r="D34" s="204">
        <v>46.233685483356183</v>
      </c>
      <c r="E34" s="204">
        <v>69.325832415389868</v>
      </c>
      <c r="F34" s="204">
        <v>70.375906862077514</v>
      </c>
      <c r="G34" s="204">
        <v>81.132497800832397</v>
      </c>
      <c r="H34" s="204">
        <v>91.228541870027271</v>
      </c>
      <c r="I34" s="204">
        <v>44.347611215449128</v>
      </c>
      <c r="J34" s="204">
        <v>29.679642822674804</v>
      </c>
      <c r="K34" s="204">
        <v>24.994234698993704</v>
      </c>
      <c r="L34" s="204">
        <v>28.316905841194519</v>
      </c>
      <c r="M34" s="204">
        <v>21.070048268517205</v>
      </c>
      <c r="N34" s="204">
        <v>31.667111868766789</v>
      </c>
      <c r="O34" s="204">
        <v>14.199363635237859</v>
      </c>
      <c r="P34" s="204">
        <v>18.72648773622339</v>
      </c>
      <c r="Q34" s="204">
        <v>11.871824847735557</v>
      </c>
    </row>
    <row r="35" spans="1:17" x14ac:dyDescent="0.25">
      <c r="A35" s="88" t="s">
        <v>33</v>
      </c>
      <c r="B35" s="87">
        <v>7.3519193785242845</v>
      </c>
      <c r="C35" s="87">
        <v>12.149050835594521</v>
      </c>
      <c r="D35" s="87">
        <v>0</v>
      </c>
      <c r="E35" s="87">
        <v>0</v>
      </c>
      <c r="F35" s="87">
        <v>0</v>
      </c>
      <c r="G35" s="87">
        <v>0</v>
      </c>
      <c r="H35" s="87">
        <v>3.1241759248799998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9.3858105287836239E-15</v>
      </c>
      <c r="F37" s="87">
        <v>9.3858105287836239E-15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4.6929052643918119E-15</v>
      </c>
      <c r="O37" s="87">
        <v>0</v>
      </c>
      <c r="P37" s="87">
        <v>0</v>
      </c>
      <c r="Q37" s="87">
        <v>2.346452632195906E-15</v>
      </c>
    </row>
    <row r="38" spans="1:17" x14ac:dyDescent="0.25">
      <c r="A38" s="88" t="s">
        <v>125</v>
      </c>
      <c r="B38" s="87">
        <v>18.468106115787918</v>
      </c>
      <c r="C38" s="87">
        <v>8.7721403321334144</v>
      </c>
      <c r="D38" s="87">
        <v>7.7060865635523967</v>
      </c>
      <c r="E38" s="87">
        <v>17.783991511323187</v>
      </c>
      <c r="F38" s="87">
        <v>20.570222743531033</v>
      </c>
      <c r="G38" s="87">
        <v>23.720924405349955</v>
      </c>
      <c r="H38" s="87">
        <v>31.961162833096001</v>
      </c>
      <c r="I38" s="87">
        <v>13.881935976075235</v>
      </c>
      <c r="J38" s="87">
        <v>8.1368740797037162</v>
      </c>
      <c r="K38" s="87">
        <v>8.967254679858403</v>
      </c>
      <c r="L38" s="87">
        <v>9.0387363858536887</v>
      </c>
      <c r="M38" s="87">
        <v>7.0041225450087969</v>
      </c>
      <c r="N38" s="87">
        <v>9.0270479538079247</v>
      </c>
      <c r="O38" s="87">
        <v>4.4170482367070996</v>
      </c>
      <c r="P38" s="87">
        <v>4.9156412180238958</v>
      </c>
      <c r="Q38" s="87">
        <v>3.0159687348796709</v>
      </c>
    </row>
    <row r="39" spans="1:17" x14ac:dyDescent="0.25">
      <c r="A39" s="88" t="s">
        <v>29</v>
      </c>
      <c r="B39" s="87">
        <v>18.571945472830759</v>
      </c>
      <c r="C39" s="87">
        <v>18.534256365744003</v>
      </c>
      <c r="D39" s="87">
        <v>12.288485929392003</v>
      </c>
      <c r="E39" s="87">
        <v>18.412993742400005</v>
      </c>
      <c r="F39" s="87">
        <v>3.2097976596000009</v>
      </c>
      <c r="G39" s="87">
        <v>3.0960319962084011</v>
      </c>
      <c r="H39" s="87">
        <v>3.2250932123040004</v>
      </c>
      <c r="I39" s="87">
        <v>3.1956363110160004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30.913375108463711</v>
      </c>
      <c r="C41" s="87">
        <v>21.926085499347678</v>
      </c>
      <c r="D41" s="87">
        <v>26.23911299041178</v>
      </c>
      <c r="E41" s="87">
        <v>32.541031327346673</v>
      </c>
      <c r="F41" s="87">
        <v>46.595886458946474</v>
      </c>
      <c r="G41" s="87">
        <v>54.315541399274046</v>
      </c>
      <c r="H41" s="87">
        <v>52.918109899747257</v>
      </c>
      <c r="I41" s="87">
        <v>27.270038928357891</v>
      </c>
      <c r="J41" s="87">
        <v>21.542768742971088</v>
      </c>
      <c r="K41" s="87">
        <v>16.026980019135301</v>
      </c>
      <c r="L41" s="87">
        <v>19.27816945534083</v>
      </c>
      <c r="M41" s="87">
        <v>14.065925723508407</v>
      </c>
      <c r="N41" s="87">
        <v>22.640063914958859</v>
      </c>
      <c r="O41" s="87">
        <v>9.7823153985307592</v>
      </c>
      <c r="P41" s="87">
        <v>13.810846518199494</v>
      </c>
      <c r="Q41" s="87">
        <v>8.8558561128558839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0.58781583432000006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0.99999999999999978</v>
      </c>
      <c r="C50" s="77">
        <f t="shared" si="0"/>
        <v>1</v>
      </c>
      <c r="D50" s="77">
        <f t="shared" si="0"/>
        <v>1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0.99999999999999978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2.0455845972896874E-2</v>
      </c>
      <c r="C55" s="201">
        <f t="shared" si="5"/>
        <v>2.1748117737484217E-2</v>
      </c>
      <c r="D55" s="201">
        <f t="shared" si="5"/>
        <v>2.3842534731733797E-2</v>
      </c>
      <c r="E55" s="201">
        <f t="shared" si="5"/>
        <v>2.2650753731377472E-2</v>
      </c>
      <c r="F55" s="201">
        <f t="shared" si="5"/>
        <v>2.3180697707591801E-2</v>
      </c>
      <c r="G55" s="201">
        <f t="shared" si="5"/>
        <v>2.2826035559663959E-2</v>
      </c>
      <c r="H55" s="201">
        <f t="shared" si="5"/>
        <v>2.2433662431770501E-2</v>
      </c>
      <c r="I55" s="201">
        <f t="shared" si="5"/>
        <v>2.742550421139333E-2</v>
      </c>
      <c r="J55" s="201">
        <f t="shared" si="5"/>
        <v>2.959314620919698E-2</v>
      </c>
      <c r="K55" s="201">
        <f t="shared" si="5"/>
        <v>2.8622749772575281E-2</v>
      </c>
      <c r="L55" s="201">
        <f t="shared" si="5"/>
        <v>2.9107918716594475E-2</v>
      </c>
      <c r="M55" s="201">
        <f t="shared" si="5"/>
        <v>3.0318149282071612E-2</v>
      </c>
      <c r="N55" s="201">
        <f t="shared" si="5"/>
        <v>2.8251909726943514E-2</v>
      </c>
      <c r="O55" s="201">
        <f t="shared" si="5"/>
        <v>3.1810531825159388E-2</v>
      </c>
      <c r="P55" s="201">
        <f t="shared" si="5"/>
        <v>3.2813137717146647E-2</v>
      </c>
      <c r="Q55" s="201">
        <f t="shared" si="5"/>
        <v>3.424385549233535E-2</v>
      </c>
    </row>
    <row r="56" spans="1:17" x14ac:dyDescent="0.25">
      <c r="A56" s="127" t="s">
        <v>295</v>
      </c>
      <c r="B56" s="200">
        <f t="shared" ref="B56:Q56" si="6">IF(B$15=0,0,B$15/B$5)</f>
        <v>0.10255443410233354</v>
      </c>
      <c r="C56" s="200">
        <f t="shared" si="6"/>
        <v>0.10642507042970811</v>
      </c>
      <c r="D56" s="200">
        <f t="shared" si="6"/>
        <v>0.11506450146383265</v>
      </c>
      <c r="E56" s="200">
        <f t="shared" si="6"/>
        <v>0.11292321922480229</v>
      </c>
      <c r="F56" s="200">
        <f t="shared" si="6"/>
        <v>0.11440687285663495</v>
      </c>
      <c r="G56" s="200">
        <f t="shared" si="6"/>
        <v>0.11252323126351182</v>
      </c>
      <c r="H56" s="200">
        <f t="shared" si="6"/>
        <v>0.11253848701175313</v>
      </c>
      <c r="I56" s="200">
        <f t="shared" si="6"/>
        <v>0.13595240644751438</v>
      </c>
      <c r="J56" s="200">
        <f t="shared" si="6"/>
        <v>0.14450777888163194</v>
      </c>
      <c r="K56" s="200">
        <f t="shared" si="6"/>
        <v>0.14281821145457577</v>
      </c>
      <c r="L56" s="200">
        <f t="shared" si="6"/>
        <v>0.14361274052127096</v>
      </c>
      <c r="M56" s="200">
        <f t="shared" si="6"/>
        <v>0.15023134791211268</v>
      </c>
      <c r="N56" s="200">
        <f t="shared" si="6"/>
        <v>0.13866168788370445</v>
      </c>
      <c r="O56" s="200">
        <f t="shared" si="6"/>
        <v>0.15687555884997229</v>
      </c>
      <c r="P56" s="200">
        <f t="shared" si="6"/>
        <v>0.16042116656200642</v>
      </c>
      <c r="Q56" s="200">
        <f t="shared" si="6"/>
        <v>0.16639227630114348</v>
      </c>
    </row>
    <row r="57" spans="1:17" x14ac:dyDescent="0.25">
      <c r="A57" s="142" t="s">
        <v>301</v>
      </c>
      <c r="B57" s="199">
        <f t="shared" ref="B57:Q57" si="7">IF(B$16=0,0,B$16/B$5)</f>
        <v>0.10255443410233354</v>
      </c>
      <c r="C57" s="199">
        <f t="shared" si="7"/>
        <v>0.10642507042970811</v>
      </c>
      <c r="D57" s="199">
        <f t="shared" si="7"/>
        <v>0.11506450146383265</v>
      </c>
      <c r="E57" s="199">
        <f t="shared" si="7"/>
        <v>0.11292321922480229</v>
      </c>
      <c r="F57" s="199">
        <f t="shared" si="7"/>
        <v>0.11440687285663495</v>
      </c>
      <c r="G57" s="199">
        <f t="shared" si="7"/>
        <v>0.11252323126351182</v>
      </c>
      <c r="H57" s="199">
        <f t="shared" si="7"/>
        <v>0.11253848701175313</v>
      </c>
      <c r="I57" s="199">
        <f t="shared" si="7"/>
        <v>0.13595240644751438</v>
      </c>
      <c r="J57" s="199">
        <f t="shared" si="7"/>
        <v>0.14450777888163194</v>
      </c>
      <c r="K57" s="199">
        <f t="shared" si="7"/>
        <v>0.14281821145457577</v>
      </c>
      <c r="L57" s="199">
        <f t="shared" si="7"/>
        <v>0.14361274052127096</v>
      </c>
      <c r="M57" s="199">
        <f t="shared" si="7"/>
        <v>0.15023134791211268</v>
      </c>
      <c r="N57" s="199">
        <f t="shared" si="7"/>
        <v>0.13866168788370445</v>
      </c>
      <c r="O57" s="199">
        <f t="shared" si="7"/>
        <v>0.15687555884997229</v>
      </c>
      <c r="P57" s="199">
        <f t="shared" si="7"/>
        <v>0.16042116656200642</v>
      </c>
      <c r="Q57" s="199">
        <f t="shared" si="7"/>
        <v>0.16639227630114348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9.647305121804424E-2</v>
      </c>
      <c r="C59" s="200">
        <f t="shared" si="9"/>
        <v>0.10256761217132132</v>
      </c>
      <c r="D59" s="200">
        <f t="shared" si="9"/>
        <v>0.11244521871107999</v>
      </c>
      <c r="E59" s="200">
        <f t="shared" si="9"/>
        <v>0.10682458832305279</v>
      </c>
      <c r="F59" s="200">
        <f t="shared" si="9"/>
        <v>0.10932388913064382</v>
      </c>
      <c r="G59" s="200">
        <f t="shared" si="9"/>
        <v>0.10765124554467441</v>
      </c>
      <c r="H59" s="200">
        <f t="shared" si="9"/>
        <v>0.10580075092743862</v>
      </c>
      <c r="I59" s="200">
        <f t="shared" si="9"/>
        <v>0.1293430775716653</v>
      </c>
      <c r="J59" s="200">
        <f t="shared" si="9"/>
        <v>0.13956602497523729</v>
      </c>
      <c r="K59" s="200">
        <f t="shared" si="9"/>
        <v>0.13498947970519315</v>
      </c>
      <c r="L59" s="200">
        <f t="shared" si="9"/>
        <v>0.13727761427795945</v>
      </c>
      <c r="M59" s="200">
        <f t="shared" si="9"/>
        <v>0.14298525577485055</v>
      </c>
      <c r="N59" s="200">
        <f t="shared" si="9"/>
        <v>0.13324053855832799</v>
      </c>
      <c r="O59" s="200">
        <f t="shared" si="9"/>
        <v>0.15002357126211921</v>
      </c>
      <c r="P59" s="200">
        <f t="shared" si="9"/>
        <v>0.15475202149083891</v>
      </c>
      <c r="Q59" s="200">
        <f t="shared" si="9"/>
        <v>0.16149951604018312</v>
      </c>
    </row>
    <row r="60" spans="1:17" x14ac:dyDescent="0.25">
      <c r="A60" s="142" t="s">
        <v>299</v>
      </c>
      <c r="B60" s="199">
        <f t="shared" ref="B60:Q60" si="10">IF(B$24=0,0,B$24/B$5)</f>
        <v>9.647305121804424E-2</v>
      </c>
      <c r="C60" s="199">
        <f t="shared" si="10"/>
        <v>0.10256761217132132</v>
      </c>
      <c r="D60" s="199">
        <f t="shared" si="10"/>
        <v>0.11244521871107999</v>
      </c>
      <c r="E60" s="199">
        <f t="shared" si="10"/>
        <v>0.10682458832305279</v>
      </c>
      <c r="F60" s="199">
        <f t="shared" si="10"/>
        <v>0.10932388913064382</v>
      </c>
      <c r="G60" s="199">
        <f t="shared" si="10"/>
        <v>0.10765124554467441</v>
      </c>
      <c r="H60" s="199">
        <f t="shared" si="10"/>
        <v>0.10580075092743862</v>
      </c>
      <c r="I60" s="199">
        <f t="shared" si="10"/>
        <v>0.1293430775716653</v>
      </c>
      <c r="J60" s="199">
        <f t="shared" si="10"/>
        <v>0.13956602497523729</v>
      </c>
      <c r="K60" s="199">
        <f t="shared" si="10"/>
        <v>0.13498947970519315</v>
      </c>
      <c r="L60" s="199">
        <f t="shared" si="10"/>
        <v>0.13727761427795945</v>
      </c>
      <c r="M60" s="199">
        <f t="shared" si="10"/>
        <v>0.14298525577485055</v>
      </c>
      <c r="N60" s="199">
        <f t="shared" si="10"/>
        <v>0.13324053855832799</v>
      </c>
      <c r="O60" s="199">
        <f t="shared" si="10"/>
        <v>0.15002357126211921</v>
      </c>
      <c r="P60" s="199">
        <f t="shared" si="10"/>
        <v>0.15475202149083891</v>
      </c>
      <c r="Q60" s="199">
        <f t="shared" si="10"/>
        <v>0.16149951604018312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0.35667204342591691</v>
      </c>
      <c r="C62" s="200">
        <f t="shared" si="12"/>
        <v>0.37013365315861479</v>
      </c>
      <c r="D62" s="200">
        <f t="shared" si="12"/>
        <v>0.40018055993500723</v>
      </c>
      <c r="E62" s="200">
        <f t="shared" si="12"/>
        <v>0.3927334366737692</v>
      </c>
      <c r="F62" s="200">
        <f t="shared" si="12"/>
        <v>0.39789340637409432</v>
      </c>
      <c r="G62" s="200">
        <f t="shared" si="12"/>
        <v>0.39134232643316375</v>
      </c>
      <c r="H62" s="200">
        <f t="shared" si="12"/>
        <v>0.39139538409904412</v>
      </c>
      <c r="I62" s="200">
        <f t="shared" si="12"/>
        <v>0.47282619265315939</v>
      </c>
      <c r="J62" s="200">
        <f t="shared" si="12"/>
        <v>0.50258075368268684</v>
      </c>
      <c r="K62" s="200">
        <f t="shared" si="12"/>
        <v>0.49670464045570867</v>
      </c>
      <c r="L62" s="200">
        <f t="shared" si="12"/>
        <v>0.49946791742427593</v>
      </c>
      <c r="M62" s="200">
        <f t="shared" si="12"/>
        <v>0.52248664151347357</v>
      </c>
      <c r="N62" s="200">
        <f t="shared" si="12"/>
        <v>0.48224874911812549</v>
      </c>
      <c r="O62" s="200">
        <f t="shared" si="12"/>
        <v>0.54559441167380129</v>
      </c>
      <c r="P62" s="200">
        <f t="shared" si="12"/>
        <v>0.49362039836102445</v>
      </c>
      <c r="Q62" s="200">
        <f t="shared" si="12"/>
        <v>0.53507817064137631</v>
      </c>
    </row>
    <row r="63" spans="1:17" x14ac:dyDescent="0.25">
      <c r="A63" s="142" t="s">
        <v>297</v>
      </c>
      <c r="B63" s="199">
        <f t="shared" ref="B63:Q63" si="13">IF(B$27=0,0,B$27/B$5)</f>
        <v>0.35667204342591691</v>
      </c>
      <c r="C63" s="199">
        <f t="shared" si="13"/>
        <v>0.37013365315861479</v>
      </c>
      <c r="D63" s="199">
        <f t="shared" si="13"/>
        <v>0.40018055993500723</v>
      </c>
      <c r="E63" s="199">
        <f t="shared" si="13"/>
        <v>0.3927334366737692</v>
      </c>
      <c r="F63" s="199">
        <f t="shared" si="13"/>
        <v>0.39789340637409432</v>
      </c>
      <c r="G63" s="199">
        <f t="shared" si="13"/>
        <v>0.39134232643316375</v>
      </c>
      <c r="H63" s="199">
        <f t="shared" si="13"/>
        <v>0.39139538409904412</v>
      </c>
      <c r="I63" s="199">
        <f t="shared" si="13"/>
        <v>0.47282619265315939</v>
      </c>
      <c r="J63" s="199">
        <f t="shared" si="13"/>
        <v>0.50258075368268684</v>
      </c>
      <c r="K63" s="199">
        <f t="shared" si="13"/>
        <v>0.49670464045570867</v>
      </c>
      <c r="L63" s="199">
        <f t="shared" si="13"/>
        <v>0.49946791742427593</v>
      </c>
      <c r="M63" s="199">
        <f t="shared" si="13"/>
        <v>0.52248664151347357</v>
      </c>
      <c r="N63" s="199">
        <f t="shared" si="13"/>
        <v>0.48224874911812549</v>
      </c>
      <c r="O63" s="199">
        <f t="shared" si="13"/>
        <v>0.54559441167380129</v>
      </c>
      <c r="P63" s="199">
        <f t="shared" si="13"/>
        <v>0.49362039836102445</v>
      </c>
      <c r="Q63" s="199">
        <f t="shared" si="13"/>
        <v>0.53507817064137631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0.4238446252808083</v>
      </c>
      <c r="C65" s="200">
        <f t="shared" si="15"/>
        <v>0.39912554650287163</v>
      </c>
      <c r="D65" s="200">
        <f t="shared" si="15"/>
        <v>0.34846718515834635</v>
      </c>
      <c r="E65" s="200">
        <f t="shared" si="15"/>
        <v>0.36486800204699815</v>
      </c>
      <c r="F65" s="200">
        <f t="shared" si="15"/>
        <v>0.35519513393103519</v>
      </c>
      <c r="G65" s="200">
        <f t="shared" si="15"/>
        <v>0.365657161198986</v>
      </c>
      <c r="H65" s="200">
        <f t="shared" si="15"/>
        <v>0.36783171552999366</v>
      </c>
      <c r="I65" s="200">
        <f t="shared" si="15"/>
        <v>0.23445281911626747</v>
      </c>
      <c r="J65" s="200">
        <f t="shared" si="15"/>
        <v>0.18375229625124703</v>
      </c>
      <c r="K65" s="200">
        <f t="shared" si="15"/>
        <v>0.19686491861194699</v>
      </c>
      <c r="L65" s="200">
        <f t="shared" si="15"/>
        <v>0.19053380905989914</v>
      </c>
      <c r="M65" s="200">
        <f t="shared" si="15"/>
        <v>0.15397860551749165</v>
      </c>
      <c r="N65" s="200">
        <f t="shared" si="15"/>
        <v>0.2175971147128985</v>
      </c>
      <c r="O65" s="200">
        <f t="shared" si="15"/>
        <v>0.11569592638894764</v>
      </c>
      <c r="P65" s="200">
        <f t="shared" si="15"/>
        <v>0.15839327586898355</v>
      </c>
      <c r="Q65" s="200">
        <f t="shared" si="15"/>
        <v>0.10278618152496176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1.433598790666438</v>
      </c>
      <c r="C71" s="230">
        <f>IF(C$5=0,0,C$5/MAE_fec!C$5)</f>
        <v>1.3484144422420348</v>
      </c>
      <c r="D71" s="230">
        <f>IF(D$5=0,0,D$5/MAE_fec!D$5)</f>
        <v>1.2299646987521187</v>
      </c>
      <c r="E71" s="230">
        <f>IF(E$5=0,0,E$5/MAE_fec!E$5)</f>
        <v>1.2946799208796356</v>
      </c>
      <c r="F71" s="230">
        <f>IF(F$5=0,0,F$5/MAE_fec!F$5)</f>
        <v>1.2650816821272659</v>
      </c>
      <c r="G71" s="230">
        <f>IF(G$5=0,0,G$5/MAE_fec!G$5)</f>
        <v>1.2847380339941785</v>
      </c>
      <c r="H71" s="230">
        <f>IF(H$5=0,0,H$5/MAE_fec!H$5)</f>
        <v>1.307208581656877</v>
      </c>
      <c r="I71" s="230">
        <f>IF(I$5=0,0,I$5/MAE_fec!I$5)</f>
        <v>1.0692775535780761</v>
      </c>
      <c r="J71" s="230">
        <f>IF(J$5=0,0,J$5/MAE_fec!J$5)</f>
        <v>0.99095499483221872</v>
      </c>
      <c r="K71" s="230">
        <f>IF(K$5=0,0,K$5/MAE_fec!K$5)</f>
        <v>1.0245513195556748</v>
      </c>
      <c r="L71" s="230">
        <f>IF(L$5=0,0,L$5/MAE_fec!L$5)</f>
        <v>1.0074741631075599</v>
      </c>
      <c r="M71" s="230">
        <f>IF(M$5=0,0,M$5/MAE_fec!M$5)</f>
        <v>0.96725811908793757</v>
      </c>
      <c r="N71" s="230">
        <f>IF(N$5=0,0,N$5/MAE_fec!N$5)</f>
        <v>1.0379997788551802</v>
      </c>
      <c r="O71" s="230">
        <f>IF(O$5=0,0,O$5/MAE_fec!O$5)</f>
        <v>0.9218794646372418</v>
      </c>
      <c r="P71" s="230">
        <f>IF(P$5=0,0,P$5/MAE_fec!P$5)</f>
        <v>0.89371142441765727</v>
      </c>
      <c r="Q71" s="230">
        <f>IF(Q$5=0,0,Q$5/MAE_fec!Q$5)</f>
        <v>0.85637191336027219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1.3251222000000002</v>
      </c>
      <c r="C76" s="273">
        <f>IF(C$10=0,0,C$10/MAE_fec!C$10)</f>
        <v>1.3251222000000005</v>
      </c>
      <c r="D76" s="273">
        <f>IF(D$10=0,0,D$10/MAE_fec!D$10)</f>
        <v>1.3251222000000002</v>
      </c>
      <c r="E76" s="273">
        <f>IF(E$10=0,0,E$10/MAE_fec!E$10)</f>
        <v>1.3251222</v>
      </c>
      <c r="F76" s="273">
        <f>IF(F$10=0,0,F$10/MAE_fec!F$10)</f>
        <v>1.3251222</v>
      </c>
      <c r="G76" s="273">
        <f>IF(G$10=0,0,G$10/MAE_fec!G$10)</f>
        <v>1.3251222000000002</v>
      </c>
      <c r="H76" s="273">
        <f>IF(H$10=0,0,H$10/MAE_fec!H$10)</f>
        <v>1.3251222000000002</v>
      </c>
      <c r="I76" s="273">
        <f>IF(I$10=0,0,I$10/MAE_fec!I$10)</f>
        <v>1.3251222</v>
      </c>
      <c r="J76" s="273">
        <f>IF(J$10=0,0,J$10/MAE_fec!J$10)</f>
        <v>1.3251222000000002</v>
      </c>
      <c r="K76" s="273">
        <f>IF(K$10=0,0,K$10/MAE_fec!K$10)</f>
        <v>1.3251222000000002</v>
      </c>
      <c r="L76" s="273">
        <f>IF(L$10=0,0,L$10/MAE_fec!L$10)</f>
        <v>1.3251222000000002</v>
      </c>
      <c r="M76" s="273">
        <f>IF(M$10=0,0,M$10/MAE_fec!M$10)</f>
        <v>1.3251222</v>
      </c>
      <c r="N76" s="273">
        <f>IF(N$10=0,0,N$10/MAE_fec!N$10)</f>
        <v>1.3251222</v>
      </c>
      <c r="O76" s="273">
        <f>IF(O$10=0,0,O$10/MAE_fec!O$10)</f>
        <v>1.3251222</v>
      </c>
      <c r="P76" s="273">
        <f>IF(P$10=0,0,P$10/MAE_fec!P$10)</f>
        <v>1.3251222</v>
      </c>
      <c r="Q76" s="273">
        <f>IF(Q$10=0,0,Q$10/MAE_fec!Q$10)</f>
        <v>1.3251222</v>
      </c>
    </row>
    <row r="77" spans="1:17" x14ac:dyDescent="0.25">
      <c r="A77" s="127" t="s">
        <v>295</v>
      </c>
      <c r="B77" s="296">
        <f>IF(B$15=0,0,B$15/MAE_fec!B$15)</f>
        <v>0.90956898941920294</v>
      </c>
      <c r="C77" s="296">
        <f>IF(C$15=0,0,C$15/MAE_fec!C$15)</f>
        <v>0.88781181107759655</v>
      </c>
      <c r="D77" s="296">
        <f>IF(D$15=0,0,D$15/MAE_fec!D$15)</f>
        <v>0.87556336929721579</v>
      </c>
      <c r="E77" s="296">
        <f>IF(E$15=0,0,E$15/MAE_fec!E$15)</f>
        <v>0.90448056603724492</v>
      </c>
      <c r="F77" s="296">
        <f>IF(F$15=0,0,F$15/MAE_fec!F$15)</f>
        <v>0.89541478076403502</v>
      </c>
      <c r="G77" s="296">
        <f>IF(G$15=0,0,G$15/MAE_fec!G$15)</f>
        <v>0.89435585227217873</v>
      </c>
      <c r="H77" s="296">
        <f>IF(H$15=0,0,H$15/MAE_fec!H$15)</f>
        <v>0.91012184625853243</v>
      </c>
      <c r="I77" s="296">
        <f>IF(I$15=0,0,I$15/MAE_fec!I$15)</f>
        <v>0.89935452931142279</v>
      </c>
      <c r="J77" s="296">
        <f>IF(J$15=0,0,J$15/MAE_fec!J$15)</f>
        <v>0.88592862372099501</v>
      </c>
      <c r="K77" s="296">
        <f>IF(K$15=0,0,K$15/MAE_fec!K$15)</f>
        <v>0.90525489892475641</v>
      </c>
      <c r="L77" s="296">
        <f>IF(L$15=0,0,L$15/MAE_fec!L$15)</f>
        <v>0.89511835748412238</v>
      </c>
      <c r="M77" s="296">
        <f>IF(M$15=0,0,M$15/MAE_fec!M$15)</f>
        <v>0.89899344365957978</v>
      </c>
      <c r="N77" s="296">
        <f>IF(N$15=0,0,N$15/MAE_fec!N$15)</f>
        <v>0.89044545216633408</v>
      </c>
      <c r="O77" s="296">
        <f>IF(O$15=0,0,O$15/MAE_fec!O$15)</f>
        <v>0.89471146731318885</v>
      </c>
      <c r="P77" s="296">
        <f>IF(P$15=0,0,P$15/MAE_fec!P$15)</f>
        <v>0.88697740461720842</v>
      </c>
      <c r="Q77" s="296">
        <f>IF(Q$15=0,0,Q$15/MAE_fec!Q$15)</f>
        <v>0.88155447630795014</v>
      </c>
    </row>
    <row r="78" spans="1:17" x14ac:dyDescent="0.25">
      <c r="A78" s="127" t="s">
        <v>294</v>
      </c>
      <c r="B78" s="296">
        <f>IF(B$23=0,0,B$23/MAE_fec!B$23)</f>
        <v>1.7615961000000002</v>
      </c>
      <c r="C78" s="296">
        <f>IF(C$23=0,0,C$23/MAE_fec!C$23)</f>
        <v>1.7615961</v>
      </c>
      <c r="D78" s="296">
        <f>IF(D$23=0,0,D$23/MAE_fec!D$23)</f>
        <v>1.7615961000000002</v>
      </c>
      <c r="E78" s="296">
        <f>IF(E$23=0,0,E$23/MAE_fec!E$23)</f>
        <v>1.7615961</v>
      </c>
      <c r="F78" s="296">
        <f>IF(F$23=0,0,F$23/MAE_fec!F$23)</f>
        <v>1.7615961000000002</v>
      </c>
      <c r="G78" s="296">
        <f>IF(G$23=0,0,G$23/MAE_fec!G$23)</f>
        <v>1.7615961000000004</v>
      </c>
      <c r="H78" s="296">
        <f>IF(H$23=0,0,H$23/MAE_fec!H$23)</f>
        <v>1.7615961</v>
      </c>
      <c r="I78" s="296">
        <f>IF(I$23=0,0,I$23/MAE_fec!I$23)</f>
        <v>1.7615961000000002</v>
      </c>
      <c r="J78" s="296">
        <f>IF(J$23=0,0,J$23/MAE_fec!J$23)</f>
        <v>1.7615961000000002</v>
      </c>
      <c r="K78" s="296">
        <f>IF(K$23=0,0,K$23/MAE_fec!K$23)</f>
        <v>1.7615961000000002</v>
      </c>
      <c r="L78" s="296">
        <f>IF(L$23=0,0,L$23/MAE_fec!L$23)</f>
        <v>1.7615961</v>
      </c>
      <c r="M78" s="296">
        <f>IF(M$23=0,0,M$23/MAE_fec!M$23)</f>
        <v>1.7615961000000002</v>
      </c>
      <c r="N78" s="296">
        <f>IF(N$23=0,0,N$23/MAE_fec!N$23)</f>
        <v>1.7615960999999998</v>
      </c>
      <c r="O78" s="296">
        <f>IF(O$23=0,0,O$23/MAE_fec!O$23)</f>
        <v>1.7615961000000002</v>
      </c>
      <c r="P78" s="296">
        <f>IF(P$23=0,0,P$23/MAE_fec!P$23)</f>
        <v>1.7615961</v>
      </c>
      <c r="Q78" s="296">
        <f>IF(Q$23=0,0,Q$23/MAE_fec!Q$23)</f>
        <v>1.7615961000000002</v>
      </c>
    </row>
    <row r="79" spans="1:17" x14ac:dyDescent="0.25">
      <c r="A79" s="127" t="s">
        <v>293</v>
      </c>
      <c r="B79" s="296">
        <f>IF(B$26=0,0,B$26/MAE_fec!B$26)</f>
        <v>2.2143604326117381</v>
      </c>
      <c r="C79" s="296">
        <f>IF(C$26=0,0,C$26/MAE_fec!C$26)</f>
        <v>2.1613922296437669</v>
      </c>
      <c r="D79" s="296">
        <f>IF(D$26=0,0,D$26/MAE_fec!D$26)</f>
        <v>2.1315731998009153</v>
      </c>
      <c r="E79" s="296">
        <f>IF(E$26=0,0,E$26/MAE_fec!E$26)</f>
        <v>2.2019725834958854</v>
      </c>
      <c r="F79" s="296">
        <f>IF(F$26=0,0,F$26/MAE_fec!F$26)</f>
        <v>2.1799017824537694</v>
      </c>
      <c r="G79" s="296">
        <f>IF(G$26=0,0,G$26/MAE_fec!G$26)</f>
        <v>2.1773238038940237</v>
      </c>
      <c r="H79" s="296">
        <f>IF(H$26=0,0,H$26/MAE_fec!H$26)</f>
        <v>2.2157063715390195</v>
      </c>
      <c r="I79" s="296">
        <f>IF(I$26=0,0,I$26/MAE_fec!I$26)</f>
        <v>2.1894931640853512</v>
      </c>
      <c r="J79" s="296">
        <f>IF(J$26=0,0,J$26/MAE_fec!J$26)</f>
        <v>2.1568075795312809</v>
      </c>
      <c r="K79" s="296">
        <f>IF(K$26=0,0,K$26/MAE_fec!K$26)</f>
        <v>2.2038577094486409</v>
      </c>
      <c r="L79" s="296">
        <f>IF(L$26=0,0,L$26/MAE_fec!L$26)</f>
        <v>2.1791801351790929</v>
      </c>
      <c r="M79" s="296">
        <f>IF(M$26=0,0,M$26/MAE_fec!M$26)</f>
        <v>2.1886140952191919</v>
      </c>
      <c r="N79" s="296">
        <f>IF(N$26=0,0,N$26/MAE_fec!N$26)</f>
        <v>2.1678038715185894</v>
      </c>
      <c r="O79" s="296">
        <f>IF(O$26=0,0,O$26/MAE_fec!O$26)</f>
        <v>2.1781895544695313</v>
      </c>
      <c r="P79" s="296">
        <f>IF(P$26=0,0,P$26/MAE_fec!P$26)</f>
        <v>1.9104779277652235</v>
      </c>
      <c r="Q79" s="296">
        <f>IF(Q$26=0,0,Q$26/MAE_fec!Q$26)</f>
        <v>1.9844093541632317</v>
      </c>
    </row>
    <row r="80" spans="1:17" x14ac:dyDescent="0.25">
      <c r="A80" s="127" t="s">
        <v>292</v>
      </c>
      <c r="B80" s="296">
        <f>IF(B$34=0,0,B$34/MAE_fec!B$34)</f>
        <v>2.8202720057929462</v>
      </c>
      <c r="C80" s="296">
        <f>IF(C$34=0,0,C$34/MAE_fec!C$34)</f>
        <v>2.9299951821754187</v>
      </c>
      <c r="D80" s="296">
        <f>IF(D$34=0,0,D$34/MAE_fec!D$34)</f>
        <v>2.6499101225700739</v>
      </c>
      <c r="E80" s="296">
        <f>IF(E$34=0,0,E$34/MAE_fec!E$34)</f>
        <v>2.0272654695083792</v>
      </c>
      <c r="F80" s="296">
        <f>IF(F$34=0,0,F$34/MAE_fec!F$34)</f>
        <v>1.9396261233190502</v>
      </c>
      <c r="G80" s="296">
        <f>IF(G$34=0,0,G$34/MAE_fec!G$34)</f>
        <v>1.9688414344917033</v>
      </c>
      <c r="H80" s="296">
        <f>IF(H$34=0,0,H$34/MAE_fec!H$34)</f>
        <v>2.1403482551138788</v>
      </c>
      <c r="I80" s="296">
        <f>IF(I$34=0,0,I$34/MAE_fec!I$34)</f>
        <v>1.7136571466611437</v>
      </c>
      <c r="J80" s="296">
        <f>IF(J$34=0,0,J$34/MAE_fec!J$34)</f>
        <v>1.0383084355854051</v>
      </c>
      <c r="K80" s="296">
        <f>IF(K$34=0,0,K$34/MAE_fec!K$34)</f>
        <v>1.4772479122717037</v>
      </c>
      <c r="L80" s="296">
        <f>IF(L$34=0,0,L$34/MAE_fec!L$34)</f>
        <v>1.4324960768305319</v>
      </c>
      <c r="M80" s="296">
        <f>IF(M$34=0,0,M$34/MAE_fec!M$34)</f>
        <v>1.2281801078271204</v>
      </c>
      <c r="N80" s="296">
        <f>IF(N$34=0,0,N$34/MAE_fec!N$34)</f>
        <v>1.5250140329764594</v>
      </c>
      <c r="O80" s="296">
        <f>IF(O$34=0,0,O$34/MAE_fec!O$34)</f>
        <v>1.026785293731785</v>
      </c>
      <c r="P80" s="296">
        <f>IF(P$34=0,0,P$34/MAE_fec!P$34)</f>
        <v>1.2737228516417947</v>
      </c>
      <c r="Q80" s="296">
        <f>IF(Q$34=0,0,Q$34/MAE_fec!Q$34)</f>
        <v>0.93499031920411491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570.19352098247191</v>
      </c>
      <c r="C3" s="46">
        <v>587.83512919253144</v>
      </c>
      <c r="D3" s="46">
        <v>532.73851673511774</v>
      </c>
      <c r="E3" s="46">
        <v>474.63931339594092</v>
      </c>
      <c r="F3" s="46">
        <v>453.87676903602505</v>
      </c>
      <c r="G3" s="46">
        <v>441.33984177747857</v>
      </c>
      <c r="H3" s="46">
        <v>417.9409888006337</v>
      </c>
      <c r="I3" s="46">
        <v>418.7976147528808</v>
      </c>
      <c r="J3" s="46">
        <v>373.3927305862104</v>
      </c>
      <c r="K3" s="46">
        <v>287.3948255138032</v>
      </c>
      <c r="L3" s="46">
        <v>248.6</v>
      </c>
      <c r="M3" s="46">
        <v>264.8045795499408</v>
      </c>
      <c r="N3" s="46">
        <v>249.19407471866779</v>
      </c>
      <c r="O3" s="46">
        <v>229.54228875242788</v>
      </c>
      <c r="P3" s="46">
        <v>247.59163533834584</v>
      </c>
      <c r="Q3" s="46">
        <v>222.75620839671728</v>
      </c>
    </row>
    <row r="5" spans="1:17" x14ac:dyDescent="0.25">
      <c r="A5" s="31" t="s">
        <v>257</v>
      </c>
      <c r="B5" s="46">
        <v>1086.9201965052346</v>
      </c>
      <c r="C5" s="46">
        <v>1043.502864618345</v>
      </c>
      <c r="D5" s="46">
        <v>844.81537284830165</v>
      </c>
      <c r="E5" s="46">
        <v>1020.2120977072165</v>
      </c>
      <c r="F5" s="46">
        <v>942.37025787867549</v>
      </c>
      <c r="G5" s="46">
        <v>869.45568375568109</v>
      </c>
      <c r="H5" s="46">
        <v>793.8615298370961</v>
      </c>
      <c r="I5" s="46">
        <v>779.39982426669064</v>
      </c>
      <c r="J5" s="46">
        <v>598.59986479515965</v>
      </c>
      <c r="K5" s="46">
        <v>423.06694045610402</v>
      </c>
      <c r="L5" s="46">
        <v>466.36559217717513</v>
      </c>
      <c r="M5" s="46">
        <v>385.39895407699851</v>
      </c>
      <c r="N5" s="46">
        <v>339.97906982722424</v>
      </c>
      <c r="O5" s="46">
        <v>364.64071226042904</v>
      </c>
      <c r="P5" s="46">
        <v>329.66101503290759</v>
      </c>
      <c r="Q5" s="46">
        <v>300.2795232909167</v>
      </c>
    </row>
    <row r="6" spans="1:17" x14ac:dyDescent="0.25">
      <c r="A6" s="294" t="s">
        <v>256</v>
      </c>
      <c r="B6" s="293">
        <v>1358.6502456315432</v>
      </c>
      <c r="C6" s="293">
        <v>1338.3512561059511</v>
      </c>
      <c r="D6" s="293">
        <v>1252.5823727615327</v>
      </c>
      <c r="E6" s="293">
        <v>1362.456652745891</v>
      </c>
      <c r="F6" s="293">
        <v>1249.6883718886893</v>
      </c>
      <c r="G6" s="293">
        <v>1050.3553423363669</v>
      </c>
      <c r="H6" s="293">
        <v>939.09450695245016</v>
      </c>
      <c r="I6" s="293">
        <v>888.46752203766425</v>
      </c>
      <c r="J6" s="293">
        <v>804.74560614681457</v>
      </c>
      <c r="K6" s="293">
        <v>717.88347189285173</v>
      </c>
      <c r="L6" s="293">
        <v>683.66850588349769</v>
      </c>
      <c r="M6" s="293">
        <v>525.5489245793093</v>
      </c>
      <c r="N6" s="293">
        <v>462.23197326304626</v>
      </c>
      <c r="O6" s="293">
        <v>417.30777000445789</v>
      </c>
      <c r="P6" s="293">
        <v>395.31254273968193</v>
      </c>
      <c r="Q6" s="293">
        <v>340.17263673320133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109.87427998435828</v>
      </c>
      <c r="F7" s="291">
        <v>0</v>
      </c>
      <c r="G7" s="291">
        <v>0</v>
      </c>
      <c r="H7" s="291">
        <v>0</v>
      </c>
      <c r="I7" s="291">
        <v>72.441747983644333</v>
      </c>
      <c r="J7" s="291">
        <v>0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54.416444093510698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20.298989525592106</v>
      </c>
      <c r="D8" s="289">
        <f t="shared" ref="D8:Q8" si="0">C6+D7-D6</f>
        <v>85.768883344418327</v>
      </c>
      <c r="E8" s="289">
        <f t="shared" si="0"/>
        <v>0</v>
      </c>
      <c r="F8" s="289">
        <f t="shared" si="0"/>
        <v>112.76828085720172</v>
      </c>
      <c r="G8" s="289">
        <f t="shared" si="0"/>
        <v>199.33302955232239</v>
      </c>
      <c r="H8" s="289">
        <f t="shared" si="0"/>
        <v>111.26083538391674</v>
      </c>
      <c r="I8" s="289">
        <f t="shared" si="0"/>
        <v>123.0687328984302</v>
      </c>
      <c r="J8" s="289">
        <f t="shared" si="0"/>
        <v>83.721915890849687</v>
      </c>
      <c r="K8" s="289">
        <f t="shared" si="0"/>
        <v>86.862134253962836</v>
      </c>
      <c r="L8" s="289">
        <f t="shared" si="0"/>
        <v>34.214966009354043</v>
      </c>
      <c r="M8" s="289">
        <f t="shared" si="0"/>
        <v>158.11958130418839</v>
      </c>
      <c r="N8" s="289">
        <f t="shared" si="0"/>
        <v>63.316951316263044</v>
      </c>
      <c r="O8" s="289">
        <f t="shared" si="0"/>
        <v>44.924203258588363</v>
      </c>
      <c r="P8" s="289">
        <f t="shared" si="0"/>
        <v>76.41167135828664</v>
      </c>
      <c r="Q8" s="289">
        <f t="shared" si="0"/>
        <v>55.139906006480601</v>
      </c>
    </row>
    <row r="9" spans="1:17" x14ac:dyDescent="0.25">
      <c r="A9" s="288" t="s">
        <v>253</v>
      </c>
      <c r="B9" s="287">
        <f>B6-B5</f>
        <v>271.73004912630859</v>
      </c>
      <c r="C9" s="287">
        <f t="shared" ref="C9:Q9" si="1">C6-C5</f>
        <v>294.84839148760602</v>
      </c>
      <c r="D9" s="287">
        <f t="shared" si="1"/>
        <v>407.76699991323107</v>
      </c>
      <c r="E9" s="287">
        <f t="shared" si="1"/>
        <v>342.24455503867455</v>
      </c>
      <c r="F9" s="287">
        <f t="shared" si="1"/>
        <v>307.3181140100138</v>
      </c>
      <c r="G9" s="287">
        <f t="shared" si="1"/>
        <v>180.89965858068581</v>
      </c>
      <c r="H9" s="287">
        <f t="shared" si="1"/>
        <v>145.23297711535406</v>
      </c>
      <c r="I9" s="287">
        <f t="shared" si="1"/>
        <v>109.06769777097361</v>
      </c>
      <c r="J9" s="287">
        <f t="shared" si="1"/>
        <v>206.14574135165492</v>
      </c>
      <c r="K9" s="287">
        <f t="shared" si="1"/>
        <v>294.81653143674771</v>
      </c>
      <c r="L9" s="287">
        <f t="shared" si="1"/>
        <v>217.30291370632256</v>
      </c>
      <c r="M9" s="287">
        <f t="shared" si="1"/>
        <v>140.14997050231079</v>
      </c>
      <c r="N9" s="287">
        <f t="shared" si="1"/>
        <v>122.25290343582202</v>
      </c>
      <c r="O9" s="287">
        <f t="shared" si="1"/>
        <v>52.667057744028853</v>
      </c>
      <c r="P9" s="287">
        <f t="shared" si="1"/>
        <v>65.651527706774345</v>
      </c>
      <c r="Q9" s="287">
        <f t="shared" si="1"/>
        <v>39.89311344228463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85.060666947214429</v>
      </c>
      <c r="C12" s="38">
        <v>80.498230000000007</v>
      </c>
      <c r="D12" s="38">
        <v>64.966029999999989</v>
      </c>
      <c r="E12" s="38">
        <v>78.525210000000015</v>
      </c>
      <c r="F12" s="38">
        <v>72.274510000000006</v>
      </c>
      <c r="G12" s="38">
        <v>65.944541423866042</v>
      </c>
      <c r="H12" s="38">
        <v>59.902389999999997</v>
      </c>
      <c r="I12" s="38">
        <v>57.973429999999993</v>
      </c>
      <c r="J12" s="38">
        <v>44.692009999999996</v>
      </c>
      <c r="K12" s="38">
        <v>30.89574</v>
      </c>
      <c r="L12" s="38">
        <v>34.705205314314519</v>
      </c>
      <c r="M12" s="38">
        <v>28.375262476784648</v>
      </c>
      <c r="N12" s="38">
        <v>24.983209817000578</v>
      </c>
      <c r="O12" s="38">
        <v>26.965397760851609</v>
      </c>
      <c r="P12" s="38">
        <v>22.952748913678249</v>
      </c>
      <c r="Q12" s="38">
        <v>20.993497576808199</v>
      </c>
    </row>
    <row r="13" spans="1:17" x14ac:dyDescent="0.25">
      <c r="A13" s="55" t="s">
        <v>33</v>
      </c>
      <c r="B13" s="54">
        <v>1.4127560727097666</v>
      </c>
      <c r="C13" s="54">
        <v>1.2024100000000004</v>
      </c>
      <c r="D13" s="54">
        <v>1.5024600000000001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15.692008988705375</v>
      </c>
      <c r="C14" s="51">
        <v>12.691330000000001</v>
      </c>
      <c r="D14" s="51">
        <v>10.80355</v>
      </c>
      <c r="E14" s="51">
        <v>11.89321</v>
      </c>
      <c r="F14" s="51">
        <v>10.972660000000001</v>
      </c>
      <c r="G14" s="51">
        <v>7.1141948350345654</v>
      </c>
      <c r="H14" s="51">
        <v>6.9936699999999998</v>
      </c>
      <c r="I14" s="51">
        <v>4.8724699999999999</v>
      </c>
      <c r="J14" s="51">
        <v>3.89438</v>
      </c>
      <c r="K14" s="51">
        <v>3.9065000000000003</v>
      </c>
      <c r="L14" s="51">
        <v>2.9361441709154241</v>
      </c>
      <c r="M14" s="51">
        <v>1.0264586821324555</v>
      </c>
      <c r="N14" s="51">
        <v>1.0265880266904901</v>
      </c>
      <c r="O14" s="51">
        <v>1.9803623424257735</v>
      </c>
      <c r="P14" s="51">
        <v>1.9794053435471706</v>
      </c>
      <c r="Q14" s="51">
        <v>1.9812907953978653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1.10111</v>
      </c>
      <c r="G16" s="51">
        <v>1.0982926327159044</v>
      </c>
      <c r="H16" s="51">
        <v>1.0853900000000001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6.1384176413323042</v>
      </c>
      <c r="C17" s="51">
        <v>4.1016599999999999</v>
      </c>
      <c r="D17" s="51">
        <v>4.1134599999999999</v>
      </c>
      <c r="E17" s="51">
        <v>6.1630599999999998</v>
      </c>
      <c r="F17" s="51">
        <v>5.1033999999999997</v>
      </c>
      <c r="G17" s="51">
        <v>4.1058070948951615</v>
      </c>
      <c r="H17" s="51">
        <v>3.0559799999999999</v>
      </c>
      <c r="I17" s="51">
        <v>2.0017200000000002</v>
      </c>
      <c r="J17" s="51">
        <v>2.0012400000000001</v>
      </c>
      <c r="K17" s="51">
        <v>2.00814</v>
      </c>
      <c r="L17" s="51">
        <v>1.0262327604312782</v>
      </c>
      <c r="M17" s="51">
        <v>1.0264586821324555</v>
      </c>
      <c r="N17" s="51">
        <v>1.0265880266904901</v>
      </c>
      <c r="O17" s="51">
        <v>1.0257516931550945</v>
      </c>
      <c r="P17" s="51">
        <v>1.024892681407644</v>
      </c>
      <c r="Q17" s="51">
        <v>1.0259121157644415</v>
      </c>
    </row>
    <row r="18" spans="1:17" x14ac:dyDescent="0.25">
      <c r="A18" s="53" t="s">
        <v>29</v>
      </c>
      <c r="B18" s="51">
        <v>9.5535913473730716</v>
      </c>
      <c r="C18" s="51">
        <v>8.5896699999999999</v>
      </c>
      <c r="D18" s="51">
        <v>6.6900899999999996</v>
      </c>
      <c r="E18" s="51">
        <v>5.7301500000000001</v>
      </c>
      <c r="F18" s="51">
        <v>4.7681500000000003</v>
      </c>
      <c r="G18" s="51">
        <v>1.9100951074235</v>
      </c>
      <c r="H18" s="51">
        <v>2.8523000000000001</v>
      </c>
      <c r="I18" s="51">
        <v>2.8707500000000001</v>
      </c>
      <c r="J18" s="51">
        <v>1.89314</v>
      </c>
      <c r="K18" s="51">
        <v>1.89836</v>
      </c>
      <c r="L18" s="51">
        <v>1.9099114104841459</v>
      </c>
      <c r="M18" s="51">
        <v>0</v>
      </c>
      <c r="N18" s="51">
        <v>0</v>
      </c>
      <c r="O18" s="51">
        <v>0.95461064927067896</v>
      </c>
      <c r="P18" s="51">
        <v>0.95451266213952668</v>
      </c>
      <c r="Q18" s="51">
        <v>0.95537867963342382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43.140261610938182</v>
      </c>
      <c r="C20" s="51">
        <v>40.111840000000001</v>
      </c>
      <c r="D20" s="51">
        <v>30.22513</v>
      </c>
      <c r="E20" s="51">
        <v>34.398580000000003</v>
      </c>
      <c r="F20" s="51">
        <v>31.987459999999999</v>
      </c>
      <c r="G20" s="51">
        <v>30.824259126616415</v>
      </c>
      <c r="H20" s="51">
        <v>28.504570000000001</v>
      </c>
      <c r="I20" s="51">
        <v>26.300809999999998</v>
      </c>
      <c r="J20" s="51">
        <v>20.606349999999999</v>
      </c>
      <c r="K20" s="51">
        <v>13.04339</v>
      </c>
      <c r="L20" s="51">
        <v>14.274162778505469</v>
      </c>
      <c r="M20" s="51">
        <v>12.157603725028187</v>
      </c>
      <c r="N20" s="51">
        <v>10.915182023344283</v>
      </c>
      <c r="O20" s="51">
        <v>10.547298699179775</v>
      </c>
      <c r="P20" s="51">
        <v>8.9724416060892587</v>
      </c>
      <c r="Q20" s="51">
        <v>7.9062978589583972</v>
      </c>
    </row>
    <row r="21" spans="1:17" x14ac:dyDescent="0.25">
      <c r="A21" s="53" t="s">
        <v>66</v>
      </c>
      <c r="B21" s="51">
        <v>43.140261610938182</v>
      </c>
      <c r="C21" s="51">
        <v>40.111840000000001</v>
      </c>
      <c r="D21" s="51">
        <v>30.22513</v>
      </c>
      <c r="E21" s="51">
        <v>34.398580000000003</v>
      </c>
      <c r="F21" s="51">
        <v>31.987459999999999</v>
      </c>
      <c r="G21" s="51">
        <v>30.824259126616415</v>
      </c>
      <c r="H21" s="51">
        <v>28.504570000000001</v>
      </c>
      <c r="I21" s="51">
        <v>26.300809999999998</v>
      </c>
      <c r="J21" s="51">
        <v>20.606349999999999</v>
      </c>
      <c r="K21" s="51">
        <v>13.04339</v>
      </c>
      <c r="L21" s="51">
        <v>14.274162778505469</v>
      </c>
      <c r="M21" s="51">
        <v>12.157603725028187</v>
      </c>
      <c r="N21" s="51">
        <v>10.915182023344283</v>
      </c>
      <c r="O21" s="51">
        <v>10.547298699179775</v>
      </c>
      <c r="P21" s="51">
        <v>8.9724416060892587</v>
      </c>
      <c r="Q21" s="51">
        <v>7.9062978589583972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0.31052224396481015</v>
      </c>
      <c r="C23" s="51">
        <v>0.40111999999999998</v>
      </c>
      <c r="D23" s="51">
        <v>0.40106999999999998</v>
      </c>
      <c r="E23" s="51">
        <v>0.49912000000000001</v>
      </c>
      <c r="F23" s="51">
        <v>0.40042</v>
      </c>
      <c r="G23" s="51">
        <v>0.42974988354308241</v>
      </c>
      <c r="H23" s="51">
        <v>0.49933</v>
      </c>
      <c r="I23" s="51">
        <v>3.004</v>
      </c>
      <c r="J23" s="51">
        <v>2.8976899999999999</v>
      </c>
      <c r="K23" s="51">
        <v>0.1004</v>
      </c>
      <c r="L23" s="51">
        <v>2.67290486001251</v>
      </c>
      <c r="M23" s="51">
        <v>2.4607105876886757</v>
      </c>
      <c r="N23" s="51">
        <v>2.3412118252893439</v>
      </c>
      <c r="O23" s="51">
        <v>2.3866973161909</v>
      </c>
      <c r="P23" s="51">
        <v>1.8856051195551855</v>
      </c>
      <c r="Q23" s="51">
        <v>1.8868705554671992</v>
      </c>
    </row>
    <row r="24" spans="1:17" x14ac:dyDescent="0.25">
      <c r="A24" s="53" t="s">
        <v>23</v>
      </c>
      <c r="B24" s="51">
        <v>0.31052224396481015</v>
      </c>
      <c r="C24" s="51">
        <v>0.40111999999999998</v>
      </c>
      <c r="D24" s="51">
        <v>0.40106999999999998</v>
      </c>
      <c r="E24" s="51">
        <v>0.49912000000000001</v>
      </c>
      <c r="F24" s="51">
        <v>0.40042</v>
      </c>
      <c r="G24" s="51">
        <v>0.42974988354308241</v>
      </c>
      <c r="H24" s="51">
        <v>0.49933</v>
      </c>
      <c r="I24" s="51">
        <v>3.004</v>
      </c>
      <c r="J24" s="51">
        <v>2.8976899999999999</v>
      </c>
      <c r="K24" s="51">
        <v>0.1004</v>
      </c>
      <c r="L24" s="51">
        <v>2.4101786883545722</v>
      </c>
      <c r="M24" s="51">
        <v>2.1501951057833728</v>
      </c>
      <c r="N24" s="51">
        <v>2.0068238387794302</v>
      </c>
      <c r="O24" s="51">
        <v>2.0523148624056784</v>
      </c>
      <c r="P24" s="51">
        <v>1.5273383073469151</v>
      </c>
      <c r="Q24" s="51">
        <v>1.5286078889209624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0.26272617165793788</v>
      </c>
      <c r="M25" s="51">
        <v>0.31051548190530287</v>
      </c>
      <c r="N25" s="51">
        <v>0.33438798650991375</v>
      </c>
      <c r="O25" s="51">
        <v>0.33438245378522158</v>
      </c>
      <c r="P25" s="51">
        <v>0.35826681220827039</v>
      </c>
      <c r="Q25" s="51">
        <v>0.35826266654623673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8.2283399999999993</v>
      </c>
      <c r="F29" s="51">
        <v>6.5095400000000003</v>
      </c>
      <c r="G29" s="51">
        <v>6.0882859748244318</v>
      </c>
      <c r="H29" s="51">
        <v>2.5983100000000001</v>
      </c>
      <c r="I29" s="51">
        <v>2.7008399999999999</v>
      </c>
      <c r="J29" s="51">
        <v>1.2000500000000001</v>
      </c>
      <c r="K29" s="51">
        <v>1.2058199999999999</v>
      </c>
      <c r="L29" s="51">
        <v>1.9333816160096329</v>
      </c>
      <c r="M29" s="51">
        <v>1.8869300432709617</v>
      </c>
      <c r="N29" s="51">
        <v>0.81206360513440989</v>
      </c>
      <c r="O29" s="51">
        <v>1.6466174818059951</v>
      </c>
      <c r="P29" s="51">
        <v>1.0019994079049577</v>
      </c>
      <c r="Q29" s="51">
        <v>1.0508883978917665</v>
      </c>
    </row>
    <row r="30" spans="1:17" x14ac:dyDescent="0.25">
      <c r="A30" s="63" t="s">
        <v>21</v>
      </c>
      <c r="B30" s="62">
        <v>24.505118030896295</v>
      </c>
      <c r="C30" s="62">
        <v>26.091529999999999</v>
      </c>
      <c r="D30" s="62">
        <v>22.033819999999999</v>
      </c>
      <c r="E30" s="62">
        <v>23.505960000000002</v>
      </c>
      <c r="F30" s="62">
        <v>22.404430000000001</v>
      </c>
      <c r="G30" s="62">
        <v>21.488051603847552</v>
      </c>
      <c r="H30" s="62">
        <v>21.306509999999999</v>
      </c>
      <c r="I30" s="62">
        <v>21.095310000000001</v>
      </c>
      <c r="J30" s="62">
        <v>16.093540000000001</v>
      </c>
      <c r="K30" s="62">
        <v>12.63963</v>
      </c>
      <c r="L30" s="62">
        <v>12.888611888871479</v>
      </c>
      <c r="M30" s="62">
        <v>10.843559438664366</v>
      </c>
      <c r="N30" s="62">
        <v>9.8881643365420508</v>
      </c>
      <c r="O30" s="62">
        <v>10.404421921249169</v>
      </c>
      <c r="P30" s="62">
        <v>9.113297436581675</v>
      </c>
      <c r="Q30" s="62">
        <v>8.1681499690929709</v>
      </c>
    </row>
    <row r="32" spans="1:17" x14ac:dyDescent="0.25">
      <c r="A32" s="31" t="s">
        <v>63</v>
      </c>
      <c r="B32" s="70">
        <v>157.30484845156826</v>
      </c>
      <c r="C32" s="70">
        <v>139.85968129106402</v>
      </c>
      <c r="D32" s="70">
        <v>111.58194424233601</v>
      </c>
      <c r="E32" s="70">
        <v>118.48462686439201</v>
      </c>
      <c r="F32" s="70">
        <v>109.32544095879601</v>
      </c>
      <c r="G32" s="70">
        <v>94.229162022571373</v>
      </c>
      <c r="H32" s="70">
        <v>88.542891205632017</v>
      </c>
      <c r="I32" s="70">
        <v>77.288283745524012</v>
      </c>
      <c r="J32" s="70">
        <v>60.743650005540005</v>
      </c>
      <c r="K32" s="70">
        <v>43.018131418956003</v>
      </c>
      <c r="L32" s="70">
        <v>42.900109947948323</v>
      </c>
      <c r="M32" s="70">
        <v>31.740221122677791</v>
      </c>
      <c r="N32" s="70">
        <v>28.822428771344011</v>
      </c>
      <c r="O32" s="70">
        <v>31.049246908224077</v>
      </c>
      <c r="P32" s="70">
        <v>27.347248207584215</v>
      </c>
      <c r="Q32" s="70">
        <v>24.849064432326259</v>
      </c>
    </row>
    <row r="34" spans="1:17" x14ac:dyDescent="0.25">
      <c r="A34" s="184" t="s">
        <v>252</v>
      </c>
      <c r="B34" s="190">
        <f t="shared" ref="B34:Q34" si="2">IF(B$12=0,"",B$12/B$3*1000)</f>
        <v>149.17859256038309</v>
      </c>
      <c r="C34" s="190">
        <f t="shared" si="2"/>
        <v>136.94014869539166</v>
      </c>
      <c r="D34" s="190">
        <f t="shared" si="2"/>
        <v>121.94731178466991</v>
      </c>
      <c r="E34" s="190">
        <f t="shared" si="2"/>
        <v>165.44185823582384</v>
      </c>
      <c r="F34" s="190">
        <f t="shared" si="2"/>
        <v>159.23817857763819</v>
      </c>
      <c r="G34" s="190">
        <f t="shared" si="2"/>
        <v>149.41896285247449</v>
      </c>
      <c r="H34" s="190">
        <f t="shared" si="2"/>
        <v>143.32738737088707</v>
      </c>
      <c r="I34" s="190">
        <f t="shared" si="2"/>
        <v>138.42827169445147</v>
      </c>
      <c r="J34" s="190">
        <f t="shared" si="2"/>
        <v>119.69169814804771</v>
      </c>
      <c r="K34" s="190">
        <f t="shared" si="2"/>
        <v>107.50277060404527</v>
      </c>
      <c r="L34" s="190">
        <f t="shared" si="2"/>
        <v>139.60259579370282</v>
      </c>
      <c r="M34" s="190">
        <f t="shared" si="2"/>
        <v>107.15548245053374</v>
      </c>
      <c r="N34" s="190">
        <f t="shared" si="2"/>
        <v>100.25603476007939</v>
      </c>
      <c r="O34" s="190">
        <f t="shared" si="2"/>
        <v>117.47464010840746</v>
      </c>
      <c r="P34" s="190">
        <f t="shared" si="2"/>
        <v>92.704056347914246</v>
      </c>
      <c r="Q34" s="190">
        <f t="shared" si="2"/>
        <v>94.244275963881847</v>
      </c>
    </row>
    <row r="35" spans="1:17" x14ac:dyDescent="0.25">
      <c r="A35" s="286" t="s">
        <v>251</v>
      </c>
      <c r="B35" s="285">
        <f t="shared" ref="B35:Q35" si="3">IF(B$12=0,"",B$12/B$5*1000)</f>
        <v>78.258428926713563</v>
      </c>
      <c r="C35" s="285">
        <f t="shared" si="3"/>
        <v>77.142318176042338</v>
      </c>
      <c r="D35" s="285">
        <f t="shared" si="3"/>
        <v>76.899677832526308</v>
      </c>
      <c r="E35" s="285">
        <f t="shared" si="3"/>
        <v>76.969495045661986</v>
      </c>
      <c r="F35" s="285">
        <f t="shared" si="3"/>
        <v>76.694387790520565</v>
      </c>
      <c r="G35" s="285">
        <f t="shared" si="3"/>
        <v>75.845776450633451</v>
      </c>
      <c r="H35" s="285">
        <f t="shared" si="3"/>
        <v>75.456975490791493</v>
      </c>
      <c r="I35" s="285">
        <f t="shared" si="3"/>
        <v>74.382144048524921</v>
      </c>
      <c r="J35" s="285">
        <f t="shared" si="3"/>
        <v>74.660908945065614</v>
      </c>
      <c r="K35" s="285">
        <f t="shared" si="3"/>
        <v>73.028017662386063</v>
      </c>
      <c r="L35" s="285">
        <f t="shared" si="3"/>
        <v>74.41630749879549</v>
      </c>
      <c r="M35" s="285">
        <f t="shared" si="3"/>
        <v>73.625686257351859</v>
      </c>
      <c r="N35" s="285">
        <f t="shared" si="3"/>
        <v>73.484552533474854</v>
      </c>
      <c r="O35" s="285">
        <f t="shared" si="3"/>
        <v>73.95059535094569</v>
      </c>
      <c r="P35" s="285">
        <f t="shared" si="3"/>
        <v>69.625305592737575</v>
      </c>
      <c r="Q35" s="285">
        <f t="shared" si="3"/>
        <v>69.913184045084847</v>
      </c>
    </row>
    <row r="36" spans="1:17" x14ac:dyDescent="0.25">
      <c r="A36" s="286" t="s">
        <v>250</v>
      </c>
      <c r="B36" s="285">
        <f>IF(TEL_ued!B$5=0,"",TEL_ued!B$5/B$5*1000)</f>
        <v>34.27686393292489</v>
      </c>
      <c r="C36" s="285">
        <f>IF(TEL_ued!C$5=0,"",TEL_ued!C$5/C$5*1000)</f>
        <v>34.27686393292489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34.276863932924883</v>
      </c>
      <c r="I36" s="285">
        <f>IF(TEL_ued!I$5=0,"",TEL_ued!I$5/I$5*1000)</f>
        <v>34.276863932924883</v>
      </c>
      <c r="J36" s="285">
        <f>IF(TEL_ued!J$5=0,"",TEL_ued!J$5/J$5*1000)</f>
        <v>34.27686393292489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34.27686393292489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34.27686393292489</v>
      </c>
    </row>
    <row r="37" spans="1:17" x14ac:dyDescent="0.25">
      <c r="A37" s="284" t="s">
        <v>60</v>
      </c>
      <c r="B37" s="283">
        <f t="shared" ref="B37:Q37" si="4">IF(B$12=0,"",B$32/B$12)</f>
        <v>1.8493253591484999</v>
      </c>
      <c r="C37" s="283">
        <f t="shared" si="4"/>
        <v>1.7374255470097171</v>
      </c>
      <c r="D37" s="283">
        <f t="shared" si="4"/>
        <v>1.7175429103846429</v>
      </c>
      <c r="E37" s="283">
        <f t="shared" si="4"/>
        <v>1.508873734491025</v>
      </c>
      <c r="F37" s="283">
        <f t="shared" si="4"/>
        <v>1.5126417454617955</v>
      </c>
      <c r="G37" s="283">
        <f t="shared" si="4"/>
        <v>1.4289152671015288</v>
      </c>
      <c r="H37" s="283">
        <f t="shared" si="4"/>
        <v>1.4781195075126723</v>
      </c>
      <c r="I37" s="283">
        <f t="shared" si="4"/>
        <v>1.3331673448599475</v>
      </c>
      <c r="J37" s="283">
        <f t="shared" si="4"/>
        <v>1.3591612909229192</v>
      </c>
      <c r="K37" s="283">
        <f t="shared" si="4"/>
        <v>1.3923644948771579</v>
      </c>
      <c r="L37" s="283">
        <f t="shared" si="4"/>
        <v>1.2361289771783524</v>
      </c>
      <c r="M37" s="283">
        <f t="shared" si="4"/>
        <v>1.118587753986283</v>
      </c>
      <c r="N37" s="283">
        <f t="shared" si="4"/>
        <v>1.1536719653905689</v>
      </c>
      <c r="O37" s="283">
        <f t="shared" si="4"/>
        <v>1.1514477621873394</v>
      </c>
      <c r="P37" s="283">
        <f t="shared" si="4"/>
        <v>1.1914585181249095</v>
      </c>
      <c r="Q37" s="283">
        <f t="shared" si="4"/>
        <v>1.1836552885678924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SI: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1423.81356023635</v>
      </c>
      <c r="C5" s="96">
        <f t="shared" ref="C5:Q5" si="1">SUM(C6:C10,C15,C26)</f>
        <v>1335.7492500000005</v>
      </c>
      <c r="D5" s="96">
        <f t="shared" si="1"/>
        <v>1262.1366700000003</v>
      </c>
      <c r="E5" s="96">
        <f t="shared" si="1"/>
        <v>1499.6191199999996</v>
      </c>
      <c r="F5" s="96">
        <f t="shared" si="1"/>
        <v>1534.3898200000001</v>
      </c>
      <c r="G5" s="96">
        <f t="shared" si="1"/>
        <v>1643.8657164700608</v>
      </c>
      <c r="H5" s="96">
        <f t="shared" si="1"/>
        <v>1698.22928</v>
      </c>
      <c r="I5" s="96">
        <f t="shared" si="1"/>
        <v>1604.3169399999997</v>
      </c>
      <c r="J5" s="96">
        <f t="shared" si="1"/>
        <v>1483.1493</v>
      </c>
      <c r="K5" s="96">
        <f t="shared" si="1"/>
        <v>1220.0918499999991</v>
      </c>
      <c r="L5" s="96">
        <f t="shared" si="1"/>
        <v>1272.8910773130224</v>
      </c>
      <c r="M5" s="96">
        <f t="shared" si="1"/>
        <v>1235.7266171639249</v>
      </c>
      <c r="N5" s="96">
        <f t="shared" si="1"/>
        <v>1206.3571944706282</v>
      </c>
      <c r="O5" s="96">
        <f t="shared" si="1"/>
        <v>1196.4381758120712</v>
      </c>
      <c r="P5" s="96">
        <f t="shared" si="1"/>
        <v>1229.9710231014819</v>
      </c>
      <c r="Q5" s="96">
        <f t="shared" si="1"/>
        <v>1227.0738340028452</v>
      </c>
    </row>
    <row r="6" spans="1:17" x14ac:dyDescent="0.25">
      <c r="A6" s="76" t="s">
        <v>83</v>
      </c>
      <c r="B6" s="95">
        <v>14.461088390350364</v>
      </c>
      <c r="C6" s="95">
        <v>13.218243686257102</v>
      </c>
      <c r="D6" s="95">
        <v>11.856527096049428</v>
      </c>
      <c r="E6" s="95">
        <v>14.618540070303242</v>
      </c>
      <c r="F6" s="95">
        <v>14.690331446883562</v>
      </c>
      <c r="G6" s="95">
        <v>15.690830749888208</v>
      </c>
      <c r="H6" s="95">
        <v>16.421506569738398</v>
      </c>
      <c r="I6" s="95">
        <v>15.126723061947432</v>
      </c>
      <c r="J6" s="95">
        <v>14.021699414281324</v>
      </c>
      <c r="K6" s="95">
        <v>11.666413867432848</v>
      </c>
      <c r="L6" s="95">
        <v>12.325341718697697</v>
      </c>
      <c r="M6" s="95">
        <v>11.410672437114741</v>
      </c>
      <c r="N6" s="95">
        <v>10.933205884836664</v>
      </c>
      <c r="O6" s="95">
        <v>10.666719576948161</v>
      </c>
      <c r="P6" s="95">
        <v>10.930603496741933</v>
      </c>
      <c r="Q6" s="95">
        <v>10.774104443074712</v>
      </c>
    </row>
    <row r="7" spans="1:17" x14ac:dyDescent="0.25">
      <c r="A7" s="76" t="s">
        <v>82</v>
      </c>
      <c r="B7" s="95">
        <v>19.285853126188396</v>
      </c>
      <c r="C7" s="95">
        <v>17.797374446450853</v>
      </c>
      <c r="D7" s="95">
        <v>17.066513251332751</v>
      </c>
      <c r="E7" s="95">
        <v>23.322258075462592</v>
      </c>
      <c r="F7" s="95">
        <v>23.43451945418261</v>
      </c>
      <c r="G7" s="95">
        <v>23.809735790881227</v>
      </c>
      <c r="H7" s="95">
        <v>24.61608755866564</v>
      </c>
      <c r="I7" s="95">
        <v>23.926188685809574</v>
      </c>
      <c r="J7" s="95">
        <v>21.811595944792579</v>
      </c>
      <c r="K7" s="95">
        <v>19.506918253894128</v>
      </c>
      <c r="L7" s="95">
        <v>20.984002247677694</v>
      </c>
      <c r="M7" s="95">
        <v>19.587007852774299</v>
      </c>
      <c r="N7" s="95">
        <v>18.664403907278629</v>
      </c>
      <c r="O7" s="95">
        <v>18.307724549986691</v>
      </c>
      <c r="P7" s="95">
        <v>18.673547655606722</v>
      </c>
      <c r="Q7" s="95">
        <v>18.483660778458056</v>
      </c>
    </row>
    <row r="8" spans="1:17" x14ac:dyDescent="0.25">
      <c r="A8" s="76" t="s">
        <v>81</v>
      </c>
      <c r="B8" s="95">
        <v>33.875538404882583</v>
      </c>
      <c r="C8" s="95">
        <v>31.050698552204789</v>
      </c>
      <c r="D8" s="95">
        <v>29.121499306868273</v>
      </c>
      <c r="E8" s="95">
        <v>35.162518733954919</v>
      </c>
      <c r="F8" s="95">
        <v>35.847682988483122</v>
      </c>
      <c r="G8" s="95">
        <v>38.223957086792133</v>
      </c>
      <c r="H8" s="95">
        <v>39.550337911597957</v>
      </c>
      <c r="I8" s="95">
        <v>35.761141295542636</v>
      </c>
      <c r="J8" s="95">
        <v>34.219115616826578</v>
      </c>
      <c r="K8" s="95">
        <v>29.039706790987303</v>
      </c>
      <c r="L8" s="95">
        <v>30.143324025757391</v>
      </c>
      <c r="M8" s="95">
        <v>28.953422272489842</v>
      </c>
      <c r="N8" s="95">
        <v>28.544165821010164</v>
      </c>
      <c r="O8" s="95">
        <v>28.152438013377239</v>
      </c>
      <c r="P8" s="95">
        <v>29.163157585961162</v>
      </c>
      <c r="Q8" s="95">
        <v>28.876570468310216</v>
      </c>
    </row>
    <row r="9" spans="1:17" x14ac:dyDescent="0.25">
      <c r="A9" s="76" t="s">
        <v>80</v>
      </c>
      <c r="B9" s="95">
        <v>31.911014259687086</v>
      </c>
      <c r="C9" s="95">
        <v>28.718149355998879</v>
      </c>
      <c r="D9" s="95">
        <v>26.611520911019468</v>
      </c>
      <c r="E9" s="95">
        <v>37.107831005134209</v>
      </c>
      <c r="F9" s="95">
        <v>37.851715066513961</v>
      </c>
      <c r="G9" s="95">
        <v>38.735438479956557</v>
      </c>
      <c r="H9" s="95">
        <v>39.916964376940143</v>
      </c>
      <c r="I9" s="95">
        <v>38.598141576040121</v>
      </c>
      <c r="J9" s="95">
        <v>35.040816577303588</v>
      </c>
      <c r="K9" s="95">
        <v>31.771449892883002</v>
      </c>
      <c r="L9" s="95">
        <v>33.335487523674111</v>
      </c>
      <c r="M9" s="95">
        <v>30.431807927201124</v>
      </c>
      <c r="N9" s="95">
        <v>28.717965367739321</v>
      </c>
      <c r="O9" s="95">
        <v>28.427636207873931</v>
      </c>
      <c r="P9" s="95">
        <v>30.653405336762297</v>
      </c>
      <c r="Q9" s="95">
        <v>29.692863523417685</v>
      </c>
    </row>
    <row r="10" spans="1:17" x14ac:dyDescent="0.25">
      <c r="A10" s="94" t="s">
        <v>79</v>
      </c>
      <c r="B10" s="93">
        <f t="shared" ref="B10" si="2">SUM(B11:B14)</f>
        <v>23.601561406786445</v>
      </c>
      <c r="C10" s="93">
        <f t="shared" ref="C10:Q10" si="3">SUM(C11:C14)</f>
        <v>21.074702253692291</v>
      </c>
      <c r="D10" s="93">
        <f t="shared" si="3"/>
        <v>19.255780697442578</v>
      </c>
      <c r="E10" s="93">
        <f t="shared" si="3"/>
        <v>23.924658812685756</v>
      </c>
      <c r="F10" s="93">
        <f t="shared" si="3"/>
        <v>24.248135060268517</v>
      </c>
      <c r="G10" s="93">
        <f t="shared" si="3"/>
        <v>25.308211419907149</v>
      </c>
      <c r="H10" s="93">
        <f t="shared" si="3"/>
        <v>25.709536402867236</v>
      </c>
      <c r="I10" s="93">
        <f t="shared" si="3"/>
        <v>23.650780036183463</v>
      </c>
      <c r="J10" s="93">
        <f t="shared" si="3"/>
        <v>21.600956209227956</v>
      </c>
      <c r="K10" s="93">
        <f t="shared" si="3"/>
        <v>18.493355402367495</v>
      </c>
      <c r="L10" s="93">
        <f t="shared" si="3"/>
        <v>19.179498741215504</v>
      </c>
      <c r="M10" s="93">
        <f t="shared" si="3"/>
        <v>17.640743363014639</v>
      </c>
      <c r="N10" s="93">
        <f t="shared" si="3"/>
        <v>16.828486236423224</v>
      </c>
      <c r="O10" s="93">
        <f t="shared" si="3"/>
        <v>16.419039076404072</v>
      </c>
      <c r="P10" s="93">
        <f t="shared" si="3"/>
        <v>16.821403486046293</v>
      </c>
      <c r="Q10" s="93">
        <f t="shared" si="3"/>
        <v>16.574740502912114</v>
      </c>
    </row>
    <row r="11" spans="1:17" x14ac:dyDescent="0.25">
      <c r="A11" s="92" t="s">
        <v>68</v>
      </c>
      <c r="B11" s="91">
        <v>4.0534452922372459</v>
      </c>
      <c r="C11" s="91">
        <v>3.5376188526378844</v>
      </c>
      <c r="D11" s="91">
        <v>3.1225455375969049</v>
      </c>
      <c r="E11" s="91">
        <v>3.9498825248856573</v>
      </c>
      <c r="F11" s="91">
        <v>3.9084968452519471</v>
      </c>
      <c r="G11" s="91">
        <v>4.1551535782573037</v>
      </c>
      <c r="H11" s="91">
        <v>4.3939339882659691</v>
      </c>
      <c r="I11" s="91">
        <v>3.9918322540075195</v>
      </c>
      <c r="J11" s="91">
        <v>3.6320181261215057</v>
      </c>
      <c r="K11" s="91">
        <v>3.0669628724665126</v>
      </c>
      <c r="L11" s="91">
        <v>3.2546517638444965</v>
      </c>
      <c r="M11" s="91">
        <v>2.9683695804503119</v>
      </c>
      <c r="N11" s="91">
        <v>2.7817609660305243</v>
      </c>
      <c r="O11" s="91">
        <v>2.6427604799598927</v>
      </c>
      <c r="P11" s="91">
        <v>2.7347869527866555</v>
      </c>
      <c r="Q11" s="91">
        <v>2.6726453394470524</v>
      </c>
    </row>
    <row r="12" spans="1:17" x14ac:dyDescent="0.25">
      <c r="A12" s="92" t="s">
        <v>66</v>
      </c>
      <c r="B12" s="91">
        <v>9.1769910562484895</v>
      </c>
      <c r="C12" s="91">
        <v>7.6480069294699415</v>
      </c>
      <c r="D12" s="91">
        <v>7.36556119026746</v>
      </c>
      <c r="E12" s="91">
        <v>8.3024533891316068</v>
      </c>
      <c r="F12" s="91">
        <v>8.6970998626303242</v>
      </c>
      <c r="G12" s="91">
        <v>9.9368067208896687</v>
      </c>
      <c r="H12" s="91">
        <v>9.8729571125986411</v>
      </c>
      <c r="I12" s="91">
        <v>8.8854396034260716</v>
      </c>
      <c r="J12" s="91">
        <v>8.306143435507412</v>
      </c>
      <c r="K12" s="91">
        <v>7.2009618510838589</v>
      </c>
      <c r="L12" s="91">
        <v>7.1656667261022502</v>
      </c>
      <c r="M12" s="91">
        <v>6.5172277910392307</v>
      </c>
      <c r="N12" s="91">
        <v>6.2838727179663776</v>
      </c>
      <c r="O12" s="91">
        <v>5.8906635257331814</v>
      </c>
      <c r="P12" s="91">
        <v>6.106104569144903</v>
      </c>
      <c r="Q12" s="91">
        <v>6.0496877416490609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10.371125058300711</v>
      </c>
      <c r="C14" s="89">
        <v>9.889076471584465</v>
      </c>
      <c r="D14" s="89">
        <v>8.7676739695782135</v>
      </c>
      <c r="E14" s="89">
        <v>11.67232289866849</v>
      </c>
      <c r="F14" s="89">
        <v>11.642538352386246</v>
      </c>
      <c r="G14" s="89">
        <v>11.216251120760177</v>
      </c>
      <c r="H14" s="89">
        <v>11.442645302002628</v>
      </c>
      <c r="I14" s="89">
        <v>10.773508178749873</v>
      </c>
      <c r="J14" s="89">
        <v>9.6627946475990392</v>
      </c>
      <c r="K14" s="89">
        <v>8.2254306788171228</v>
      </c>
      <c r="L14" s="89">
        <v>8.7591802512687593</v>
      </c>
      <c r="M14" s="89">
        <v>8.1551459915250959</v>
      </c>
      <c r="N14" s="89">
        <v>7.7628525524263239</v>
      </c>
      <c r="O14" s="89">
        <v>7.8856150707109975</v>
      </c>
      <c r="P14" s="89">
        <v>7.9805119641147364</v>
      </c>
      <c r="Q14" s="89">
        <v>7.852407421816002</v>
      </c>
    </row>
    <row r="15" spans="1:17" x14ac:dyDescent="0.25">
      <c r="A15" s="86" t="s">
        <v>87</v>
      </c>
      <c r="B15" s="85">
        <f t="shared" ref="B15" si="4">SUM(B16:B25)</f>
        <v>413.0487409169067</v>
      </c>
      <c r="C15" s="85">
        <f t="shared" ref="C15:Q15" si="5">SUM(C16:C25)</f>
        <v>378.39387827853494</v>
      </c>
      <c r="D15" s="85">
        <f t="shared" si="5"/>
        <v>363.26655877894808</v>
      </c>
      <c r="E15" s="85">
        <f t="shared" si="5"/>
        <v>460.838237594433</v>
      </c>
      <c r="F15" s="85">
        <f t="shared" si="5"/>
        <v>469.01979706370787</v>
      </c>
      <c r="G15" s="85">
        <f t="shared" si="5"/>
        <v>494.55415912772821</v>
      </c>
      <c r="H15" s="85">
        <f t="shared" si="5"/>
        <v>463.86627136286478</v>
      </c>
      <c r="I15" s="85">
        <f t="shared" si="5"/>
        <v>404.44004197087088</v>
      </c>
      <c r="J15" s="85">
        <f t="shared" si="5"/>
        <v>371.16551240616235</v>
      </c>
      <c r="K15" s="85">
        <f t="shared" si="5"/>
        <v>318.18090923562238</v>
      </c>
      <c r="L15" s="85">
        <f t="shared" si="5"/>
        <v>316.66600480426757</v>
      </c>
      <c r="M15" s="85">
        <f t="shared" si="5"/>
        <v>296.03243525822563</v>
      </c>
      <c r="N15" s="85">
        <f t="shared" si="5"/>
        <v>277.74153534347357</v>
      </c>
      <c r="O15" s="85">
        <f t="shared" si="5"/>
        <v>275.0391164956651</v>
      </c>
      <c r="P15" s="85">
        <f t="shared" si="5"/>
        <v>300.18419861782593</v>
      </c>
      <c r="Q15" s="85">
        <f t="shared" si="5"/>
        <v>298.82534076215813</v>
      </c>
    </row>
    <row r="16" spans="1:17" x14ac:dyDescent="0.25">
      <c r="A16" s="88" t="s">
        <v>33</v>
      </c>
      <c r="B16" s="87">
        <v>40.641827148350764</v>
      </c>
      <c r="C16" s="87">
        <v>46.803558481846551</v>
      </c>
      <c r="D16" s="87">
        <v>47.97632578934698</v>
      </c>
      <c r="E16" s="87">
        <v>38.39682726027322</v>
      </c>
      <c r="F16" s="87">
        <v>38.290681153276331</v>
      </c>
      <c r="G16" s="87">
        <v>41.402834110828024</v>
      </c>
      <c r="H16" s="87">
        <v>39.018796323784315</v>
      </c>
      <c r="I16" s="87">
        <v>32.18768161042896</v>
      </c>
      <c r="J16" s="87">
        <v>27.752091319029805</v>
      </c>
      <c r="K16" s="87">
        <v>24.068915659443611</v>
      </c>
      <c r="L16" s="87">
        <v>24.111960488590711</v>
      </c>
      <c r="M16" s="87">
        <v>28.253003866058766</v>
      </c>
      <c r="N16" s="87">
        <v>25.220256076029386</v>
      </c>
      <c r="O16" s="87">
        <v>27.650121263494825</v>
      </c>
      <c r="P16" s="87">
        <v>27.903107968702329</v>
      </c>
      <c r="Q16" s="87">
        <v>25.651349270141907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0.13896231741833245</v>
      </c>
      <c r="C18" s="87">
        <v>0.15940708960094482</v>
      </c>
      <c r="D18" s="87">
        <v>0.15993342532250551</v>
      </c>
      <c r="E18" s="87">
        <v>1.6773830790316212E-2</v>
      </c>
      <c r="F18" s="87">
        <v>2.1811013293867094E-2</v>
      </c>
      <c r="G18" s="87">
        <v>1.1823889127109504</v>
      </c>
      <c r="H18" s="87">
        <v>1.2605897336859624</v>
      </c>
      <c r="I18" s="87">
        <v>7.4160803421495211E-2</v>
      </c>
      <c r="J18" s="87">
        <v>1.2534428846854007</v>
      </c>
      <c r="K18" s="87">
        <v>1.1845744819617072</v>
      </c>
      <c r="L18" s="87">
        <v>1.2232836373592462</v>
      </c>
      <c r="M18" s="87">
        <v>1.2391308247514672</v>
      </c>
      <c r="N18" s="87">
        <v>1.2357339388377582</v>
      </c>
      <c r="O18" s="87">
        <v>1.1948586886466093</v>
      </c>
      <c r="P18" s="87">
        <v>1.2007684445827558</v>
      </c>
      <c r="Q18" s="87">
        <v>1.2099554567484769</v>
      </c>
    </row>
    <row r="19" spans="1:17" x14ac:dyDescent="0.25">
      <c r="A19" s="88" t="s">
        <v>68</v>
      </c>
      <c r="B19" s="87">
        <v>41.06301687646986</v>
      </c>
      <c r="C19" s="87">
        <v>27.940309670634083</v>
      </c>
      <c r="D19" s="87">
        <v>17.927361927175056</v>
      </c>
      <c r="E19" s="87">
        <v>27.999175083828256</v>
      </c>
      <c r="F19" s="87">
        <v>26.039645914457974</v>
      </c>
      <c r="G19" s="87">
        <v>26.662215522085635</v>
      </c>
      <c r="H19" s="87">
        <v>31.295673913975367</v>
      </c>
      <c r="I19" s="87">
        <v>21.45177678201739</v>
      </c>
      <c r="J19" s="87">
        <v>15.730230177519067</v>
      </c>
      <c r="K19" s="87">
        <v>15.074088852596335</v>
      </c>
      <c r="L19" s="87">
        <v>16.191686324777915</v>
      </c>
      <c r="M19" s="87">
        <v>14.668330601310178</v>
      </c>
      <c r="N19" s="87">
        <v>13.223256337753169</v>
      </c>
      <c r="O19" s="87">
        <v>12.167206853970512</v>
      </c>
      <c r="P19" s="87">
        <v>9.957613935016921</v>
      </c>
      <c r="Q19" s="87">
        <v>9.8223102602609131</v>
      </c>
    </row>
    <row r="20" spans="1:17" x14ac:dyDescent="0.25">
      <c r="A20" s="88" t="s">
        <v>29</v>
      </c>
      <c r="B20" s="87">
        <v>43.24017992631066</v>
      </c>
      <c r="C20" s="87">
        <v>46.945715273230668</v>
      </c>
      <c r="D20" s="87">
        <v>36.227107121587842</v>
      </c>
      <c r="E20" s="87">
        <v>36.586507151885939</v>
      </c>
      <c r="F20" s="87">
        <v>44.008602701532823</v>
      </c>
      <c r="G20" s="87">
        <v>41.198209746405119</v>
      </c>
      <c r="H20" s="87">
        <v>40.241419585812856</v>
      </c>
      <c r="I20" s="87">
        <v>15.31622266889651</v>
      </c>
      <c r="J20" s="87">
        <v>13.397584095621887</v>
      </c>
      <c r="K20" s="87">
        <v>14.730660595274452</v>
      </c>
      <c r="L20" s="87">
        <v>7.1258513524516971</v>
      </c>
      <c r="M20" s="87">
        <v>3.8098559122005153</v>
      </c>
      <c r="N20" s="87">
        <v>4.8697283502831468</v>
      </c>
      <c r="O20" s="87">
        <v>4.5361758891901403</v>
      </c>
      <c r="P20" s="87">
        <v>4.071877451635717</v>
      </c>
      <c r="Q20" s="87">
        <v>2.8661360389002715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0.80032000000000636</v>
      </c>
      <c r="J21" s="87">
        <v>0</v>
      </c>
      <c r="K21" s="87">
        <v>0.80071000000000236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186.98031359804727</v>
      </c>
      <c r="C22" s="87">
        <v>166.03954776322271</v>
      </c>
      <c r="D22" s="87">
        <v>166.06836051551571</v>
      </c>
      <c r="E22" s="87">
        <v>205.54477426765521</v>
      </c>
      <c r="F22" s="87">
        <v>204.74376628114675</v>
      </c>
      <c r="G22" s="87">
        <v>211.16179172072461</v>
      </c>
      <c r="H22" s="87">
        <v>196.79840180560623</v>
      </c>
      <c r="I22" s="87">
        <v>190.87902010610657</v>
      </c>
      <c r="J22" s="87">
        <v>168.03162392930614</v>
      </c>
      <c r="K22" s="87">
        <v>145.95406964634628</v>
      </c>
      <c r="L22" s="87">
        <v>143.64581666478443</v>
      </c>
      <c r="M22" s="87">
        <v>131.07154543520298</v>
      </c>
      <c r="N22" s="87">
        <v>133.02167752833572</v>
      </c>
      <c r="O22" s="87">
        <v>123.75403808627856</v>
      </c>
      <c r="P22" s="87">
        <v>132.03972542907667</v>
      </c>
      <c r="Q22" s="87">
        <v>135.45972260228731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74.711392421285154</v>
      </c>
      <c r="C24" s="87">
        <v>63.999399999999973</v>
      </c>
      <c r="D24" s="87">
        <v>70.101000000000013</v>
      </c>
      <c r="E24" s="87">
        <v>94.496340000000018</v>
      </c>
      <c r="F24" s="87">
        <v>102.91026000000008</v>
      </c>
      <c r="G24" s="87">
        <v>111.03843701095089</v>
      </c>
      <c r="H24" s="87">
        <v>95.882130000000046</v>
      </c>
      <c r="I24" s="87">
        <v>84.207409999999996</v>
      </c>
      <c r="J24" s="87">
        <v>76.500150000000005</v>
      </c>
      <c r="K24" s="87">
        <v>59.889539999999982</v>
      </c>
      <c r="L24" s="87">
        <v>70.650238543111286</v>
      </c>
      <c r="M24" s="87">
        <v>58.663618469778093</v>
      </c>
      <c r="N24" s="87">
        <v>45.476449294924151</v>
      </c>
      <c r="O24" s="87">
        <v>53.85938696659246</v>
      </c>
      <c r="P24" s="87">
        <v>76.453734604441777</v>
      </c>
      <c r="Q24" s="87">
        <v>74.685766909495456</v>
      </c>
    </row>
    <row r="25" spans="1:17" x14ac:dyDescent="0.25">
      <c r="A25" s="88" t="s">
        <v>22</v>
      </c>
      <c r="B25" s="87">
        <v>26.273048629024604</v>
      </c>
      <c r="C25" s="87">
        <v>26.505940000000006</v>
      </c>
      <c r="D25" s="87">
        <v>24.80646999999999</v>
      </c>
      <c r="E25" s="87">
        <v>57.797839999999987</v>
      </c>
      <c r="F25" s="87">
        <v>53.005030000000005</v>
      </c>
      <c r="G25" s="87">
        <v>61.908282104023058</v>
      </c>
      <c r="H25" s="87">
        <v>58.369260000000011</v>
      </c>
      <c r="I25" s="87">
        <v>59.523449999999968</v>
      </c>
      <c r="J25" s="87">
        <v>68.500390000000024</v>
      </c>
      <c r="K25" s="87">
        <v>56.478350000000006</v>
      </c>
      <c r="L25" s="87">
        <v>53.71716779319226</v>
      </c>
      <c r="M25" s="87">
        <v>58.326950148923615</v>
      </c>
      <c r="N25" s="87">
        <v>54.694433817310276</v>
      </c>
      <c r="O25" s="87">
        <v>51.877328747491958</v>
      </c>
      <c r="P25" s="87">
        <v>48.557370784369787</v>
      </c>
      <c r="Q25" s="87">
        <v>49.130100224323748</v>
      </c>
    </row>
    <row r="26" spans="1:17" x14ac:dyDescent="0.25">
      <c r="A26" s="86" t="s">
        <v>85</v>
      </c>
      <c r="B26" s="85">
        <f t="shared" ref="B26" si="6">SUM(B27:B36)</f>
        <v>887.62976373154834</v>
      </c>
      <c r="C26" s="85">
        <f t="shared" ref="C26:Q26" si="7">SUM(C27:C36)</f>
        <v>845.49620342686171</v>
      </c>
      <c r="D26" s="85">
        <f t="shared" si="7"/>
        <v>794.95826995833977</v>
      </c>
      <c r="E26" s="85">
        <f t="shared" si="7"/>
        <v>904.64507570802584</v>
      </c>
      <c r="F26" s="85">
        <f t="shared" si="7"/>
        <v>929.29763891996049</v>
      </c>
      <c r="G26" s="85">
        <f t="shared" si="7"/>
        <v>1007.5433838149072</v>
      </c>
      <c r="H26" s="85">
        <f t="shared" si="7"/>
        <v>1088.1485758173258</v>
      </c>
      <c r="I26" s="85">
        <f t="shared" si="7"/>
        <v>1062.8139233736056</v>
      </c>
      <c r="J26" s="85">
        <f t="shared" si="7"/>
        <v>985.28960383140566</v>
      </c>
      <c r="K26" s="85">
        <f t="shared" si="7"/>
        <v>791.43309655681196</v>
      </c>
      <c r="L26" s="85">
        <f t="shared" si="7"/>
        <v>840.25741825173236</v>
      </c>
      <c r="M26" s="85">
        <f t="shared" si="7"/>
        <v>831.67052805310459</v>
      </c>
      <c r="N26" s="85">
        <f t="shared" si="7"/>
        <v>824.92743190986653</v>
      </c>
      <c r="O26" s="85">
        <f t="shared" si="7"/>
        <v>819.42550189181611</v>
      </c>
      <c r="P26" s="85">
        <f t="shared" si="7"/>
        <v>823.54470692253767</v>
      </c>
      <c r="Q26" s="85">
        <f t="shared" si="7"/>
        <v>823.84655352451409</v>
      </c>
    </row>
    <row r="27" spans="1:17" x14ac:dyDescent="0.25">
      <c r="A27" s="84" t="s">
        <v>33</v>
      </c>
      <c r="B27" s="83">
        <v>44.31723199754979</v>
      </c>
      <c r="C27" s="83">
        <v>37.483321518154099</v>
      </c>
      <c r="D27" s="83">
        <v>46.913144210653407</v>
      </c>
      <c r="E27" s="83">
        <v>42.804042739726761</v>
      </c>
      <c r="F27" s="83">
        <v>38.598468846723669</v>
      </c>
      <c r="G27" s="83">
        <v>38.539814393413977</v>
      </c>
      <c r="H27" s="83">
        <v>39.381203676215691</v>
      </c>
      <c r="I27" s="83">
        <v>49.814588389571036</v>
      </c>
      <c r="J27" s="83">
        <v>52.042298680970205</v>
      </c>
      <c r="K27" s="83">
        <v>29.632044340555481</v>
      </c>
      <c r="L27" s="83">
        <v>22.40486095199887</v>
      </c>
      <c r="M27" s="83">
        <v>23.71915807169913</v>
      </c>
      <c r="N27" s="83">
        <v>24.728205277588494</v>
      </c>
      <c r="O27" s="83">
        <v>18.78456969332786</v>
      </c>
      <c r="P27" s="83">
        <v>16.085695778931878</v>
      </c>
      <c r="Q27" s="83">
        <v>12.781292876990413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13.045401051043811</v>
      </c>
      <c r="C29" s="83">
        <v>13.041272910399218</v>
      </c>
      <c r="D29" s="83">
        <v>10.83405657467722</v>
      </c>
      <c r="E29" s="83">
        <v>20.883516169209198</v>
      </c>
      <c r="F29" s="83">
        <v>20.880858986706134</v>
      </c>
      <c r="G29" s="83">
        <v>26.285156701865883</v>
      </c>
      <c r="H29" s="83">
        <v>32.83941026631404</v>
      </c>
      <c r="I29" s="83">
        <v>19.727409196578503</v>
      </c>
      <c r="J29" s="83">
        <v>21.846097115314588</v>
      </c>
      <c r="K29" s="83">
        <v>19.714715518038282</v>
      </c>
      <c r="L29" s="83">
        <v>20.774250963670156</v>
      </c>
      <c r="M29" s="83">
        <v>24.061316243528076</v>
      </c>
      <c r="N29" s="83">
        <v>22.959227547722115</v>
      </c>
      <c r="O29" s="83">
        <v>21.900566395181752</v>
      </c>
      <c r="P29" s="83">
        <v>22.99443678549131</v>
      </c>
      <c r="Q29" s="83">
        <v>19.688781136130213</v>
      </c>
    </row>
    <row r="30" spans="1:17" x14ac:dyDescent="0.25">
      <c r="A30" s="84" t="s">
        <v>68</v>
      </c>
      <c r="B30" s="83">
        <v>120.87893931997156</v>
      </c>
      <c r="C30" s="83">
        <v>91.524351476727958</v>
      </c>
      <c r="D30" s="83">
        <v>60.902932535228189</v>
      </c>
      <c r="E30" s="83">
        <v>79.753752391286099</v>
      </c>
      <c r="F30" s="83">
        <v>72.559327240290088</v>
      </c>
      <c r="G30" s="83">
        <v>82.921486771356186</v>
      </c>
      <c r="H30" s="83">
        <v>100.61908209775852</v>
      </c>
      <c r="I30" s="83">
        <v>78.365030963975059</v>
      </c>
      <c r="J30" s="83">
        <v>81.347621696359568</v>
      </c>
      <c r="K30" s="83">
        <v>65.254808274937005</v>
      </c>
      <c r="L30" s="83">
        <v>53.809477742088205</v>
      </c>
      <c r="M30" s="83">
        <v>43.412432917039496</v>
      </c>
      <c r="N30" s="83">
        <v>39.955871736406145</v>
      </c>
      <c r="O30" s="83">
        <v>38.093690890320246</v>
      </c>
      <c r="P30" s="83">
        <v>33.095075824529921</v>
      </c>
      <c r="Q30" s="83">
        <v>33.290466265261784</v>
      </c>
    </row>
    <row r="31" spans="1:17" x14ac:dyDescent="0.25">
      <c r="A31" s="84" t="s">
        <v>29</v>
      </c>
      <c r="B31" s="83">
        <v>48.477130462990885</v>
      </c>
      <c r="C31" s="83">
        <v>31.352114726769322</v>
      </c>
      <c r="D31" s="83">
        <v>11.562262878412149</v>
      </c>
      <c r="E31" s="83">
        <v>2.6124728481140593</v>
      </c>
      <c r="F31" s="83">
        <v>0.89230729846718049</v>
      </c>
      <c r="G31" s="83">
        <v>0.83847640780223998</v>
      </c>
      <c r="H31" s="83">
        <v>0.85858041418714492</v>
      </c>
      <c r="I31" s="83">
        <v>0.8842273311034905</v>
      </c>
      <c r="J31" s="83">
        <v>0.90193590437811366</v>
      </c>
      <c r="K31" s="83">
        <v>0.56801940472554691</v>
      </c>
      <c r="L31" s="83">
        <v>0.51725332648548772</v>
      </c>
      <c r="M31" s="83">
        <v>2.8778591668276898</v>
      </c>
      <c r="N31" s="83">
        <v>2.7734866486246501</v>
      </c>
      <c r="O31" s="83">
        <v>2.1514755312103349</v>
      </c>
      <c r="P31" s="83">
        <v>1.6604533177455094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20.677019999999999</v>
      </c>
      <c r="F32" s="83">
        <v>31.312169999999998</v>
      </c>
      <c r="G32" s="83">
        <v>35.920660635344092</v>
      </c>
      <c r="H32" s="83">
        <v>48.900959999999998</v>
      </c>
      <c r="I32" s="83">
        <v>38.201569999999997</v>
      </c>
      <c r="J32" s="83">
        <v>39.005800000000001</v>
      </c>
      <c r="K32" s="83">
        <v>33.39105</v>
      </c>
      <c r="L32" s="83">
        <v>24.267878469774185</v>
      </c>
      <c r="M32" s="83">
        <v>21.904736944251471</v>
      </c>
      <c r="N32" s="83">
        <v>18.119194038594202</v>
      </c>
      <c r="O32" s="83">
        <v>34.157992072436706</v>
      </c>
      <c r="P32" s="83">
        <v>35.561519345420848</v>
      </c>
      <c r="Q32" s="83">
        <v>24.531960739483225</v>
      </c>
    </row>
    <row r="33" spans="1:17" x14ac:dyDescent="0.25">
      <c r="A33" s="84" t="s">
        <v>66</v>
      </c>
      <c r="B33" s="83">
        <v>295.40173610291504</v>
      </c>
      <c r="C33" s="83">
        <v>283.97328530730726</v>
      </c>
      <c r="D33" s="83">
        <v>257.16671829421693</v>
      </c>
      <c r="E33" s="83">
        <v>285.11147234321322</v>
      </c>
      <c r="F33" s="83">
        <v>297.21854385622299</v>
      </c>
      <c r="G33" s="83">
        <v>319.70715164900446</v>
      </c>
      <c r="H33" s="83">
        <v>343.24496108179505</v>
      </c>
      <c r="I33" s="83">
        <v>348.5711902904672</v>
      </c>
      <c r="J33" s="83">
        <v>349.79810263518635</v>
      </c>
      <c r="K33" s="83">
        <v>296.10084850256999</v>
      </c>
      <c r="L33" s="83">
        <v>332.47982703561405</v>
      </c>
      <c r="M33" s="83">
        <v>288.13745762421604</v>
      </c>
      <c r="N33" s="83">
        <v>277.23838271522271</v>
      </c>
      <c r="O33" s="83">
        <v>264.28251030935951</v>
      </c>
      <c r="P33" s="83">
        <v>253.82213497072956</v>
      </c>
      <c r="Q33" s="83">
        <v>261.08625352994784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8.1996299999999991</v>
      </c>
      <c r="F35" s="83">
        <v>10.402239999999978</v>
      </c>
      <c r="G35" s="83">
        <v>14.331230982526577</v>
      </c>
      <c r="H35" s="83">
        <v>14.495400000000004</v>
      </c>
      <c r="I35" s="83">
        <v>9.2994499999999931</v>
      </c>
      <c r="J35" s="83">
        <v>12.500399999999999</v>
      </c>
      <c r="K35" s="83">
        <v>20.005079999999992</v>
      </c>
      <c r="L35" s="83">
        <v>19.751911728485339</v>
      </c>
      <c r="M35" s="83">
        <v>21.878065189421342</v>
      </c>
      <c r="N35" s="83">
        <v>24.577477235232621</v>
      </c>
      <c r="O35" s="83">
        <v>28.06432378217179</v>
      </c>
      <c r="P35" s="83">
        <v>36.92578523732216</v>
      </c>
      <c r="Q35" s="83">
        <v>35.134053445403538</v>
      </c>
    </row>
    <row r="36" spans="1:17" x14ac:dyDescent="0.25">
      <c r="A36" s="82" t="s">
        <v>21</v>
      </c>
      <c r="B36" s="81">
        <v>365.50932479707723</v>
      </c>
      <c r="C36" s="81">
        <v>388.1218574875038</v>
      </c>
      <c r="D36" s="81">
        <v>407.57915546515181</v>
      </c>
      <c r="E36" s="81">
        <v>444.60316921647649</v>
      </c>
      <c r="F36" s="81">
        <v>457.43372269155049</v>
      </c>
      <c r="G36" s="81">
        <v>488.99940627359376</v>
      </c>
      <c r="H36" s="81">
        <v>507.8089782810552</v>
      </c>
      <c r="I36" s="81">
        <v>517.95045720191035</v>
      </c>
      <c r="J36" s="81">
        <v>427.84734779919694</v>
      </c>
      <c r="K36" s="81">
        <v>326.76653051598561</v>
      </c>
      <c r="L36" s="81">
        <v>366.25195803361612</v>
      </c>
      <c r="M36" s="81">
        <v>405.67950189612134</v>
      </c>
      <c r="N36" s="81">
        <v>414.57558671047559</v>
      </c>
      <c r="O36" s="81">
        <v>411.99037321780781</v>
      </c>
      <c r="P36" s="81">
        <v>423.39960566236647</v>
      </c>
      <c r="Q36" s="81">
        <v>437.33374553129715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0.99999999999999989</v>
      </c>
      <c r="C40" s="77">
        <f t="shared" si="8"/>
        <v>1</v>
      </c>
      <c r="D40" s="77">
        <f t="shared" si="8"/>
        <v>1</v>
      </c>
      <c r="E40" s="77">
        <f t="shared" si="8"/>
        <v>0.99999999999999989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0.99999999999999989</v>
      </c>
      <c r="O40" s="77">
        <f t="shared" si="8"/>
        <v>1</v>
      </c>
      <c r="P40" s="77">
        <f t="shared" si="8"/>
        <v>1</v>
      </c>
      <c r="Q40" s="77">
        <f t="shared" si="8"/>
        <v>0.99999999999999989</v>
      </c>
    </row>
    <row r="41" spans="1:17" x14ac:dyDescent="0.25">
      <c r="A41" s="76" t="s">
        <v>83</v>
      </c>
      <c r="B41" s="75">
        <f t="shared" ref="B41:Q41" si="9">IF(B6=0,0,B6/B$5)</f>
        <v>1.0156588470719336E-2</v>
      </c>
      <c r="C41" s="75">
        <f t="shared" si="9"/>
        <v>9.8957522800458969E-3</v>
      </c>
      <c r="D41" s="75">
        <f t="shared" si="9"/>
        <v>9.3940120573863251E-3</v>
      </c>
      <c r="E41" s="75">
        <f t="shared" si="9"/>
        <v>9.7481686351820092E-3</v>
      </c>
      <c r="F41" s="75">
        <f t="shared" si="9"/>
        <v>9.5740542953312614E-3</v>
      </c>
      <c r="G41" s="75">
        <f t="shared" si="9"/>
        <v>9.5450805942846502E-3</v>
      </c>
      <c r="H41" s="75">
        <f t="shared" si="9"/>
        <v>9.6697817916190903E-3</v>
      </c>
      <c r="I41" s="75">
        <f t="shared" si="9"/>
        <v>9.4287622880472946E-3</v>
      </c>
      <c r="J41" s="75">
        <f t="shared" si="9"/>
        <v>9.4540039996521743E-3</v>
      </c>
      <c r="K41" s="75">
        <f t="shared" si="9"/>
        <v>9.5619144308134313E-3</v>
      </c>
      <c r="L41" s="75">
        <f t="shared" si="9"/>
        <v>9.682950834030174E-3</v>
      </c>
      <c r="M41" s="75">
        <f t="shared" si="9"/>
        <v>9.2339780325384566E-3</v>
      </c>
      <c r="N41" s="75">
        <f t="shared" si="9"/>
        <v>9.0629922339331304E-3</v>
      </c>
      <c r="O41" s="75">
        <f t="shared" si="9"/>
        <v>8.9153955403572984E-3</v>
      </c>
      <c r="P41" s="75">
        <f t="shared" si="9"/>
        <v>8.8868788706740736E-3</v>
      </c>
      <c r="Q41" s="75">
        <f t="shared" si="9"/>
        <v>8.780322866089027E-3</v>
      </c>
    </row>
    <row r="42" spans="1:17" x14ac:dyDescent="0.25">
      <c r="A42" s="76" t="s">
        <v>82</v>
      </c>
      <c r="B42" s="75">
        <f t="shared" ref="B42:Q42" si="10">IF(B7=0,0,B7/B$5)</f>
        <v>1.3545209615075576E-2</v>
      </c>
      <c r="C42" s="75">
        <f t="shared" si="10"/>
        <v>1.3323888781109811E-2</v>
      </c>
      <c r="D42" s="75">
        <f t="shared" si="10"/>
        <v>1.3521921719723702E-2</v>
      </c>
      <c r="E42" s="75">
        <f t="shared" si="10"/>
        <v>1.5552121044884116E-2</v>
      </c>
      <c r="F42" s="75">
        <f t="shared" si="10"/>
        <v>1.5272859053628633E-2</v>
      </c>
      <c r="G42" s="75">
        <f t="shared" si="10"/>
        <v>1.4483990725233223E-2</v>
      </c>
      <c r="H42" s="75">
        <f t="shared" si="10"/>
        <v>1.4495149652975974E-2</v>
      </c>
      <c r="I42" s="75">
        <f t="shared" si="10"/>
        <v>1.4913629650890291E-2</v>
      </c>
      <c r="J42" s="75">
        <f t="shared" si="10"/>
        <v>1.4706271273426471E-2</v>
      </c>
      <c r="K42" s="75">
        <f t="shared" si="10"/>
        <v>1.5988073565030486E-2</v>
      </c>
      <c r="L42" s="75">
        <f t="shared" si="10"/>
        <v>1.6485308618843765E-2</v>
      </c>
      <c r="M42" s="75">
        <f t="shared" si="10"/>
        <v>1.5850599623505553E-2</v>
      </c>
      <c r="N42" s="75">
        <f t="shared" si="10"/>
        <v>1.5471706052591591E-2</v>
      </c>
      <c r="O42" s="75">
        <f t="shared" si="10"/>
        <v>1.5301855892019238E-2</v>
      </c>
      <c r="P42" s="75">
        <f t="shared" si="10"/>
        <v>1.5182103728362399E-2</v>
      </c>
      <c r="Q42" s="75">
        <f t="shared" si="10"/>
        <v>1.5063201794599752E-2</v>
      </c>
    </row>
    <row r="43" spans="1:17" x14ac:dyDescent="0.25">
      <c r="A43" s="76" t="s">
        <v>81</v>
      </c>
      <c r="B43" s="75">
        <f t="shared" ref="B43:Q43" si="11">IF(B8=0,0,B8/B$5)</f>
        <v>2.3792116714536217E-2</v>
      </c>
      <c r="C43" s="75">
        <f t="shared" si="11"/>
        <v>2.3245903789356256E-2</v>
      </c>
      <c r="D43" s="75">
        <f t="shared" si="11"/>
        <v>2.3073174244171407E-2</v>
      </c>
      <c r="E43" s="75">
        <f t="shared" si="11"/>
        <v>2.3447632978935963E-2</v>
      </c>
      <c r="F43" s="75">
        <f t="shared" si="11"/>
        <v>2.3362826396021788E-2</v>
      </c>
      <c r="G43" s="75">
        <f t="shared" si="11"/>
        <v>2.3252481455037569E-2</v>
      </c>
      <c r="H43" s="75">
        <f t="shared" si="11"/>
        <v>2.3289162645692904E-2</v>
      </c>
      <c r="I43" s="75">
        <f t="shared" si="11"/>
        <v>2.2290571397658273E-2</v>
      </c>
      <c r="J43" s="75">
        <f t="shared" si="11"/>
        <v>2.3071929182602573E-2</v>
      </c>
      <c r="K43" s="75">
        <f t="shared" si="11"/>
        <v>2.3801246431559495E-2</v>
      </c>
      <c r="L43" s="75">
        <f t="shared" si="11"/>
        <v>2.3680992476895736E-2</v>
      </c>
      <c r="M43" s="75">
        <f t="shared" si="11"/>
        <v>2.343028131816071E-2</v>
      </c>
      <c r="N43" s="75">
        <f t="shared" si="11"/>
        <v>2.3661454461284887E-2</v>
      </c>
      <c r="O43" s="75">
        <f t="shared" si="11"/>
        <v>2.3530207061697138E-2</v>
      </c>
      <c r="P43" s="75">
        <f t="shared" si="11"/>
        <v>2.3710442797606444E-2</v>
      </c>
      <c r="Q43" s="75">
        <f t="shared" si="11"/>
        <v>2.3532871183563401E-2</v>
      </c>
    </row>
    <row r="44" spans="1:17" x14ac:dyDescent="0.25">
      <c r="A44" s="76" t="s">
        <v>80</v>
      </c>
      <c r="B44" s="75">
        <f t="shared" ref="B44:Q44" si="12">IF(B9=0,0,B9/B$5)</f>
        <v>2.2412354504047514E-2</v>
      </c>
      <c r="C44" s="75">
        <f t="shared" si="12"/>
        <v>2.1499655984084487E-2</v>
      </c>
      <c r="D44" s="75">
        <f t="shared" si="12"/>
        <v>2.1084500231674169E-2</v>
      </c>
      <c r="E44" s="75">
        <f t="shared" si="12"/>
        <v>2.4744837212487807E-2</v>
      </c>
      <c r="F44" s="75">
        <f t="shared" si="12"/>
        <v>2.4668903933756519E-2</v>
      </c>
      <c r="G44" s="75">
        <f t="shared" si="12"/>
        <v>2.3563626938540166E-2</v>
      </c>
      <c r="H44" s="75">
        <f t="shared" si="12"/>
        <v>2.3505050140779662E-2</v>
      </c>
      <c r="I44" s="75">
        <f t="shared" si="12"/>
        <v>2.4058925399142221E-2</v>
      </c>
      <c r="J44" s="75">
        <f t="shared" si="12"/>
        <v>2.3625953622675468E-2</v>
      </c>
      <c r="K44" s="75">
        <f t="shared" si="12"/>
        <v>2.6040211556927477E-2</v>
      </c>
      <c r="L44" s="75">
        <f t="shared" si="12"/>
        <v>2.6188798175915275E-2</v>
      </c>
      <c r="M44" s="75">
        <f t="shared" si="12"/>
        <v>2.4626650834020356E-2</v>
      </c>
      <c r="N44" s="75">
        <f t="shared" si="12"/>
        <v>2.3805524184187663E-2</v>
      </c>
      <c r="O44" s="75">
        <f t="shared" si="12"/>
        <v>2.3760221616615451E-2</v>
      </c>
      <c r="P44" s="75">
        <f t="shared" si="12"/>
        <v>2.492205487855071E-2</v>
      </c>
      <c r="Q44" s="75">
        <f t="shared" si="12"/>
        <v>2.4198106666944736E-2</v>
      </c>
    </row>
    <row r="45" spans="1:17" x14ac:dyDescent="0.25">
      <c r="A45" s="76" t="s">
        <v>79</v>
      </c>
      <c r="B45" s="75">
        <f t="shared" ref="B45:Q45" si="13">IF(B10=0,0,B10/B$5)</f>
        <v>1.657630048337834E-2</v>
      </c>
      <c r="C45" s="75">
        <f t="shared" si="13"/>
        <v>1.577743895696912E-2</v>
      </c>
      <c r="D45" s="75">
        <f t="shared" si="13"/>
        <v>1.5256494130261323E-2</v>
      </c>
      <c r="E45" s="75">
        <f t="shared" si="13"/>
        <v>1.5953823536662939E-2</v>
      </c>
      <c r="F45" s="75">
        <f t="shared" si="13"/>
        <v>1.580311257556995E-2</v>
      </c>
      <c r="G45" s="75">
        <f t="shared" si="13"/>
        <v>1.5395546708190067E-2</v>
      </c>
      <c r="H45" s="75">
        <f t="shared" si="13"/>
        <v>1.5139025516546998E-2</v>
      </c>
      <c r="I45" s="75">
        <f t="shared" si="13"/>
        <v>1.4741962418088951E-2</v>
      </c>
      <c r="J45" s="75">
        <f t="shared" si="13"/>
        <v>1.4564249337020862E-2</v>
      </c>
      <c r="K45" s="75">
        <f t="shared" si="13"/>
        <v>1.515734688529188E-2</v>
      </c>
      <c r="L45" s="75">
        <f t="shared" si="13"/>
        <v>1.5067666890793191E-2</v>
      </c>
      <c r="M45" s="75">
        <f t="shared" si="13"/>
        <v>1.4275603614900942E-2</v>
      </c>
      <c r="N45" s="75">
        <f t="shared" si="13"/>
        <v>1.3949837008107598E-2</v>
      </c>
      <c r="O45" s="75">
        <f t="shared" si="13"/>
        <v>1.3723265780331527E-2</v>
      </c>
      <c r="P45" s="75">
        <f t="shared" si="13"/>
        <v>1.3676259985076412E-2</v>
      </c>
      <c r="Q45" s="75">
        <f t="shared" si="13"/>
        <v>1.3507533160285514E-2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0.29010029996367043</v>
      </c>
      <c r="C46" s="73">
        <f t="shared" si="14"/>
        <v>0.28328211921401775</v>
      </c>
      <c r="D46" s="73">
        <f t="shared" si="14"/>
        <v>0.28781871837932416</v>
      </c>
      <c r="E46" s="73">
        <f t="shared" si="14"/>
        <v>0.30730352223998925</v>
      </c>
      <c r="F46" s="73">
        <f t="shared" si="14"/>
        <v>0.30567186444426997</v>
      </c>
      <c r="G46" s="73">
        <f t="shared" si="14"/>
        <v>0.30084827134767694</v>
      </c>
      <c r="H46" s="73">
        <f t="shared" si="14"/>
        <v>0.27314702250503231</v>
      </c>
      <c r="I46" s="73">
        <f t="shared" si="14"/>
        <v>0.25209485226209166</v>
      </c>
      <c r="J46" s="73">
        <f t="shared" si="14"/>
        <v>0.25025498943778779</v>
      </c>
      <c r="K46" s="73">
        <f t="shared" si="14"/>
        <v>0.26078439031915723</v>
      </c>
      <c r="L46" s="73">
        <f t="shared" si="14"/>
        <v>0.24877698528041045</v>
      </c>
      <c r="M46" s="73">
        <f t="shared" si="14"/>
        <v>0.23956142980689357</v>
      </c>
      <c r="N46" s="73">
        <f t="shared" si="14"/>
        <v>0.2302315902922531</v>
      </c>
      <c r="O46" s="73">
        <f t="shared" si="14"/>
        <v>0.22988159526837637</v>
      </c>
      <c r="P46" s="73">
        <f t="shared" si="14"/>
        <v>0.24405794362609018</v>
      </c>
      <c r="Q46" s="73">
        <f t="shared" si="14"/>
        <v>0.24352678093326963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0.62341713024857248</v>
      </c>
      <c r="C47" s="71">
        <f t="shared" si="15"/>
        <v>0.63297524099441671</v>
      </c>
      <c r="D47" s="71">
        <f t="shared" si="15"/>
        <v>0.62985117923745892</v>
      </c>
      <c r="E47" s="71">
        <f t="shared" si="15"/>
        <v>0.60324989435185783</v>
      </c>
      <c r="F47" s="71">
        <f t="shared" si="15"/>
        <v>0.60564637930142184</v>
      </c>
      <c r="G47" s="71">
        <f t="shared" si="15"/>
        <v>0.61291100223103734</v>
      </c>
      <c r="H47" s="71">
        <f t="shared" si="15"/>
        <v>0.64075480774735305</v>
      </c>
      <c r="I47" s="71">
        <f t="shared" si="15"/>
        <v>0.66247129658408133</v>
      </c>
      <c r="J47" s="71">
        <f t="shared" si="15"/>
        <v>0.66432260314683467</v>
      </c>
      <c r="K47" s="71">
        <f t="shared" si="15"/>
        <v>0.64866681681122007</v>
      </c>
      <c r="L47" s="71">
        <f t="shared" si="15"/>
        <v>0.66011729772311134</v>
      </c>
      <c r="M47" s="71">
        <f t="shared" si="15"/>
        <v>0.67302145676998038</v>
      </c>
      <c r="N47" s="71">
        <f t="shared" si="15"/>
        <v>0.68381689576764193</v>
      </c>
      <c r="O47" s="71">
        <f t="shared" si="15"/>
        <v>0.68488745884060309</v>
      </c>
      <c r="P47" s="71">
        <f t="shared" si="15"/>
        <v>0.66956431611363987</v>
      </c>
      <c r="Q47" s="71">
        <f t="shared" si="15"/>
        <v>0.67139118339524784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85.060666947214429</v>
      </c>
      <c r="C5" s="96">
        <v>80.498230000000007</v>
      </c>
      <c r="D5" s="96">
        <v>64.966030000000003</v>
      </c>
      <c r="E5" s="96">
        <v>78.525209999999987</v>
      </c>
      <c r="F5" s="96">
        <v>72.274510000000006</v>
      </c>
      <c r="G5" s="96">
        <v>65.944541423866042</v>
      </c>
      <c r="H5" s="96">
        <v>59.902389999999997</v>
      </c>
      <c r="I5" s="96">
        <v>57.973430000000008</v>
      </c>
      <c r="J5" s="96">
        <v>44.692010000000003</v>
      </c>
      <c r="K5" s="96">
        <v>30.895739999999996</v>
      </c>
      <c r="L5" s="96">
        <v>34.705205314314512</v>
      </c>
      <c r="M5" s="96">
        <v>28.375262476784648</v>
      </c>
      <c r="N5" s="96">
        <v>24.983209817000578</v>
      </c>
      <c r="O5" s="96">
        <v>26.965397760851612</v>
      </c>
      <c r="P5" s="96">
        <v>22.952748913678249</v>
      </c>
      <c r="Q5" s="96">
        <v>20.993497576808199</v>
      </c>
    </row>
    <row r="6" spans="1:17" x14ac:dyDescent="0.25">
      <c r="A6" s="132" t="s">
        <v>83</v>
      </c>
      <c r="B6" s="160">
        <v>2.9776564354784543</v>
      </c>
      <c r="C6" s="160">
        <v>2.817942548614996</v>
      </c>
      <c r="D6" s="160">
        <v>2.2742182051903281</v>
      </c>
      <c r="E6" s="160">
        <v>2.7488744833014067</v>
      </c>
      <c r="F6" s="160">
        <v>2.5300608089059846</v>
      </c>
      <c r="G6" s="160">
        <v>2.3084722375537479</v>
      </c>
      <c r="H6" s="160">
        <v>2.0969590703389307</v>
      </c>
      <c r="I6" s="160">
        <v>2.0294333811582321</v>
      </c>
      <c r="J6" s="160">
        <v>1.5645004438249992</v>
      </c>
      <c r="K6" s="160">
        <v>1.0815445298231561</v>
      </c>
      <c r="L6" s="160">
        <v>1.21489969051029</v>
      </c>
      <c r="M6" s="160">
        <v>0.99331202017050546</v>
      </c>
      <c r="N6" s="160">
        <v>0.87456891840108519</v>
      </c>
      <c r="O6" s="160">
        <v>0.94395791920681094</v>
      </c>
      <c r="P6" s="160">
        <v>0.80349006147750779</v>
      </c>
      <c r="Q6" s="160">
        <v>0.73490398566445048</v>
      </c>
    </row>
    <row r="7" spans="1:17" x14ac:dyDescent="0.25">
      <c r="A7" s="76" t="s">
        <v>82</v>
      </c>
      <c r="B7" s="159">
        <v>2.4432052803925779</v>
      </c>
      <c r="C7" s="159">
        <v>2.3121579886071766</v>
      </c>
      <c r="D7" s="159">
        <v>1.8660251940023209</v>
      </c>
      <c r="E7" s="159">
        <v>2.2554867555293594</v>
      </c>
      <c r="F7" s="159">
        <v>2.0759473303843978</v>
      </c>
      <c r="G7" s="159">
        <v>1.8941310667107676</v>
      </c>
      <c r="H7" s="159">
        <v>1.7205818013037382</v>
      </c>
      <c r="I7" s="159">
        <v>1.6651761076170111</v>
      </c>
      <c r="J7" s="159">
        <v>1.2836926718564097</v>
      </c>
      <c r="K7" s="159">
        <v>0.88742115267541011</v>
      </c>
      <c r="L7" s="159">
        <v>0.99684077170075092</v>
      </c>
      <c r="M7" s="159">
        <v>0.81502524731938919</v>
      </c>
      <c r="N7" s="159">
        <v>0.71759500997012127</v>
      </c>
      <c r="O7" s="159">
        <v>0.77452957473379369</v>
      </c>
      <c r="P7" s="159">
        <v>0.65927389659692948</v>
      </c>
      <c r="Q7" s="159">
        <v>0.60299814208365166</v>
      </c>
    </row>
    <row r="8" spans="1:17" x14ac:dyDescent="0.25">
      <c r="A8" s="76" t="s">
        <v>81</v>
      </c>
      <c r="B8" s="159">
        <v>1.7560537952821651</v>
      </c>
      <c r="C8" s="159">
        <v>1.6618635543114078</v>
      </c>
      <c r="D8" s="159">
        <v>1.3412056081891679</v>
      </c>
      <c r="E8" s="159">
        <v>1.621131105536727</v>
      </c>
      <c r="F8" s="159">
        <v>1.4920871437137859</v>
      </c>
      <c r="G8" s="159">
        <v>1.361406704198364</v>
      </c>
      <c r="H8" s="159">
        <v>1.2366681696870616</v>
      </c>
      <c r="I8" s="159">
        <v>1.1968453273497266</v>
      </c>
      <c r="J8" s="159">
        <v>0.92265410789679436</v>
      </c>
      <c r="K8" s="159">
        <v>0.63783395348545091</v>
      </c>
      <c r="L8" s="159">
        <v>0.71647930465991461</v>
      </c>
      <c r="M8" s="159">
        <v>0.58579939651081092</v>
      </c>
      <c r="N8" s="159">
        <v>0.51577141341602462</v>
      </c>
      <c r="O8" s="159">
        <v>0.55669313183991409</v>
      </c>
      <c r="P8" s="159">
        <v>0.473853113179043</v>
      </c>
      <c r="Q8" s="159">
        <v>0.43340491462262459</v>
      </c>
    </row>
    <row r="9" spans="1:17" x14ac:dyDescent="0.25">
      <c r="A9" s="76" t="s">
        <v>80</v>
      </c>
      <c r="B9" s="159">
        <v>3.4357574255520631</v>
      </c>
      <c r="C9" s="159">
        <v>3.2514721714788419</v>
      </c>
      <c r="D9" s="159">
        <v>2.6240979290657638</v>
      </c>
      <c r="E9" s="159">
        <v>3.1717782499631619</v>
      </c>
      <c r="F9" s="159">
        <v>2.91930093335306</v>
      </c>
      <c r="G9" s="159">
        <v>2.6636218125620172</v>
      </c>
      <c r="H9" s="159">
        <v>2.4195681580833819</v>
      </c>
      <c r="I9" s="159">
        <v>2.3416539013364219</v>
      </c>
      <c r="J9" s="159">
        <v>1.8051928197980764</v>
      </c>
      <c r="K9" s="159">
        <v>1.2479359959497955</v>
      </c>
      <c r="L9" s="159">
        <v>1.4018073352041811</v>
      </c>
      <c r="M9" s="159">
        <v>1.1461292540428911</v>
      </c>
      <c r="N9" s="159">
        <v>1.009117982770483</v>
      </c>
      <c r="O9" s="159">
        <v>1.0891822144693974</v>
      </c>
      <c r="P9" s="159">
        <v>0.92710391708943218</v>
      </c>
      <c r="Q9" s="159">
        <v>0.84796613730513526</v>
      </c>
    </row>
    <row r="10" spans="1:17" x14ac:dyDescent="0.25">
      <c r="A10" s="129" t="s">
        <v>79</v>
      </c>
      <c r="B10" s="158">
        <v>5.8026125409323726</v>
      </c>
      <c r="C10" s="158">
        <v>5.4913752229420449</v>
      </c>
      <c r="D10" s="158">
        <v>4.4318098357555122</v>
      </c>
      <c r="E10" s="158">
        <v>5.3567810443822292</v>
      </c>
      <c r="F10" s="158">
        <v>4.9303749096629463</v>
      </c>
      <c r="G10" s="158">
        <v>4.4985612834380735</v>
      </c>
      <c r="H10" s="158">
        <v>4.0863817780963778</v>
      </c>
      <c r="I10" s="158">
        <v>3.9547932555904013</v>
      </c>
      <c r="J10" s="158">
        <v>3.0487700956589734</v>
      </c>
      <c r="K10" s="158">
        <v>2.1076252376040991</v>
      </c>
      <c r="L10" s="158">
        <v>2.3674968327892838</v>
      </c>
      <c r="M10" s="158">
        <v>1.9356849623835493</v>
      </c>
      <c r="N10" s="158">
        <v>1.704288148679038</v>
      </c>
      <c r="O10" s="158">
        <v>1.8395077399927602</v>
      </c>
      <c r="P10" s="158">
        <v>1.5657755044177075</v>
      </c>
      <c r="Q10" s="158">
        <v>1.4321205874486727</v>
      </c>
    </row>
    <row r="11" spans="1:17" x14ac:dyDescent="0.25">
      <c r="A11" s="92" t="s">
        <v>125</v>
      </c>
      <c r="B11" s="91">
        <v>1.1605225081864745</v>
      </c>
      <c r="C11" s="91">
        <v>1.0982750445884089</v>
      </c>
      <c r="D11" s="91">
        <v>0.88636196715110249</v>
      </c>
      <c r="E11" s="91">
        <v>1.0713562088764459</v>
      </c>
      <c r="F11" s="91">
        <v>0.98607498193258913</v>
      </c>
      <c r="G11" s="91">
        <v>0.89971225668761479</v>
      </c>
      <c r="H11" s="91">
        <v>0.81727635561927581</v>
      </c>
      <c r="I11" s="91">
        <v>0.79095865111808028</v>
      </c>
      <c r="J11" s="91">
        <v>0.60975401913179461</v>
      </c>
      <c r="K11" s="91">
        <v>0.42152504752081987</v>
      </c>
      <c r="L11" s="91">
        <v>0.47349936655785668</v>
      </c>
      <c r="M11" s="91">
        <v>0.38713699247670985</v>
      </c>
      <c r="N11" s="91">
        <v>0.34085762973580763</v>
      </c>
      <c r="O11" s="91">
        <v>0.36790154799855201</v>
      </c>
      <c r="P11" s="91">
        <v>0.31315510088354154</v>
      </c>
      <c r="Q11" s="91">
        <v>0.28642411748973456</v>
      </c>
    </row>
    <row r="12" spans="1:17" x14ac:dyDescent="0.25">
      <c r="A12" s="92" t="s">
        <v>26</v>
      </c>
      <c r="B12" s="91">
        <v>1.7407837622797118</v>
      </c>
      <c r="C12" s="91">
        <v>1.6474125668826132</v>
      </c>
      <c r="D12" s="91">
        <v>1.3295429507266536</v>
      </c>
      <c r="E12" s="91">
        <v>1.6070343133146687</v>
      </c>
      <c r="F12" s="91">
        <v>1.4791124728988836</v>
      </c>
      <c r="G12" s="91">
        <v>1.349568385031422</v>
      </c>
      <c r="H12" s="91">
        <v>1.2259145334289137</v>
      </c>
      <c r="I12" s="91">
        <v>1.1864379766771203</v>
      </c>
      <c r="J12" s="91">
        <v>0.91463102869769186</v>
      </c>
      <c r="K12" s="91">
        <v>0.6322875712812297</v>
      </c>
      <c r="L12" s="91">
        <v>0.71024904983678494</v>
      </c>
      <c r="M12" s="91">
        <v>0.58070548871506478</v>
      </c>
      <c r="N12" s="91">
        <v>0.51128644460371142</v>
      </c>
      <c r="O12" s="91">
        <v>0.55185232199782797</v>
      </c>
      <c r="P12" s="91">
        <v>0.46973265132531222</v>
      </c>
      <c r="Q12" s="91">
        <v>0.42963617623460187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2.9013062704661863</v>
      </c>
      <c r="C14" s="157">
        <v>2.7456876114710225</v>
      </c>
      <c r="D14" s="157">
        <v>2.2159049178777561</v>
      </c>
      <c r="E14" s="157">
        <v>2.6783905221911146</v>
      </c>
      <c r="F14" s="157">
        <v>2.4651874548314732</v>
      </c>
      <c r="G14" s="157">
        <v>2.2492806417190367</v>
      </c>
      <c r="H14" s="157">
        <v>2.0431908890481889</v>
      </c>
      <c r="I14" s="157">
        <v>1.9773966277952009</v>
      </c>
      <c r="J14" s="157">
        <v>1.5243850478294867</v>
      </c>
      <c r="K14" s="157">
        <v>1.0538126188020496</v>
      </c>
      <c r="L14" s="157">
        <v>1.1837484163946419</v>
      </c>
      <c r="M14" s="157">
        <v>0.96784248119177463</v>
      </c>
      <c r="N14" s="157">
        <v>0.85214407433951889</v>
      </c>
      <c r="O14" s="157">
        <v>0.91975386999638009</v>
      </c>
      <c r="P14" s="157">
        <v>0.78288775220885376</v>
      </c>
      <c r="Q14" s="157">
        <v>0.71606029372433633</v>
      </c>
    </row>
    <row r="15" spans="1:17" x14ac:dyDescent="0.25">
      <c r="A15" s="156" t="s">
        <v>306</v>
      </c>
      <c r="B15" s="206">
        <v>2.6233903746335074</v>
      </c>
      <c r="C15" s="206">
        <v>2.4826784145495107</v>
      </c>
      <c r="D15" s="206">
        <v>2.003643562845741</v>
      </c>
      <c r="E15" s="206">
        <v>2.4218277080746669</v>
      </c>
      <c r="F15" s="206">
        <v>2.2290473455024133</v>
      </c>
      <c r="G15" s="206">
        <v>2.0338222287669958</v>
      </c>
      <c r="H15" s="206">
        <v>1.847473797037853</v>
      </c>
      <c r="I15" s="206">
        <v>1.7879819628133065</v>
      </c>
      <c r="J15" s="206">
        <v>1.3783643258967413</v>
      </c>
      <c r="K15" s="206">
        <v>0.9528679922469584</v>
      </c>
      <c r="L15" s="206">
        <v>1.0703572501700671</v>
      </c>
      <c r="M15" s="206">
        <v>0.87513292724933089</v>
      </c>
      <c r="N15" s="206">
        <v>0.77051726154511402</v>
      </c>
      <c r="O15" s="206">
        <v>0.83165072027804821</v>
      </c>
      <c r="P15" s="206">
        <v>0.70789499697774361</v>
      </c>
      <c r="Q15" s="206">
        <v>0.6474689354019233</v>
      </c>
    </row>
    <row r="16" spans="1:17" x14ac:dyDescent="0.25">
      <c r="A16" s="88" t="s">
        <v>33</v>
      </c>
      <c r="B16" s="87">
        <v>0.12727532186574469</v>
      </c>
      <c r="C16" s="87">
        <v>0.10832522522522527</v>
      </c>
      <c r="D16" s="87">
        <v>0.13535675675675676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0.19583742557473119</v>
      </c>
      <c r="C19" s="87">
        <v>0.14182664924316712</v>
      </c>
      <c r="D19" s="87">
        <v>0.14402590102399399</v>
      </c>
      <c r="E19" s="87">
        <v>0.16645639913167665</v>
      </c>
      <c r="F19" s="87">
        <v>0.1584373113660901</v>
      </c>
      <c r="G19" s="87">
        <v>0.14649820206278996</v>
      </c>
      <c r="H19" s="87">
        <v>0.12411166963152506</v>
      </c>
      <c r="I19" s="87">
        <v>7.0144093731001805E-2</v>
      </c>
      <c r="J19" s="87">
        <v>7.2542089589737541E-2</v>
      </c>
      <c r="K19" s="87">
        <v>8.6685466798238173E-2</v>
      </c>
      <c r="L19" s="87">
        <v>3.2648433285310925E-2</v>
      </c>
      <c r="M19" s="87">
        <v>3.8001251244699531E-2</v>
      </c>
      <c r="N19" s="87">
        <v>4.2205679400649239E-2</v>
      </c>
      <c r="O19" s="87">
        <v>3.4713384537589362E-2</v>
      </c>
      <c r="P19" s="87">
        <v>3.8116932204562574E-2</v>
      </c>
      <c r="Q19" s="87">
        <v>3.5521307633308595E-2</v>
      </c>
    </row>
    <row r="20" spans="1:17" x14ac:dyDescent="0.25">
      <c r="A20" s="88" t="s">
        <v>29</v>
      </c>
      <c r="B20" s="87">
        <v>0.86068390516874493</v>
      </c>
      <c r="C20" s="87">
        <v>0.77384414414414415</v>
      </c>
      <c r="D20" s="87">
        <v>0.60271081081081079</v>
      </c>
      <c r="E20" s="87">
        <v>0.5162297297297298</v>
      </c>
      <c r="F20" s="87">
        <v>0.42956306306306313</v>
      </c>
      <c r="G20" s="87">
        <v>0.1720806403084234</v>
      </c>
      <c r="H20" s="87">
        <v>0.25696396396396398</v>
      </c>
      <c r="I20" s="87">
        <v>0.25862612612612612</v>
      </c>
      <c r="J20" s="87">
        <v>0.17055315315315314</v>
      </c>
      <c r="K20" s="87">
        <v>0.17102342342342339</v>
      </c>
      <c r="L20" s="87">
        <v>0.17206409103460771</v>
      </c>
      <c r="M20" s="87">
        <v>0</v>
      </c>
      <c r="N20" s="87">
        <v>0</v>
      </c>
      <c r="O20" s="87">
        <v>8.600095939375485E-2</v>
      </c>
      <c r="P20" s="87">
        <v>8.5992131724281676E-2</v>
      </c>
      <c r="Q20" s="87">
        <v>8.607015131832646E-2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1.4116187450905195</v>
      </c>
      <c r="C22" s="87">
        <v>1.4225454590000373</v>
      </c>
      <c r="D22" s="87">
        <v>1.085417661821747</v>
      </c>
      <c r="E22" s="87">
        <v>0.95288392155560286</v>
      </c>
      <c r="F22" s="87">
        <v>1.0185280521543412</v>
      </c>
      <c r="G22" s="87">
        <v>1.1280329487050156</v>
      </c>
      <c r="H22" s="87">
        <v>1.1873314967756974</v>
      </c>
      <c r="I22" s="87">
        <v>0.9452621934066292</v>
      </c>
      <c r="J22" s="87">
        <v>0.76610331738808501</v>
      </c>
      <c r="K22" s="87">
        <v>0.57748162454781948</v>
      </c>
      <c r="L22" s="87">
        <v>0.47433298671823815</v>
      </c>
      <c r="M22" s="87">
        <v>0.47342670762135813</v>
      </c>
      <c r="N22" s="87">
        <v>0.47435775836844318</v>
      </c>
      <c r="O22" s="87">
        <v>0.37769922821952623</v>
      </c>
      <c r="P22" s="87">
        <v>0.35591767041359551</v>
      </c>
      <c r="Q22" s="87">
        <v>0.29349042358427663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2.7974976933766677E-2</v>
      </c>
      <c r="C24" s="87">
        <v>3.6136936936936939E-2</v>
      </c>
      <c r="D24" s="87">
        <v>3.6132432432432436E-2</v>
      </c>
      <c r="E24" s="87">
        <v>4.4965765765765768E-2</v>
      </c>
      <c r="F24" s="87">
        <v>3.6073873873873875E-2</v>
      </c>
      <c r="G24" s="87">
        <v>3.8716205724602014E-2</v>
      </c>
      <c r="H24" s="87">
        <v>4.4984684684684681E-2</v>
      </c>
      <c r="I24" s="87">
        <v>0.27063063063063059</v>
      </c>
      <c r="J24" s="87">
        <v>0.26105315315315314</v>
      </c>
      <c r="K24" s="87">
        <v>9.0450450450450439E-3</v>
      </c>
      <c r="L24" s="87">
        <v>0.21713321516707856</v>
      </c>
      <c r="M24" s="87">
        <v>0.19371127079129485</v>
      </c>
      <c r="N24" s="87">
        <v>0.18079494043057928</v>
      </c>
      <c r="O24" s="87">
        <v>0.1848932308473584</v>
      </c>
      <c r="P24" s="87">
        <v>0.13759804570692927</v>
      </c>
      <c r="Q24" s="87">
        <v>0.13771242242531193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0.74129189189189193</v>
      </c>
      <c r="F25" s="87">
        <v>0.58644504504504513</v>
      </c>
      <c r="G25" s="87">
        <v>0.54849423196616498</v>
      </c>
      <c r="H25" s="87">
        <v>0.23408198198198196</v>
      </c>
      <c r="I25" s="87">
        <v>0.24331891891891888</v>
      </c>
      <c r="J25" s="87">
        <v>0.10811261261261261</v>
      </c>
      <c r="K25" s="87">
        <v>0.1086324324324324</v>
      </c>
      <c r="L25" s="87">
        <v>0.17417852396483177</v>
      </c>
      <c r="M25" s="87">
        <v>0.16999369759197852</v>
      </c>
      <c r="N25" s="87">
        <v>7.3158883345442322E-2</v>
      </c>
      <c r="O25" s="87">
        <v>0.14834391727981935</v>
      </c>
      <c r="P25" s="87">
        <v>9.0270216928374558E-2</v>
      </c>
      <c r="Q25" s="87">
        <v>9.4674630440699681E-2</v>
      </c>
    </row>
    <row r="26" spans="1:17" x14ac:dyDescent="0.25">
      <c r="A26" s="156" t="s">
        <v>305</v>
      </c>
      <c r="B26" s="204">
        <v>22.29881818438481</v>
      </c>
      <c r="C26" s="204">
        <v>21.102766523670844</v>
      </c>
      <c r="D26" s="204">
        <v>17.030970284188797</v>
      </c>
      <c r="E26" s="204">
        <v>20.585535518634668</v>
      </c>
      <c r="F26" s="204">
        <v>18.946902436770515</v>
      </c>
      <c r="G26" s="204">
        <v>17.287488944519467</v>
      </c>
      <c r="H26" s="204">
        <v>15.703527274821752</v>
      </c>
      <c r="I26" s="204">
        <v>15.197846683913108</v>
      </c>
      <c r="J26" s="204">
        <v>11.716096770122302</v>
      </c>
      <c r="K26" s="204">
        <v>8.0993779340991487</v>
      </c>
      <c r="L26" s="204">
        <v>9.0980366264455714</v>
      </c>
      <c r="M26" s="204">
        <v>7.438629881619315</v>
      </c>
      <c r="N26" s="204">
        <v>6.5493967231334702</v>
      </c>
      <c r="O26" s="204">
        <v>7.0690311223634099</v>
      </c>
      <c r="P26" s="204">
        <v>6.017107474310821</v>
      </c>
      <c r="Q26" s="204">
        <v>5.5034859509163487</v>
      </c>
    </row>
    <row r="27" spans="1:17" x14ac:dyDescent="0.25">
      <c r="A27" s="88" t="s">
        <v>33</v>
      </c>
      <c r="B27" s="87">
        <v>1.0818402358588299</v>
      </c>
      <c r="C27" s="87">
        <v>0.92076441441441481</v>
      </c>
      <c r="D27" s="87">
        <v>1.1505324324324324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1.664618117385215</v>
      </c>
      <c r="C30" s="87">
        <v>1.2055265185669206</v>
      </c>
      <c r="D30" s="87">
        <v>1.224220158703949</v>
      </c>
      <c r="E30" s="87">
        <v>1.4148793926192516</v>
      </c>
      <c r="F30" s="87">
        <v>1.346717146611766</v>
      </c>
      <c r="G30" s="87">
        <v>1.2452347175337148</v>
      </c>
      <c r="H30" s="87">
        <v>1.0549491918679632</v>
      </c>
      <c r="I30" s="87">
        <v>0.59622479671351536</v>
      </c>
      <c r="J30" s="87">
        <v>0.61660776151276908</v>
      </c>
      <c r="K30" s="87">
        <v>0.73682646778502459</v>
      </c>
      <c r="L30" s="87">
        <v>0.27751168292514289</v>
      </c>
      <c r="M30" s="87">
        <v>0.32301063557994608</v>
      </c>
      <c r="N30" s="87">
        <v>0.35874827490551858</v>
      </c>
      <c r="O30" s="87">
        <v>0.29506376856950955</v>
      </c>
      <c r="P30" s="87">
        <v>0.32399392373878189</v>
      </c>
      <c r="Q30" s="87">
        <v>0.30193111488312308</v>
      </c>
    </row>
    <row r="31" spans="1:17" x14ac:dyDescent="0.25">
      <c r="A31" s="88" t="s">
        <v>29</v>
      </c>
      <c r="B31" s="87">
        <v>7.315813193934332</v>
      </c>
      <c r="C31" s="87">
        <v>6.5776752252252253</v>
      </c>
      <c r="D31" s="87">
        <v>5.1230418918918916</v>
      </c>
      <c r="E31" s="87">
        <v>4.3879527027027034</v>
      </c>
      <c r="F31" s="87">
        <v>3.6512860360360366</v>
      </c>
      <c r="G31" s="87">
        <v>1.4626854426215992</v>
      </c>
      <c r="H31" s="87">
        <v>2.1841936936936941</v>
      </c>
      <c r="I31" s="87">
        <v>2.198322072072072</v>
      </c>
      <c r="J31" s="87">
        <v>1.4497018018018015</v>
      </c>
      <c r="K31" s="87">
        <v>1.453699099099099</v>
      </c>
      <c r="L31" s="87">
        <v>1.4625447737941657</v>
      </c>
      <c r="M31" s="87">
        <v>0</v>
      </c>
      <c r="N31" s="87">
        <v>0</v>
      </c>
      <c r="O31" s="87">
        <v>0.73100815484691628</v>
      </c>
      <c r="P31" s="87">
        <v>0.73093311965639429</v>
      </c>
      <c r="Q31" s="87">
        <v>0.7315962862057751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11.998759333269417</v>
      </c>
      <c r="C33" s="87">
        <v>12.091636401500317</v>
      </c>
      <c r="D33" s="87">
        <v>9.2260501254848482</v>
      </c>
      <c r="E33" s="87">
        <v>8.0995133332226246</v>
      </c>
      <c r="F33" s="87">
        <v>8.6574884433118999</v>
      </c>
      <c r="G33" s="87">
        <v>9.5882800639926344</v>
      </c>
      <c r="H33" s="87">
        <v>10.092317722593428</v>
      </c>
      <c r="I33" s="87">
        <v>8.034728643956349</v>
      </c>
      <c r="J33" s="87">
        <v>6.5118781977987226</v>
      </c>
      <c r="K33" s="87">
        <v>4.908593808656466</v>
      </c>
      <c r="L33" s="87">
        <v>4.0318303871050247</v>
      </c>
      <c r="M33" s="87">
        <v>4.0241270147815449</v>
      </c>
      <c r="N33" s="87">
        <v>4.0320409461317679</v>
      </c>
      <c r="O33" s="87">
        <v>3.2104434398659731</v>
      </c>
      <c r="P33" s="87">
        <v>3.0253001985155623</v>
      </c>
      <c r="Q33" s="87">
        <v>2.4946686004663516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0.23778730393701675</v>
      </c>
      <c r="C35" s="87">
        <v>0.30716396396396395</v>
      </c>
      <c r="D35" s="87">
        <v>0.30712567567567567</v>
      </c>
      <c r="E35" s="87">
        <v>0.382209009009009</v>
      </c>
      <c r="F35" s="87">
        <v>0.30662792792792792</v>
      </c>
      <c r="G35" s="87">
        <v>0.32908774865911716</v>
      </c>
      <c r="H35" s="87">
        <v>0.38236981981981988</v>
      </c>
      <c r="I35" s="87">
        <v>2.3003603603603602</v>
      </c>
      <c r="J35" s="87">
        <v>2.2189518018018015</v>
      </c>
      <c r="K35" s="87">
        <v>7.6882882882882891E-2</v>
      </c>
      <c r="L35" s="87">
        <v>1.8456323289201679</v>
      </c>
      <c r="M35" s="87">
        <v>1.6465458017260064</v>
      </c>
      <c r="N35" s="87">
        <v>1.5367569936599241</v>
      </c>
      <c r="O35" s="87">
        <v>1.5715924622025463</v>
      </c>
      <c r="P35" s="87">
        <v>1.1695833885088989</v>
      </c>
      <c r="Q35" s="87">
        <v>1.1705555906151515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6.3009810810810807</v>
      </c>
      <c r="F36" s="87">
        <v>4.9847828828828842</v>
      </c>
      <c r="G36" s="87">
        <v>4.6622009717124024</v>
      </c>
      <c r="H36" s="87">
        <v>1.989696846846847</v>
      </c>
      <c r="I36" s="87">
        <v>2.0682108108108106</v>
      </c>
      <c r="J36" s="87">
        <v>0.91895720720720708</v>
      </c>
      <c r="K36" s="87">
        <v>0.92337567567567547</v>
      </c>
      <c r="L36" s="87">
        <v>1.4805174537010701</v>
      </c>
      <c r="M36" s="87">
        <v>1.4449464295318175</v>
      </c>
      <c r="N36" s="87">
        <v>0.62185050843625989</v>
      </c>
      <c r="O36" s="87">
        <v>1.2609232968784647</v>
      </c>
      <c r="P36" s="87">
        <v>0.76729684389118369</v>
      </c>
      <c r="Q36" s="87">
        <v>0.80473435874594745</v>
      </c>
    </row>
    <row r="37" spans="1:17" x14ac:dyDescent="0.25">
      <c r="A37" s="156" t="s">
        <v>304</v>
      </c>
      <c r="B37" s="204">
        <v>7.1223281622551937</v>
      </c>
      <c r="C37" s="204">
        <v>8.620044136737981</v>
      </c>
      <c r="D37" s="204">
        <v>7.5896893696379353</v>
      </c>
      <c r="E37" s="204">
        <v>7.1477041311052165</v>
      </c>
      <c r="F37" s="204">
        <v>7.0774261829543406</v>
      </c>
      <c r="G37" s="204">
        <v>7.1352884956660851</v>
      </c>
      <c r="H37" s="204">
        <v>7.6396984628553062</v>
      </c>
      <c r="I37" s="204">
        <v>7.701429328930443</v>
      </c>
      <c r="J37" s="204">
        <v>5.8275959032601241</v>
      </c>
      <c r="K37" s="204">
        <v>5.0097903548106046</v>
      </c>
      <c r="L37" s="204">
        <v>4.7789410738363394</v>
      </c>
      <c r="M37" s="204">
        <v>4.1054127404262948</v>
      </c>
      <c r="N37" s="204">
        <v>3.8355283822316699</v>
      </c>
      <c r="O37" s="204">
        <v>3.9659968693899397</v>
      </c>
      <c r="P37" s="204">
        <v>3.5424491927962798</v>
      </c>
      <c r="Q37" s="204">
        <v>3.1316959582008987</v>
      </c>
    </row>
    <row r="38" spans="1:17" x14ac:dyDescent="0.25">
      <c r="A38" s="156" t="s">
        <v>303</v>
      </c>
      <c r="B38" s="204">
        <v>34.337065785370008</v>
      </c>
      <c r="C38" s="204">
        <v>30.018112607883381</v>
      </c>
      <c r="D38" s="204">
        <v>23.39204376909062</v>
      </c>
      <c r="E38" s="204">
        <v>30.944246477827491</v>
      </c>
      <c r="F38" s="204">
        <v>27.823855705533198</v>
      </c>
      <c r="G38" s="204">
        <v>24.493850342064508</v>
      </c>
      <c r="H38" s="204">
        <v>20.723310227904673</v>
      </c>
      <c r="I38" s="204">
        <v>19.650428095378206</v>
      </c>
      <c r="J38" s="204">
        <v>15.292884904773468</v>
      </c>
      <c r="K38" s="204">
        <v>9.2790182953725431</v>
      </c>
      <c r="L38" s="204">
        <v>11.541395599776157</v>
      </c>
      <c r="M38" s="204">
        <v>9.1752611825221226</v>
      </c>
      <c r="N38" s="204">
        <v>7.7873318456053049</v>
      </c>
      <c r="O38" s="204">
        <v>8.6342859003482548</v>
      </c>
      <c r="P38" s="204">
        <v>7.1298596632433862</v>
      </c>
      <c r="Q38" s="204">
        <v>6.6640667281122603</v>
      </c>
    </row>
    <row r="39" spans="1:17" x14ac:dyDescent="0.25">
      <c r="A39" s="152" t="s">
        <v>310</v>
      </c>
      <c r="B39" s="264">
        <v>28.534609487420017</v>
      </c>
      <c r="C39" s="264">
        <v>24.103281987029408</v>
      </c>
      <c r="D39" s="264">
        <v>18.47586153453452</v>
      </c>
      <c r="E39" s="264">
        <v>25.458571918180088</v>
      </c>
      <c r="F39" s="264">
        <v>22.662467010091738</v>
      </c>
      <c r="G39" s="264">
        <v>19.631782438985802</v>
      </c>
      <c r="H39" s="264">
        <v>16.045729963831644</v>
      </c>
      <c r="I39" s="264">
        <v>15.054123584977095</v>
      </c>
      <c r="J39" s="264">
        <v>11.774240934716682</v>
      </c>
      <c r="K39" s="264">
        <v>6.6254626672567083</v>
      </c>
      <c r="L39" s="264">
        <v>8.7518795321606486</v>
      </c>
      <c r="M39" s="264">
        <v>6.8498850644609304</v>
      </c>
      <c r="N39" s="264">
        <v>5.690159802968239</v>
      </c>
      <c r="O39" s="264">
        <v>6.409898974519729</v>
      </c>
      <c r="P39" s="264">
        <v>5.1989292584347639</v>
      </c>
      <c r="Q39" s="264">
        <v>4.9223821310295435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1.10111</v>
      </c>
      <c r="G41" s="208">
        <v>1.0982926327159044</v>
      </c>
      <c r="H41" s="208">
        <v>1.0853900000000001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2.8040997092663131</v>
      </c>
      <c r="C42" s="208">
        <v>1.4291091488124361</v>
      </c>
      <c r="D42" s="208">
        <v>1.6284105314825643</v>
      </c>
      <c r="E42" s="208">
        <v>3.2440377607619433</v>
      </c>
      <c r="F42" s="208">
        <v>2.3586708619038106</v>
      </c>
      <c r="G42" s="208">
        <v>1.579964795310578</v>
      </c>
      <c r="H42" s="208">
        <v>0.86106411147079576</v>
      </c>
      <c r="I42" s="208">
        <v>0.43216190846779989</v>
      </c>
      <c r="J42" s="208">
        <v>0.58626878642211888</v>
      </c>
      <c r="K42" s="208">
        <v>0.62440627101873625</v>
      </c>
      <c r="L42" s="208">
        <v>0.19033578440647025</v>
      </c>
      <c r="M42" s="208">
        <v>0.21750780083958082</v>
      </c>
      <c r="N42" s="208">
        <v>0.21724735560747577</v>
      </c>
      <c r="O42" s="208">
        <v>0.27253157678930057</v>
      </c>
      <c r="P42" s="208">
        <v>0.2886396330534578</v>
      </c>
      <c r="Q42" s="208">
        <v>0.34520148354498148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25.730509778153703</v>
      </c>
      <c r="C44" s="208">
        <v>22.674172838216972</v>
      </c>
      <c r="D44" s="208">
        <v>16.847451003051955</v>
      </c>
      <c r="E44" s="208">
        <v>22.214534157418143</v>
      </c>
      <c r="F44" s="208">
        <v>19.202686148187929</v>
      </c>
      <c r="G44" s="208">
        <v>16.953525010959318</v>
      </c>
      <c r="H44" s="208">
        <v>14.099275852360847</v>
      </c>
      <c r="I44" s="208">
        <v>14.621961676509295</v>
      </c>
      <c r="J44" s="208">
        <v>11.187972148294563</v>
      </c>
      <c r="K44" s="208">
        <v>6.0010563962379724</v>
      </c>
      <c r="L44" s="208">
        <v>8.5615437477541789</v>
      </c>
      <c r="M44" s="208">
        <v>6.6323772636213496</v>
      </c>
      <c r="N44" s="208">
        <v>5.4729124473607635</v>
      </c>
      <c r="O44" s="208">
        <v>6.1373673977304284</v>
      </c>
      <c r="P44" s="208">
        <v>4.9102896253813064</v>
      </c>
      <c r="Q44" s="208">
        <v>4.5771806474845622</v>
      </c>
    </row>
    <row r="45" spans="1:17" x14ac:dyDescent="0.25">
      <c r="A45" s="152" t="s">
        <v>309</v>
      </c>
      <c r="B45" s="264">
        <v>4.1974245994136119</v>
      </c>
      <c r="C45" s="264">
        <v>3.9722854632792171</v>
      </c>
      <c r="D45" s="264">
        <v>3.2058297005531857</v>
      </c>
      <c r="E45" s="264">
        <v>3.8749243329194671</v>
      </c>
      <c r="F45" s="264">
        <v>3.566475752803862</v>
      </c>
      <c r="G45" s="264">
        <v>3.2541155660271941</v>
      </c>
      <c r="H45" s="264">
        <v>2.9559580752605652</v>
      </c>
      <c r="I45" s="264">
        <v>2.8607711405012912</v>
      </c>
      <c r="J45" s="264">
        <v>2.205382921434786</v>
      </c>
      <c r="K45" s="264">
        <v>1.5245887875951338</v>
      </c>
      <c r="L45" s="264">
        <v>1.7125716002721074</v>
      </c>
      <c r="M45" s="264">
        <v>1.4002126835989299</v>
      </c>
      <c r="N45" s="264">
        <v>1.2328276184721825</v>
      </c>
      <c r="O45" s="264">
        <v>1.3306411524448771</v>
      </c>
      <c r="P45" s="264">
        <v>1.1326319951643899</v>
      </c>
      <c r="Q45" s="264">
        <v>1.0359502966430774</v>
      </c>
    </row>
    <row r="46" spans="1:17" x14ac:dyDescent="0.25">
      <c r="A46" s="150" t="s">
        <v>33</v>
      </c>
      <c r="B46" s="87">
        <v>0.20364051498519156</v>
      </c>
      <c r="C46" s="87">
        <v>0.17332036036036041</v>
      </c>
      <c r="D46" s="87">
        <v>0.21657081081081084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0.31333988091956999</v>
      </c>
      <c r="C49" s="87">
        <v>0.2269226387890674</v>
      </c>
      <c r="D49" s="87">
        <v>0.23044144163839039</v>
      </c>
      <c r="E49" s="87">
        <v>0.26633023861068267</v>
      </c>
      <c r="F49" s="87">
        <v>0.25349969818574419</v>
      </c>
      <c r="G49" s="87">
        <v>0.23439712330046397</v>
      </c>
      <c r="H49" s="87">
        <v>0.19857867141044014</v>
      </c>
      <c r="I49" s="87">
        <v>0.11223054996960291</v>
      </c>
      <c r="J49" s="87">
        <v>0.11606734334358006</v>
      </c>
      <c r="K49" s="87">
        <v>0.13869674687718112</v>
      </c>
      <c r="L49" s="87">
        <v>5.2237493256497486E-2</v>
      </c>
      <c r="M49" s="87">
        <v>6.0802001991519257E-2</v>
      </c>
      <c r="N49" s="87">
        <v>6.7529087041038785E-2</v>
      </c>
      <c r="O49" s="87">
        <v>5.5541415260142973E-2</v>
      </c>
      <c r="P49" s="87">
        <v>6.0987091527300127E-2</v>
      </c>
      <c r="Q49" s="87">
        <v>5.683409221329376E-2</v>
      </c>
    </row>
    <row r="50" spans="1:17" x14ac:dyDescent="0.25">
      <c r="A50" s="150" t="s">
        <v>29</v>
      </c>
      <c r="B50" s="87">
        <v>1.3770942482699922</v>
      </c>
      <c r="C50" s="87">
        <v>1.2381506306306305</v>
      </c>
      <c r="D50" s="87">
        <v>0.96433729729729745</v>
      </c>
      <c r="E50" s="87">
        <v>0.82596756756756773</v>
      </c>
      <c r="F50" s="87">
        <v>0.68730090090090112</v>
      </c>
      <c r="G50" s="87">
        <v>0.27532902449347746</v>
      </c>
      <c r="H50" s="87">
        <v>0.41114234234234248</v>
      </c>
      <c r="I50" s="87">
        <v>0.41380180180180187</v>
      </c>
      <c r="J50" s="87">
        <v>0.27288504504504502</v>
      </c>
      <c r="K50" s="87">
        <v>0.27363747747747746</v>
      </c>
      <c r="L50" s="87">
        <v>0.27530254565537238</v>
      </c>
      <c r="M50" s="87">
        <v>0</v>
      </c>
      <c r="N50" s="87">
        <v>0</v>
      </c>
      <c r="O50" s="87">
        <v>0.13760153503000777</v>
      </c>
      <c r="P50" s="87">
        <v>0.1375874107588507</v>
      </c>
      <c r="Q50" s="87">
        <v>0.13771224210932237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2.2585899921448318</v>
      </c>
      <c r="C52" s="87">
        <v>2.2760727344000595</v>
      </c>
      <c r="D52" s="87">
        <v>1.7366682589147953</v>
      </c>
      <c r="E52" s="87">
        <v>1.5246142744889646</v>
      </c>
      <c r="F52" s="87">
        <v>1.6296448834469461</v>
      </c>
      <c r="G52" s="87">
        <v>1.8048527179280252</v>
      </c>
      <c r="H52" s="87">
        <v>1.8997303948411162</v>
      </c>
      <c r="I52" s="87">
        <v>1.512419509450607</v>
      </c>
      <c r="J52" s="87">
        <v>1.2257653078209361</v>
      </c>
      <c r="K52" s="87">
        <v>0.92397059927651126</v>
      </c>
      <c r="L52" s="87">
        <v>0.75893277874918119</v>
      </c>
      <c r="M52" s="87">
        <v>0.75748273219417317</v>
      </c>
      <c r="N52" s="87">
        <v>0.75897241338950916</v>
      </c>
      <c r="O52" s="87">
        <v>0.60431876515124194</v>
      </c>
      <c r="P52" s="87">
        <v>0.56946827266175293</v>
      </c>
      <c r="Q52" s="87">
        <v>0.46958467773484264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4.4759963094026689E-2</v>
      </c>
      <c r="C54" s="87">
        <v>5.7819099099099096E-2</v>
      </c>
      <c r="D54" s="87">
        <v>5.7811891891891898E-2</v>
      </c>
      <c r="E54" s="87">
        <v>7.1945225225225229E-2</v>
      </c>
      <c r="F54" s="87">
        <v>5.7718198198198206E-2</v>
      </c>
      <c r="G54" s="87">
        <v>6.1945929159363228E-2</v>
      </c>
      <c r="H54" s="87">
        <v>7.1975495495495506E-2</v>
      </c>
      <c r="I54" s="87">
        <v>0.43300900900900907</v>
      </c>
      <c r="J54" s="87">
        <v>0.417685045045045</v>
      </c>
      <c r="K54" s="87">
        <v>1.4472072072072071E-2</v>
      </c>
      <c r="L54" s="87">
        <v>0.34741314426732572</v>
      </c>
      <c r="M54" s="87">
        <v>0.30993803326607178</v>
      </c>
      <c r="N54" s="87">
        <v>0.28927190468892683</v>
      </c>
      <c r="O54" s="87">
        <v>0.29582916935577341</v>
      </c>
      <c r="P54" s="87">
        <v>0.22015687313108687</v>
      </c>
      <c r="Q54" s="87">
        <v>0.22033987588049911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1.186067027027027</v>
      </c>
      <c r="F55" s="87">
        <v>0.93831207207207246</v>
      </c>
      <c r="G55" s="87">
        <v>0.87759077114586403</v>
      </c>
      <c r="H55" s="87">
        <v>0.37453117117117124</v>
      </c>
      <c r="I55" s="87">
        <v>0.38931027027027026</v>
      </c>
      <c r="J55" s="87">
        <v>0.17298018018018016</v>
      </c>
      <c r="K55" s="87">
        <v>0.17381189189189186</v>
      </c>
      <c r="L55" s="87">
        <v>0.27868563834373089</v>
      </c>
      <c r="M55" s="87">
        <v>0.27198991614716567</v>
      </c>
      <c r="N55" s="87">
        <v>0.11705421335270773</v>
      </c>
      <c r="O55" s="87">
        <v>0.23735026764771097</v>
      </c>
      <c r="P55" s="87">
        <v>0.14443234708539932</v>
      </c>
      <c r="Q55" s="87">
        <v>0.1514794087051195</v>
      </c>
    </row>
    <row r="56" spans="1:17" x14ac:dyDescent="0.25">
      <c r="A56" s="152" t="s">
        <v>308</v>
      </c>
      <c r="B56" s="264">
        <v>1.6050316985363817</v>
      </c>
      <c r="C56" s="264">
        <v>1.9425451575747563</v>
      </c>
      <c r="D56" s="264">
        <v>1.7103525340029151</v>
      </c>
      <c r="E56" s="264">
        <v>1.6107502267279361</v>
      </c>
      <c r="F56" s="264">
        <v>1.5949129426375979</v>
      </c>
      <c r="G56" s="264">
        <v>1.6079523370515123</v>
      </c>
      <c r="H56" s="264">
        <v>1.7216221888124634</v>
      </c>
      <c r="I56" s="264">
        <v>1.7355333698998183</v>
      </c>
      <c r="J56" s="264">
        <v>1.313261048622</v>
      </c>
      <c r="K56" s="264">
        <v>1.1289668405206996</v>
      </c>
      <c r="L56" s="264">
        <v>1.0769444673434003</v>
      </c>
      <c r="M56" s="264">
        <v>0.92516343446226368</v>
      </c>
      <c r="N56" s="264">
        <v>0.86434442416488344</v>
      </c>
      <c r="O56" s="264">
        <v>0.89374577338364847</v>
      </c>
      <c r="P56" s="264">
        <v>0.79829840964423215</v>
      </c>
      <c r="Q56" s="264">
        <v>0.70573430043963925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2.2637789629332725</v>
      </c>
      <c r="C58" s="242">
        <v>2.7398168312038185</v>
      </c>
      <c r="D58" s="242">
        <v>2.4123262420338105</v>
      </c>
      <c r="E58" s="242">
        <v>2.2718445256450788</v>
      </c>
      <c r="F58" s="242">
        <v>2.2495072032193604</v>
      </c>
      <c r="G58" s="242">
        <v>2.2678983083860222</v>
      </c>
      <c r="H58" s="242">
        <v>2.4282212598709285</v>
      </c>
      <c r="I58" s="242">
        <v>2.4478419559131477</v>
      </c>
      <c r="J58" s="242">
        <v>1.8522579569121105</v>
      </c>
      <c r="K58" s="242">
        <v>1.5923245539328339</v>
      </c>
      <c r="L58" s="242">
        <v>1.5189508292219602</v>
      </c>
      <c r="M58" s="242">
        <v>1.3048748645404364</v>
      </c>
      <c r="N58" s="242">
        <v>1.2190941312482644</v>
      </c>
      <c r="O58" s="242">
        <v>1.260562568229284</v>
      </c>
      <c r="P58" s="242">
        <v>1.1259410935893968</v>
      </c>
      <c r="Q58" s="242">
        <v>0.99538623705223428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0.99999999999999989</v>
      </c>
      <c r="D62" s="77">
        <f t="shared" si="0"/>
        <v>0.99999999999999989</v>
      </c>
      <c r="E62" s="77">
        <f t="shared" si="0"/>
        <v>1.0000000000000002</v>
      </c>
      <c r="F62" s="77">
        <f t="shared" si="0"/>
        <v>0.99999999999999989</v>
      </c>
      <c r="G62" s="77">
        <f t="shared" si="0"/>
        <v>1</v>
      </c>
      <c r="H62" s="77">
        <f t="shared" si="0"/>
        <v>1.0000000000000002</v>
      </c>
      <c r="I62" s="77">
        <f t="shared" si="0"/>
        <v>0.99999999999999989</v>
      </c>
      <c r="J62" s="77">
        <f t="shared" si="0"/>
        <v>0.99999999999999989</v>
      </c>
      <c r="K62" s="77">
        <f t="shared" si="0"/>
        <v>1.0000000000000002</v>
      </c>
      <c r="L62" s="77">
        <f t="shared" si="0"/>
        <v>1.0000000000000002</v>
      </c>
      <c r="M62" s="77">
        <f t="shared" si="0"/>
        <v>0.99999999999999989</v>
      </c>
      <c r="N62" s="77">
        <f t="shared" si="0"/>
        <v>1</v>
      </c>
      <c r="O62" s="77">
        <f t="shared" si="0"/>
        <v>0.99999999999999989</v>
      </c>
      <c r="P62" s="77">
        <f t="shared" si="0"/>
        <v>0.99999999999999989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3.5006267201340896E-2</v>
      </c>
      <c r="C63" s="203">
        <f t="shared" si="1"/>
        <v>3.5006267201340896E-2</v>
      </c>
      <c r="D63" s="203">
        <f t="shared" si="1"/>
        <v>3.5006267201340889E-2</v>
      </c>
      <c r="E63" s="203">
        <f t="shared" si="1"/>
        <v>3.500626720134091E-2</v>
      </c>
      <c r="F63" s="203">
        <f t="shared" si="1"/>
        <v>3.5006267201340896E-2</v>
      </c>
      <c r="G63" s="203">
        <f t="shared" si="1"/>
        <v>3.5006267201340896E-2</v>
      </c>
      <c r="H63" s="203">
        <f t="shared" si="1"/>
        <v>3.5006267201340896E-2</v>
      </c>
      <c r="I63" s="203">
        <f t="shared" si="1"/>
        <v>3.5006267201340889E-2</v>
      </c>
      <c r="J63" s="203">
        <f t="shared" si="1"/>
        <v>3.5006267201340889E-2</v>
      </c>
      <c r="K63" s="203">
        <f t="shared" si="1"/>
        <v>3.5006267201340903E-2</v>
      </c>
      <c r="L63" s="203">
        <f t="shared" si="1"/>
        <v>3.5006267201340903E-2</v>
      </c>
      <c r="M63" s="203">
        <f t="shared" si="1"/>
        <v>3.5006267201340896E-2</v>
      </c>
      <c r="N63" s="203">
        <f t="shared" si="1"/>
        <v>3.5006267201340896E-2</v>
      </c>
      <c r="O63" s="203">
        <f t="shared" si="1"/>
        <v>3.5006267201340889E-2</v>
      </c>
      <c r="P63" s="203">
        <f t="shared" si="1"/>
        <v>3.5006267201340896E-2</v>
      </c>
      <c r="Q63" s="203">
        <f t="shared" si="1"/>
        <v>3.5006267201340896E-2</v>
      </c>
    </row>
    <row r="64" spans="1:17" x14ac:dyDescent="0.25">
      <c r="A64" s="76" t="s">
        <v>82</v>
      </c>
      <c r="B64" s="202">
        <f t="shared" ref="B64:Q64" si="2">IF(B$7=0,0,B$7/B$5)</f>
        <v>2.8723091036997661E-2</v>
      </c>
      <c r="C64" s="202">
        <f t="shared" si="2"/>
        <v>2.8723091036997665E-2</v>
      </c>
      <c r="D64" s="202">
        <f t="shared" si="2"/>
        <v>2.8723091036997654E-2</v>
      </c>
      <c r="E64" s="202">
        <f t="shared" si="2"/>
        <v>2.8723091036997668E-2</v>
      </c>
      <c r="F64" s="202">
        <f t="shared" si="2"/>
        <v>2.8723091036997658E-2</v>
      </c>
      <c r="G64" s="202">
        <f t="shared" si="2"/>
        <v>2.8723091036997661E-2</v>
      </c>
      <c r="H64" s="202">
        <f t="shared" si="2"/>
        <v>2.8723091036997661E-2</v>
      </c>
      <c r="I64" s="202">
        <f t="shared" si="2"/>
        <v>2.8723091036997654E-2</v>
      </c>
      <c r="J64" s="202">
        <f t="shared" si="2"/>
        <v>2.8723091036997654E-2</v>
      </c>
      <c r="K64" s="202">
        <f t="shared" si="2"/>
        <v>2.8723091036997665E-2</v>
      </c>
      <c r="L64" s="202">
        <f t="shared" si="2"/>
        <v>2.8723091036997665E-2</v>
      </c>
      <c r="M64" s="202">
        <f t="shared" si="2"/>
        <v>2.8723091036997661E-2</v>
      </c>
      <c r="N64" s="202">
        <f t="shared" si="2"/>
        <v>2.8723091036997661E-2</v>
      </c>
      <c r="O64" s="202">
        <f t="shared" si="2"/>
        <v>2.8723091036997658E-2</v>
      </c>
      <c r="P64" s="202">
        <f t="shared" si="2"/>
        <v>2.8723091036997658E-2</v>
      </c>
      <c r="Q64" s="202">
        <f t="shared" si="2"/>
        <v>2.8723091036997658E-2</v>
      </c>
    </row>
    <row r="65" spans="1:17" x14ac:dyDescent="0.25">
      <c r="A65" s="76" t="s">
        <v>81</v>
      </c>
      <c r="B65" s="202">
        <f t="shared" ref="B65:Q65" si="3">IF(B$8=0,0,B$8/B$5)</f>
        <v>2.0644721682842065E-2</v>
      </c>
      <c r="C65" s="202">
        <f t="shared" si="3"/>
        <v>2.0644721682842065E-2</v>
      </c>
      <c r="D65" s="202">
        <f t="shared" si="3"/>
        <v>2.0644721682842062E-2</v>
      </c>
      <c r="E65" s="202">
        <f t="shared" si="3"/>
        <v>2.0644721682842076E-2</v>
      </c>
      <c r="F65" s="202">
        <f t="shared" si="3"/>
        <v>2.0644721682842065E-2</v>
      </c>
      <c r="G65" s="202">
        <f t="shared" si="3"/>
        <v>2.0644721682842065E-2</v>
      </c>
      <c r="H65" s="202">
        <f t="shared" si="3"/>
        <v>2.0644721682842065E-2</v>
      </c>
      <c r="I65" s="202">
        <f t="shared" si="3"/>
        <v>2.0644721682842062E-2</v>
      </c>
      <c r="J65" s="202">
        <f t="shared" si="3"/>
        <v>2.0644721682842062E-2</v>
      </c>
      <c r="K65" s="202">
        <f t="shared" si="3"/>
        <v>2.0644721682842069E-2</v>
      </c>
      <c r="L65" s="202">
        <f t="shared" si="3"/>
        <v>2.0644721682842069E-2</v>
      </c>
      <c r="M65" s="202">
        <f t="shared" si="3"/>
        <v>2.0644721682842065E-2</v>
      </c>
      <c r="N65" s="202">
        <f t="shared" si="3"/>
        <v>2.0644721682842065E-2</v>
      </c>
      <c r="O65" s="202">
        <f t="shared" si="3"/>
        <v>2.0644721682842062E-2</v>
      </c>
      <c r="P65" s="202">
        <f t="shared" si="3"/>
        <v>2.0644721682842065E-2</v>
      </c>
      <c r="Q65" s="202">
        <f t="shared" si="3"/>
        <v>2.0644721682842065E-2</v>
      </c>
    </row>
    <row r="66" spans="1:17" x14ac:dyDescent="0.25">
      <c r="A66" s="76" t="s">
        <v>80</v>
      </c>
      <c r="B66" s="202">
        <f t="shared" ref="B66:Q66" si="4">IF(B$9=0,0,B$9/B$5)</f>
        <v>4.0391846770777964E-2</v>
      </c>
      <c r="C66" s="202">
        <f t="shared" si="4"/>
        <v>4.0391846770777964E-2</v>
      </c>
      <c r="D66" s="202">
        <f t="shared" si="4"/>
        <v>4.039184677077795E-2</v>
      </c>
      <c r="E66" s="202">
        <f t="shared" si="4"/>
        <v>4.0391846770777978E-2</v>
      </c>
      <c r="F66" s="202">
        <f t="shared" si="4"/>
        <v>4.0391846770777964E-2</v>
      </c>
      <c r="G66" s="202">
        <f t="shared" si="4"/>
        <v>4.0391846770777964E-2</v>
      </c>
      <c r="H66" s="202">
        <f t="shared" si="4"/>
        <v>4.0391846770777957E-2</v>
      </c>
      <c r="I66" s="202">
        <f t="shared" si="4"/>
        <v>4.039184677077795E-2</v>
      </c>
      <c r="J66" s="202">
        <f t="shared" si="4"/>
        <v>4.0391846770777957E-2</v>
      </c>
      <c r="K66" s="202">
        <f t="shared" si="4"/>
        <v>4.0391846770777964E-2</v>
      </c>
      <c r="L66" s="202">
        <f t="shared" si="4"/>
        <v>4.0391846770777971E-2</v>
      </c>
      <c r="M66" s="202">
        <f t="shared" si="4"/>
        <v>4.0391846770777964E-2</v>
      </c>
      <c r="N66" s="202">
        <f t="shared" si="4"/>
        <v>4.0391846770777957E-2</v>
      </c>
      <c r="O66" s="202">
        <f t="shared" si="4"/>
        <v>4.0391846770777957E-2</v>
      </c>
      <c r="P66" s="202">
        <f t="shared" si="4"/>
        <v>4.0391846770777964E-2</v>
      </c>
      <c r="Q66" s="202">
        <f t="shared" si="4"/>
        <v>4.0391846770777964E-2</v>
      </c>
    </row>
    <row r="67" spans="1:17" x14ac:dyDescent="0.25">
      <c r="A67" s="129" t="s">
        <v>79</v>
      </c>
      <c r="B67" s="201">
        <f t="shared" ref="B67:Q67" si="5">IF(B$10=0,0,B$10/B$5)</f>
        <v>6.8217341212869445E-2</v>
      </c>
      <c r="C67" s="201">
        <f t="shared" si="5"/>
        <v>6.8217341212869459E-2</v>
      </c>
      <c r="D67" s="201">
        <f t="shared" si="5"/>
        <v>6.8217341212869431E-2</v>
      </c>
      <c r="E67" s="201">
        <f t="shared" si="5"/>
        <v>6.8217341212869473E-2</v>
      </c>
      <c r="F67" s="201">
        <f t="shared" si="5"/>
        <v>6.8217341212869459E-2</v>
      </c>
      <c r="G67" s="201">
        <f t="shared" si="5"/>
        <v>6.8217341212869445E-2</v>
      </c>
      <c r="H67" s="201">
        <f t="shared" si="5"/>
        <v>6.8217341212869431E-2</v>
      </c>
      <c r="I67" s="201">
        <f t="shared" si="5"/>
        <v>6.8217341212869431E-2</v>
      </c>
      <c r="J67" s="201">
        <f t="shared" si="5"/>
        <v>6.8217341212869445E-2</v>
      </c>
      <c r="K67" s="201">
        <f t="shared" si="5"/>
        <v>6.8217341212869459E-2</v>
      </c>
      <c r="L67" s="201">
        <f t="shared" si="5"/>
        <v>6.8217341212869473E-2</v>
      </c>
      <c r="M67" s="201">
        <f t="shared" si="5"/>
        <v>6.8217341212869445E-2</v>
      </c>
      <c r="N67" s="201">
        <f t="shared" si="5"/>
        <v>6.8217341212869445E-2</v>
      </c>
      <c r="O67" s="201">
        <f t="shared" si="5"/>
        <v>6.8217341212869445E-2</v>
      </c>
      <c r="P67" s="201">
        <f t="shared" si="5"/>
        <v>6.8217341212869445E-2</v>
      </c>
      <c r="Q67" s="201">
        <f t="shared" si="5"/>
        <v>6.8217341212869445E-2</v>
      </c>
    </row>
    <row r="68" spans="1:17" x14ac:dyDescent="0.25">
      <c r="A68" s="127" t="s">
        <v>306</v>
      </c>
      <c r="B68" s="200">
        <f t="shared" ref="B68:Q68" si="6">IF(B$15=0,0,B$15/B$5)</f>
        <v>3.0841403774337774E-2</v>
      </c>
      <c r="C68" s="200">
        <f t="shared" si="6"/>
        <v>3.0841403774337778E-2</v>
      </c>
      <c r="D68" s="200">
        <f t="shared" si="6"/>
        <v>3.0841403774337771E-2</v>
      </c>
      <c r="E68" s="200">
        <f t="shared" si="6"/>
        <v>3.0841403774337785E-2</v>
      </c>
      <c r="F68" s="200">
        <f t="shared" si="6"/>
        <v>3.0841403774337774E-2</v>
      </c>
      <c r="G68" s="200">
        <f t="shared" si="6"/>
        <v>3.0841403774337774E-2</v>
      </c>
      <c r="H68" s="200">
        <f t="shared" si="6"/>
        <v>3.0841403774337771E-2</v>
      </c>
      <c r="I68" s="200">
        <f t="shared" si="6"/>
        <v>3.0841403774337764E-2</v>
      </c>
      <c r="J68" s="200">
        <f t="shared" si="6"/>
        <v>3.0841403774337767E-2</v>
      </c>
      <c r="K68" s="200">
        <f t="shared" si="6"/>
        <v>3.0841403774337774E-2</v>
      </c>
      <c r="L68" s="200">
        <f t="shared" si="6"/>
        <v>3.0841403774337778E-2</v>
      </c>
      <c r="M68" s="200">
        <f t="shared" si="6"/>
        <v>3.0841403774337767E-2</v>
      </c>
      <c r="N68" s="200">
        <f t="shared" si="6"/>
        <v>3.0841403774337767E-2</v>
      </c>
      <c r="O68" s="200">
        <f t="shared" si="6"/>
        <v>3.0841403774337771E-2</v>
      </c>
      <c r="P68" s="200">
        <f t="shared" si="6"/>
        <v>3.0841403774337774E-2</v>
      </c>
      <c r="Q68" s="200">
        <f t="shared" si="6"/>
        <v>3.0841403774337774E-2</v>
      </c>
    </row>
    <row r="69" spans="1:17" x14ac:dyDescent="0.25">
      <c r="A69" s="127" t="s">
        <v>305</v>
      </c>
      <c r="B69" s="200">
        <f t="shared" ref="B69:Q69" si="7">IF(B$26=0,0,B$26/B$5)</f>
        <v>0.26215193208187104</v>
      </c>
      <c r="C69" s="200">
        <f t="shared" si="7"/>
        <v>0.26215193208187115</v>
      </c>
      <c r="D69" s="200">
        <f t="shared" si="7"/>
        <v>0.26215193208187104</v>
      </c>
      <c r="E69" s="200">
        <f t="shared" si="7"/>
        <v>0.26215193208187115</v>
      </c>
      <c r="F69" s="200">
        <f t="shared" si="7"/>
        <v>0.2621519320818711</v>
      </c>
      <c r="G69" s="200">
        <f t="shared" si="7"/>
        <v>0.2621519320818711</v>
      </c>
      <c r="H69" s="200">
        <f t="shared" si="7"/>
        <v>0.2621519320818711</v>
      </c>
      <c r="I69" s="200">
        <f t="shared" si="7"/>
        <v>0.26215193208187104</v>
      </c>
      <c r="J69" s="200">
        <f t="shared" si="7"/>
        <v>0.26215193208187104</v>
      </c>
      <c r="K69" s="200">
        <f t="shared" si="7"/>
        <v>0.26215193208187115</v>
      </c>
      <c r="L69" s="200">
        <f t="shared" si="7"/>
        <v>0.26215193208187115</v>
      </c>
      <c r="M69" s="200">
        <f t="shared" si="7"/>
        <v>0.2621519320818711</v>
      </c>
      <c r="N69" s="200">
        <f t="shared" si="7"/>
        <v>0.2621519320818711</v>
      </c>
      <c r="O69" s="200">
        <f t="shared" si="7"/>
        <v>0.26215193208187104</v>
      </c>
      <c r="P69" s="200">
        <f t="shared" si="7"/>
        <v>0.2621519320818711</v>
      </c>
      <c r="Q69" s="200">
        <f t="shared" si="7"/>
        <v>0.2621519320818711</v>
      </c>
    </row>
    <row r="70" spans="1:17" x14ac:dyDescent="0.25">
      <c r="A70" s="127" t="s">
        <v>304</v>
      </c>
      <c r="B70" s="200">
        <f t="shared" ref="B70:Q70" si="8">IF(B$37=0,0,B$37/B$5)</f>
        <v>8.373233384914619E-2</v>
      </c>
      <c r="C70" s="200">
        <f t="shared" si="8"/>
        <v>0.10708364813410158</v>
      </c>
      <c r="D70" s="200">
        <f t="shared" si="8"/>
        <v>0.11682550664767317</v>
      </c>
      <c r="E70" s="200">
        <f t="shared" si="8"/>
        <v>9.1024323667586726E-2</v>
      </c>
      <c r="F70" s="200">
        <f t="shared" si="8"/>
        <v>9.7924236123556427E-2</v>
      </c>
      <c r="G70" s="200">
        <f t="shared" si="8"/>
        <v>0.10820135134162517</v>
      </c>
      <c r="H70" s="200">
        <f t="shared" si="8"/>
        <v>0.12753578718403902</v>
      </c>
      <c r="I70" s="200">
        <f t="shared" si="8"/>
        <v>0.1328441206416533</v>
      </c>
      <c r="J70" s="200">
        <f t="shared" si="8"/>
        <v>0.1303945806702389</v>
      </c>
      <c r="K70" s="200">
        <f t="shared" si="8"/>
        <v>0.16215149256210096</v>
      </c>
      <c r="L70" s="200">
        <f t="shared" si="8"/>
        <v>0.13770098838358455</v>
      </c>
      <c r="M70" s="200">
        <f t="shared" si="8"/>
        <v>0.14468281108536554</v>
      </c>
      <c r="N70" s="200">
        <f t="shared" si="8"/>
        <v>0.15352424329485753</v>
      </c>
      <c r="O70" s="200">
        <f t="shared" si="8"/>
        <v>0.14707726192519871</v>
      </c>
      <c r="P70" s="200">
        <f t="shared" si="8"/>
        <v>0.1543365984666536</v>
      </c>
      <c r="Q70" s="200">
        <f t="shared" si="8"/>
        <v>0.14917456925617414</v>
      </c>
    </row>
    <row r="71" spans="1:17" x14ac:dyDescent="0.25">
      <c r="A71" s="127" t="s">
        <v>303</v>
      </c>
      <c r="B71" s="200">
        <f t="shared" ref="B71:Q71" si="9">IF(B$38=0,0,B$38/B$5)</f>
        <v>0.40367736367125301</v>
      </c>
      <c r="C71" s="200">
        <f t="shared" si="9"/>
        <v>0.37290400804941148</v>
      </c>
      <c r="D71" s="200">
        <f t="shared" si="9"/>
        <v>0.36006577235965653</v>
      </c>
      <c r="E71" s="200">
        <f t="shared" si="9"/>
        <v>0.39406766919601355</v>
      </c>
      <c r="F71" s="200">
        <f t="shared" si="9"/>
        <v>0.38497467095291543</v>
      </c>
      <c r="G71" s="200">
        <f t="shared" si="9"/>
        <v>0.37143105120145575</v>
      </c>
      <c r="H71" s="200">
        <f t="shared" si="9"/>
        <v>0.34595130891947173</v>
      </c>
      <c r="I71" s="200">
        <f t="shared" si="9"/>
        <v>0.33895576120609394</v>
      </c>
      <c r="J71" s="200">
        <f t="shared" si="9"/>
        <v>0.34218386921450761</v>
      </c>
      <c r="K71" s="200">
        <f t="shared" si="9"/>
        <v>0.30033325938697519</v>
      </c>
      <c r="L71" s="200">
        <f t="shared" si="9"/>
        <v>0.33255517422384451</v>
      </c>
      <c r="M71" s="200">
        <f t="shared" si="9"/>
        <v>0.3233542311733294</v>
      </c>
      <c r="N71" s="200">
        <f t="shared" si="9"/>
        <v>0.31170261558249335</v>
      </c>
      <c r="O71" s="200">
        <f t="shared" si="9"/>
        <v>0.32019872196669463</v>
      </c>
      <c r="P71" s="200">
        <f t="shared" si="9"/>
        <v>0.31063205936934568</v>
      </c>
      <c r="Q71" s="200">
        <f t="shared" si="9"/>
        <v>0.3174348011202357</v>
      </c>
    </row>
    <row r="72" spans="1:17" x14ac:dyDescent="0.25">
      <c r="A72" s="142" t="s">
        <v>310</v>
      </c>
      <c r="B72" s="199">
        <f t="shared" ref="B72:Q72" si="10">IF(B$39=0,0,B$39/B$5)</f>
        <v>0.33546185930011063</v>
      </c>
      <c r="C72" s="199">
        <f t="shared" si="10"/>
        <v>0.29942623567039184</v>
      </c>
      <c r="D72" s="199">
        <f t="shared" si="10"/>
        <v>0.28439265158321231</v>
      </c>
      <c r="E72" s="199">
        <f t="shared" si="10"/>
        <v>0.32420889951367327</v>
      </c>
      <c r="F72" s="199">
        <f t="shared" si="10"/>
        <v>0.31356099142134253</v>
      </c>
      <c r="G72" s="199">
        <f t="shared" si="10"/>
        <v>0.29770140204327583</v>
      </c>
      <c r="H72" s="199">
        <f t="shared" si="10"/>
        <v>0.26786460379680416</v>
      </c>
      <c r="I72" s="199">
        <f t="shared" si="10"/>
        <v>0.25967281192396402</v>
      </c>
      <c r="J72" s="199">
        <f t="shared" si="10"/>
        <v>0.26345292894002037</v>
      </c>
      <c r="K72" s="199">
        <f t="shared" si="10"/>
        <v>0.21444583192558939</v>
      </c>
      <c r="L72" s="199">
        <f t="shared" si="10"/>
        <v>0.25217771953508217</v>
      </c>
      <c r="M72" s="199">
        <f t="shared" si="10"/>
        <v>0.24140340798839113</v>
      </c>
      <c r="N72" s="199">
        <f t="shared" si="10"/>
        <v>0.22775935697006389</v>
      </c>
      <c r="O72" s="199">
        <f t="shared" si="10"/>
        <v>0.23770830422630093</v>
      </c>
      <c r="P72" s="199">
        <f t="shared" si="10"/>
        <v>0.22650573480270864</v>
      </c>
      <c r="Q72" s="199">
        <f t="shared" si="10"/>
        <v>0.23447175074187571</v>
      </c>
    </row>
    <row r="73" spans="1:17" x14ac:dyDescent="0.25">
      <c r="A73" s="142" t="s">
        <v>309</v>
      </c>
      <c r="B73" s="199">
        <f t="shared" ref="B73:Q73" si="11">IF(B$45=0,0,B$45/B$5)</f>
        <v>4.9346246038940438E-2</v>
      </c>
      <c r="C73" s="199">
        <f t="shared" si="11"/>
        <v>4.9346246038940444E-2</v>
      </c>
      <c r="D73" s="199">
        <f t="shared" si="11"/>
        <v>4.9346246038940438E-2</v>
      </c>
      <c r="E73" s="199">
        <f t="shared" si="11"/>
        <v>4.9346246038940458E-2</v>
      </c>
      <c r="F73" s="199">
        <f t="shared" si="11"/>
        <v>4.9346246038940444E-2</v>
      </c>
      <c r="G73" s="199">
        <f t="shared" si="11"/>
        <v>4.9346246038940451E-2</v>
      </c>
      <c r="H73" s="199">
        <f t="shared" si="11"/>
        <v>4.9346246038940438E-2</v>
      </c>
      <c r="I73" s="199">
        <f t="shared" si="11"/>
        <v>4.9346246038940438E-2</v>
      </c>
      <c r="J73" s="199">
        <f t="shared" si="11"/>
        <v>4.9346246038940424E-2</v>
      </c>
      <c r="K73" s="199">
        <f t="shared" si="11"/>
        <v>4.9346246038940451E-2</v>
      </c>
      <c r="L73" s="199">
        <f t="shared" si="11"/>
        <v>4.9346246038940444E-2</v>
      </c>
      <c r="M73" s="199">
        <f t="shared" si="11"/>
        <v>4.9346246038940444E-2</v>
      </c>
      <c r="N73" s="199">
        <f t="shared" si="11"/>
        <v>4.9346246038940431E-2</v>
      </c>
      <c r="O73" s="199">
        <f t="shared" si="11"/>
        <v>4.9346246038940438E-2</v>
      </c>
      <c r="P73" s="199">
        <f t="shared" si="11"/>
        <v>4.9346246038940444E-2</v>
      </c>
      <c r="Q73" s="199">
        <f t="shared" si="11"/>
        <v>4.9346246038940444E-2</v>
      </c>
    </row>
    <row r="74" spans="1:17" x14ac:dyDescent="0.25">
      <c r="A74" s="142" t="s">
        <v>308</v>
      </c>
      <c r="B74" s="199">
        <f t="shared" ref="B74:Q74" si="12">IF(B$56=0,0,B$56/B$5)</f>
        <v>1.886925833220196E-2</v>
      </c>
      <c r="C74" s="199">
        <f t="shared" si="12"/>
        <v>2.4131526340079233E-2</v>
      </c>
      <c r="D74" s="199">
        <f t="shared" si="12"/>
        <v>2.6326874737503815E-2</v>
      </c>
      <c r="E74" s="199">
        <f t="shared" si="12"/>
        <v>2.0512523643399824E-2</v>
      </c>
      <c r="F74" s="199">
        <f t="shared" si="12"/>
        <v>2.2067433492632432E-2</v>
      </c>
      <c r="G74" s="199">
        <f t="shared" si="12"/>
        <v>2.4383403119239481E-2</v>
      </c>
      <c r="H74" s="199">
        <f t="shared" si="12"/>
        <v>2.8740459083727101E-2</v>
      </c>
      <c r="I74" s="199">
        <f t="shared" si="12"/>
        <v>2.9936703243189478E-2</v>
      </c>
      <c r="J74" s="199">
        <f t="shared" si="12"/>
        <v>2.93846942355468E-2</v>
      </c>
      <c r="K74" s="199">
        <f t="shared" si="12"/>
        <v>3.6541181422445286E-2</v>
      </c>
      <c r="L74" s="199">
        <f t="shared" si="12"/>
        <v>3.1031208649821868E-2</v>
      </c>
      <c r="M74" s="199">
        <f t="shared" si="12"/>
        <v>3.2604577145997869E-2</v>
      </c>
      <c r="N74" s="199">
        <f t="shared" si="12"/>
        <v>3.4597012573489024E-2</v>
      </c>
      <c r="O74" s="199">
        <f t="shared" si="12"/>
        <v>3.3144171701453236E-2</v>
      </c>
      <c r="P74" s="199">
        <f t="shared" si="12"/>
        <v>3.4780078527696594E-2</v>
      </c>
      <c r="Q74" s="199">
        <f t="shared" si="12"/>
        <v>3.3616804339419527E-2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2.6613698718563915E-2</v>
      </c>
      <c r="C76" s="276">
        <f t="shared" si="14"/>
        <v>3.4035740055449897E-2</v>
      </c>
      <c r="D76" s="276">
        <f t="shared" si="14"/>
        <v>3.7132117231633371E-2</v>
      </c>
      <c r="E76" s="276">
        <f t="shared" si="14"/>
        <v>2.8931403375362881E-2</v>
      </c>
      <c r="F76" s="276">
        <f t="shared" si="14"/>
        <v>3.1124489162491175E-2</v>
      </c>
      <c r="G76" s="276">
        <f t="shared" si="14"/>
        <v>3.4390993695882242E-2</v>
      </c>
      <c r="H76" s="276">
        <f t="shared" si="14"/>
        <v>4.0536300135452501E-2</v>
      </c>
      <c r="I76" s="276">
        <f t="shared" si="14"/>
        <v>4.2223514391215897E-2</v>
      </c>
      <c r="J76" s="276">
        <f t="shared" si="14"/>
        <v>4.1444946354216569E-2</v>
      </c>
      <c r="K76" s="276">
        <f t="shared" si="14"/>
        <v>5.1538644289887026E-2</v>
      </c>
      <c r="L76" s="276">
        <f t="shared" si="14"/>
        <v>4.376723363153405E-2</v>
      </c>
      <c r="M76" s="276">
        <f t="shared" si="14"/>
        <v>4.5986353980268055E-2</v>
      </c>
      <c r="N76" s="276">
        <f t="shared" si="14"/>
        <v>4.8796537361612158E-2</v>
      </c>
      <c r="O76" s="276">
        <f t="shared" si="14"/>
        <v>4.674741234706984E-2</v>
      </c>
      <c r="P76" s="276">
        <f t="shared" si="14"/>
        <v>4.9054738402963746E-2</v>
      </c>
      <c r="Q76" s="276">
        <f t="shared" si="14"/>
        <v>4.7414025862553312E-2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78.258428926713549</v>
      </c>
      <c r="C80" s="230">
        <f t="shared" si="15"/>
        <v>77.142318176042338</v>
      </c>
      <c r="D80" s="230">
        <f t="shared" si="15"/>
        <v>76.899677832526308</v>
      </c>
      <c r="E80" s="230">
        <f t="shared" si="15"/>
        <v>76.969495045661972</v>
      </c>
      <c r="F80" s="230">
        <f t="shared" si="15"/>
        <v>76.694387790520565</v>
      </c>
      <c r="G80" s="230">
        <f t="shared" si="15"/>
        <v>75.845776450633451</v>
      </c>
      <c r="H80" s="230">
        <f t="shared" si="15"/>
        <v>75.456975490791507</v>
      </c>
      <c r="I80" s="230">
        <f t="shared" si="15"/>
        <v>74.382144048524921</v>
      </c>
      <c r="J80" s="230">
        <f t="shared" si="15"/>
        <v>74.660908945065614</v>
      </c>
      <c r="K80" s="230">
        <f t="shared" si="15"/>
        <v>73.028017662386063</v>
      </c>
      <c r="L80" s="230">
        <f t="shared" si="15"/>
        <v>74.41630749879549</v>
      </c>
      <c r="M80" s="230">
        <f t="shared" si="15"/>
        <v>73.625686257351859</v>
      </c>
      <c r="N80" s="230">
        <f t="shared" si="15"/>
        <v>73.484552533474869</v>
      </c>
      <c r="O80" s="230">
        <f t="shared" si="15"/>
        <v>73.950595350945704</v>
      </c>
      <c r="P80" s="230">
        <f t="shared" si="15"/>
        <v>69.625305592737575</v>
      </c>
      <c r="Q80" s="230">
        <f t="shared" si="15"/>
        <v>69.913184045084847</v>
      </c>
    </row>
    <row r="81" spans="1:17" x14ac:dyDescent="0.25">
      <c r="A81" s="132" t="s">
        <v>83</v>
      </c>
      <c r="B81" s="275">
        <f>IF(B$6=0,0,B$6/TEL!B$5*1000)</f>
        <v>2.7395354737656805</v>
      </c>
      <c r="C81" s="275">
        <f>IF(C$6=0,0,C$6/TEL!C$5*1000)</f>
        <v>2.7004646026013948</v>
      </c>
      <c r="D81" s="275">
        <f>IF(D$6=0,0,D$6/TEL!D$5*1000)</f>
        <v>2.6919706699024468</v>
      </c>
      <c r="E81" s="275">
        <f>IF(E$6=0,0,E$6/TEL!E$5*1000)</f>
        <v>2.6944147099207276</v>
      </c>
      <c r="F81" s="275">
        <f>IF(F$6=0,0,F$6/TEL!F$5*1000)</f>
        <v>2.6847842318382198</v>
      </c>
      <c r="G81" s="275">
        <f>IF(G$6=0,0,G$6/TEL!G$5*1000)</f>
        <v>2.6550775165240434</v>
      </c>
      <c r="H81" s="275">
        <f>IF(H$6=0,0,H$6/TEL!H$5*1000)</f>
        <v>2.641467046235678</v>
      </c>
      <c r="I81" s="275">
        <f>IF(I$6=0,0,I$6/TEL!I$5*1000)</f>
        <v>2.6038412095712915</v>
      </c>
      <c r="J81" s="275">
        <f>IF(J$6=0,0,J$6/TEL!J$5*1000)</f>
        <v>2.6135997280259491</v>
      </c>
      <c r="K81" s="275">
        <f>IF(K$6=0,0,K$6/TEL!K$5*1000)</f>
        <v>2.5564382994737294</v>
      </c>
      <c r="L81" s="275">
        <f>IF(L$6=0,0,L$6/TEL!L$5*1000)</f>
        <v>2.6050371444399829</v>
      </c>
      <c r="M81" s="275">
        <f>IF(M$6=0,0,M$6/TEL!M$5*1000)</f>
        <v>2.5773604460069515</v>
      </c>
      <c r="N81" s="275">
        <f>IF(N$6=0,0,N$6/TEL!N$5*1000)</f>
        <v>2.572419881157793</v>
      </c>
      <c r="O81" s="275">
        <f>IF(O$6=0,0,O$6/TEL!O$5*1000)</f>
        <v>2.5887343005534431</v>
      </c>
      <c r="P81" s="275">
        <f>IF(P$6=0,0,P$6/TEL!P$5*1000)</f>
        <v>2.4373220515543865</v>
      </c>
      <c r="Q81" s="275">
        <f>IF(Q$6=0,0,Q$6/TEL!Q$5*1000)</f>
        <v>2.4473996015787631</v>
      </c>
    </row>
    <row r="82" spans="1:17" x14ac:dyDescent="0.25">
      <c r="A82" s="76" t="s">
        <v>82</v>
      </c>
      <c r="B82" s="274">
        <f>IF(B$7=0,0,B$7/TEL!B$5*1000)</f>
        <v>2.2478239784744041</v>
      </c>
      <c r="C82" s="274">
        <f>IF(C$7=0,0,C$7/TEL!C$5*1000)</f>
        <v>2.2157658277755039</v>
      </c>
      <c r="D82" s="274">
        <f>IF(D$7=0,0,D$7/TEL!D$5*1000)</f>
        <v>2.2087964470994441</v>
      </c>
      <c r="E82" s="274">
        <f>IF(E$7=0,0,E$7/TEL!E$5*1000)</f>
        <v>2.2108018132682896</v>
      </c>
      <c r="F82" s="274">
        <f>IF(F$7=0,0,F$7/TEL!F$5*1000)</f>
        <v>2.2028998825339241</v>
      </c>
      <c r="G82" s="274">
        <f>IF(G$7=0,0,G$7/TEL!G$5*1000)</f>
        <v>2.178525141763318</v>
      </c>
      <c r="H82" s="274">
        <f>IF(H$7=0,0,H$7/TEL!H$5*1000)</f>
        <v>2.1673575763985053</v>
      </c>
      <c r="I82" s="274">
        <f>IF(I$7=0,0,I$7/TEL!I$5*1000)</f>
        <v>2.1364850950328549</v>
      </c>
      <c r="J82" s="274">
        <f>IF(J$7=0,0,J$7/TEL!J$5*1000)</f>
        <v>2.1444920845341122</v>
      </c>
      <c r="K82" s="274">
        <f>IF(K$7=0,0,K$7/TEL!K$5*1000)</f>
        <v>2.0975903995681882</v>
      </c>
      <c r="L82" s="274">
        <f>IF(L$7=0,0,L$7/TEL!L$5*1000)</f>
        <v>2.1374663749251144</v>
      </c>
      <c r="M82" s="274">
        <f>IF(M$7=0,0,M$7/TEL!M$5*1000)</f>
        <v>2.1147572890313451</v>
      </c>
      <c r="N82" s="274">
        <f>IF(N$7=0,0,N$7/TEL!N$5*1000)</f>
        <v>2.1107034922320356</v>
      </c>
      <c r="O82" s="274">
        <f>IF(O$7=0,0,O$7/TEL!O$5*1000)</f>
        <v>2.1240896825053892</v>
      </c>
      <c r="P82" s="274">
        <f>IF(P$7=0,0,P$7/TEL!P$5*1000)</f>
        <v>1.9998539910189836</v>
      </c>
      <c r="Q82" s="274">
        <f>IF(Q$7=0,0,Q$7/TEL!Q$5*1000)</f>
        <v>2.0081227500133441</v>
      </c>
    </row>
    <row r="83" spans="1:17" x14ac:dyDescent="0.25">
      <c r="A83" s="76" t="s">
        <v>81</v>
      </c>
      <c r="B83" s="274">
        <f>IF(B$8=0,0,B$8/TEL!B$5*1000)</f>
        <v>1.615623484528478</v>
      </c>
      <c r="C83" s="274">
        <f>IF(C$8=0,0,C$8/TEL!C$5*1000)</f>
        <v>1.5925816887136428</v>
      </c>
      <c r="D83" s="274">
        <f>IF(D$8=0,0,D$8/TEL!D$5*1000)</f>
        <v>1.5875724463527252</v>
      </c>
      <c r="E83" s="274">
        <f>IF(E$8=0,0,E$8/TEL!E$5*1000)</f>
        <v>1.5890138032865828</v>
      </c>
      <c r="F83" s="274">
        <f>IF(F$8=0,0,F$8/TEL!F$5*1000)</f>
        <v>1.583334290571258</v>
      </c>
      <c r="G83" s="274">
        <f>IF(G$8=0,0,G$8/TEL!G$5*1000)</f>
        <v>1.5658149456423844</v>
      </c>
      <c r="H83" s="274">
        <f>IF(H$8=0,0,H$8/TEL!H$5*1000)</f>
        <v>1.5577882580364253</v>
      </c>
      <c r="I83" s="274">
        <f>IF(I$8=0,0,I$8/TEL!I$5*1000)</f>
        <v>1.5355986620548645</v>
      </c>
      <c r="J83" s="274">
        <f>IF(J$8=0,0,J$8/TEL!J$5*1000)</f>
        <v>1.5413536857588932</v>
      </c>
      <c r="K83" s="274">
        <f>IF(K$8=0,0,K$8/TEL!K$5*1000)</f>
        <v>1.5076430996896348</v>
      </c>
      <c r="L83" s="274">
        <f>IF(L$8=0,0,L$8/TEL!L$5*1000)</f>
        <v>1.5363039569774259</v>
      </c>
      <c r="M83" s="274">
        <f>IF(M$8=0,0,M$8/TEL!M$5*1000)</f>
        <v>1.5199818014912791</v>
      </c>
      <c r="N83" s="274">
        <f>IF(N$8=0,0,N$8/TEL!N$5*1000)</f>
        <v>1.5170681350417754</v>
      </c>
      <c r="O83" s="274">
        <f>IF(O$8=0,0,O$8/TEL!O$5*1000)</f>
        <v>1.5266894593007481</v>
      </c>
      <c r="P83" s="274">
        <f>IF(P$8=0,0,P$8/TEL!P$5*1000)</f>
        <v>1.4373950560448943</v>
      </c>
      <c r="Q83" s="274">
        <f>IF(Q$8=0,0,Q$8/TEL!Q$5*1000)</f>
        <v>1.4433382265720909</v>
      </c>
    </row>
    <row r="84" spans="1:17" x14ac:dyDescent="0.25">
      <c r="A84" s="76" t="s">
        <v>80</v>
      </c>
      <c r="B84" s="274">
        <f>IF(B$9=0,0,B$9/TEL!B$5*1000)</f>
        <v>3.1610024697296319</v>
      </c>
      <c r="C84" s="274">
        <f>IF(C$9=0,0,C$9/TEL!C$5*1000)</f>
        <v>3.1159206953093017</v>
      </c>
      <c r="D84" s="274">
        <f>IF(D$9=0,0,D$9/TEL!D$5*1000)</f>
        <v>3.1061200037335932</v>
      </c>
      <c r="E84" s="274">
        <f>IF(E$9=0,0,E$9/TEL!E$5*1000)</f>
        <v>3.1089400499085325</v>
      </c>
      <c r="F84" s="274">
        <f>IF(F$9=0,0,F$9/TEL!F$5*1000)</f>
        <v>3.0978279598133307</v>
      </c>
      <c r="G84" s="274">
        <f>IF(G$9=0,0,G$9/TEL!G$5*1000)</f>
        <v>3.0635509806046661</v>
      </c>
      <c r="H84" s="274">
        <f>IF(H$9=0,0,H$9/TEL!H$5*1000)</f>
        <v>3.0478465918103979</v>
      </c>
      <c r="I84" s="274">
        <f>IF(I$9=0,0,I$9/TEL!I$5*1000)</f>
        <v>3.0044321648899524</v>
      </c>
      <c r="J84" s="274">
        <f>IF(J$9=0,0,J$9/TEL!J$5*1000)</f>
        <v>3.015691993876096</v>
      </c>
      <c r="K84" s="274">
        <f>IF(K$9=0,0,K$9/TEL!K$5*1000)</f>
        <v>2.9497364993927646</v>
      </c>
      <c r="L84" s="274">
        <f>IF(L$9=0,0,L$9/TEL!L$5*1000)</f>
        <v>3.005812089738443</v>
      </c>
      <c r="M84" s="274">
        <f>IF(M$9=0,0,M$9/TEL!M$5*1000)</f>
        <v>2.9738774377003292</v>
      </c>
      <c r="N84" s="274">
        <f>IF(N$9=0,0,N$9/TEL!N$5*1000)</f>
        <v>2.9681767859513002</v>
      </c>
      <c r="O84" s="274">
        <f>IF(O$9=0,0,O$9/TEL!O$5*1000)</f>
        <v>2.9870011160232037</v>
      </c>
      <c r="P84" s="274">
        <f>IF(P$9=0,0,P$9/TEL!P$5*1000)</f>
        <v>2.8122946748704463</v>
      </c>
      <c r="Q84" s="274">
        <f>IF(Q$9=0,0,Q$9/TEL!Q$5*1000)</f>
        <v>2.8239226172062657</v>
      </c>
    </row>
    <row r="85" spans="1:17" x14ac:dyDescent="0.25">
      <c r="A85" s="129" t="s">
        <v>79</v>
      </c>
      <c r="B85" s="273">
        <f>IF(B$10=0,0,B$10/TEL!B$5*1000)</f>
        <v>5.338581948876711</v>
      </c>
      <c r="C85" s="273">
        <f>IF(C$10=0,0,C$10/TEL!C$5*1000)</f>
        <v>5.2624438409668217</v>
      </c>
      <c r="D85" s="273">
        <f>IF(D$10=0,0,D$10/TEL!D$5*1000)</f>
        <v>5.2458915618611801</v>
      </c>
      <c r="E85" s="273">
        <f>IF(E$10=0,0,E$10/TEL!E$5*1000)</f>
        <v>5.250654306512188</v>
      </c>
      <c r="F85" s="273">
        <f>IF(F$10=0,0,F$10/TEL!F$5*1000)</f>
        <v>5.2318872210180709</v>
      </c>
      <c r="G85" s="273">
        <f>IF(G$10=0,0,G$10/TEL!G$5*1000)</f>
        <v>5.1739972116878805</v>
      </c>
      <c r="H85" s="273">
        <f>IF(H$10=0,0,H$10/TEL!H$5*1000)</f>
        <v>5.1474742439464487</v>
      </c>
      <c r="I85" s="273">
        <f>IF(I$10=0,0,I$10/TEL!I$5*1000)</f>
        <v>5.0741521007030306</v>
      </c>
      <c r="J85" s="273">
        <f>IF(J$10=0,0,J$10/TEL!J$5*1000)</f>
        <v>5.0931687007685174</v>
      </c>
      <c r="K85" s="273">
        <f>IF(K$10=0,0,K$10/TEL!K$5*1000)</f>
        <v>4.9817771989744468</v>
      </c>
      <c r="L85" s="273">
        <f>IF(L$10=0,0,L$10/TEL!L$5*1000)</f>
        <v>5.0764826404471481</v>
      </c>
      <c r="M85" s="273">
        <f>IF(M$10=0,0,M$10/TEL!M$5*1000)</f>
        <v>5.0225485614494438</v>
      </c>
      <c r="N85" s="273">
        <f>IF(N$10=0,0,N$10/TEL!N$5*1000)</f>
        <v>5.0129207940510838</v>
      </c>
      <c r="O85" s="273">
        <f>IF(O$10=0,0,O$10/TEL!O$5*1000)</f>
        <v>5.0447129959502996</v>
      </c>
      <c r="P85" s="273">
        <f>IF(P$10=0,0,P$10/TEL!P$5*1000)</f>
        <v>4.7496532286700868</v>
      </c>
      <c r="Q85" s="273">
        <f>IF(Q$10=0,0,Q$10/TEL!Q$5*1000)</f>
        <v>4.7692915312816924</v>
      </c>
    </row>
    <row r="86" spans="1:17" x14ac:dyDescent="0.25">
      <c r="A86" s="127" t="s">
        <v>306</v>
      </c>
      <c r="B86" s="296">
        <f>IF(B$15=0,0,B$15/TEL!B$5*1000)</f>
        <v>2.4135998052740875</v>
      </c>
      <c r="C86" s="296">
        <f>IF(C$15=0,0,C$15/TEL!C$5*1000)</f>
        <v>2.3791773829557581</v>
      </c>
      <c r="D86" s="296">
        <f>IF(D$15=0,0,D$15/TEL!D$5*1000)</f>
        <v>2.371694014149436</v>
      </c>
      <c r="E86" s="296">
        <f>IF(E$15=0,0,E$15/TEL!E$5*1000)</f>
        <v>2.373847275010152</v>
      </c>
      <c r="F86" s="296">
        <f>IF(F$15=0,0,F$15/TEL!F$5*1000)</f>
        <v>2.3653625810730858</v>
      </c>
      <c r="G86" s="296">
        <f>IF(G$15=0,0,G$15/TEL!G$5*1000)</f>
        <v>2.3391902160921454</v>
      </c>
      <c r="H86" s="296">
        <f>IF(H$15=0,0,H$15/TEL!H$5*1000)</f>
        <v>2.3271990487018095</v>
      </c>
      <c r="I86" s="296">
        <f>IF(I$15=0,0,I$15/TEL!I$5*1000)</f>
        <v>2.2940497382015121</v>
      </c>
      <c r="J86" s="296">
        <f>IF(J$15=0,0,J$15/TEL!J$5*1000)</f>
        <v>2.3026472389338353</v>
      </c>
      <c r="K86" s="296">
        <f>IF(K$15=0,0,K$15/TEL!K$5*1000)</f>
        <v>2.2522865795651192</v>
      </c>
      <c r="L86" s="296">
        <f>IF(L$15=0,0,L$15/TEL!L$5*1000)</f>
        <v>2.2951033869656317</v>
      </c>
      <c r="M86" s="296">
        <f>IF(M$15=0,0,M$15/TEL!M$5*1000)</f>
        <v>2.2707195180257003</v>
      </c>
      <c r="N86" s="296">
        <f>IF(N$15=0,0,N$15/TEL!N$5*1000)</f>
        <v>2.2663667558614335</v>
      </c>
      <c r="O86" s="296">
        <f>IF(O$15=0,0,O$15/TEL!O$5*1000)</f>
        <v>2.2807401705711818</v>
      </c>
      <c r="P86" s="296">
        <f>IF(P$15=0,0,P$15/TEL!P$5*1000)</f>
        <v>2.147342162697278</v>
      </c>
      <c r="Q86" s="296">
        <f>IF(Q$15=0,0,Q$15/TEL!Q$5*1000)</f>
        <v>2.156220738284051</v>
      </c>
    </row>
    <row r="87" spans="1:17" x14ac:dyDescent="0.25">
      <c r="A87" s="127" t="s">
        <v>305</v>
      </c>
      <c r="B87" s="296">
        <f>IF(B$26=0,0,B$26/TEL!B$5*1000)</f>
        <v>20.515598344829744</v>
      </c>
      <c r="C87" s="296">
        <f>IF(C$26=0,0,C$26/TEL!C$5*1000)</f>
        <v>20.223007755123948</v>
      </c>
      <c r="D87" s="296">
        <f>IF(D$26=0,0,D$26/TEL!D$5*1000)</f>
        <v>20.159399120270205</v>
      </c>
      <c r="E87" s="296">
        <f>IF(E$26=0,0,E$26/TEL!E$5*1000)</f>
        <v>20.177701837586291</v>
      </c>
      <c r="F87" s="296">
        <f>IF(F$26=0,0,F$26/TEL!F$5*1000)</f>
        <v>20.10558193912123</v>
      </c>
      <c r="G87" s="296">
        <f>IF(G$26=0,0,G$26/TEL!G$5*1000)</f>
        <v>19.883116836783238</v>
      </c>
      <c r="H87" s="296">
        <f>IF(H$26=0,0,H$26/TEL!H$5*1000)</f>
        <v>19.78119191396538</v>
      </c>
      <c r="I87" s="296">
        <f>IF(I$26=0,0,I$26/TEL!I$5*1000)</f>
        <v>19.499422774712858</v>
      </c>
      <c r="J87" s="296">
        <f>IF(J$26=0,0,J$26/TEL!J$5*1000)</f>
        <v>19.572501530937597</v>
      </c>
      <c r="K87" s="296">
        <f>IF(K$26=0,0,K$26/TEL!K$5*1000)</f>
        <v>19.144435926303519</v>
      </c>
      <c r="L87" s="296">
        <f>IF(L$26=0,0,L$26/TEL!L$5*1000)</f>
        <v>19.508378789207871</v>
      </c>
      <c r="M87" s="296">
        <f>IF(M$26=0,0,M$26/TEL!M$5*1000)</f>
        <v>19.301115903218456</v>
      </c>
      <c r="N87" s="296">
        <f>IF(N$26=0,0,N$26/TEL!N$5*1000)</f>
        <v>19.264117424822189</v>
      </c>
      <c r="O87" s="296">
        <f>IF(O$26=0,0,O$26/TEL!O$5*1000)</f>
        <v>19.386291449855044</v>
      </c>
      <c r="P87" s="296">
        <f>IF(P$26=0,0,P$26/TEL!P$5*1000)</f>
        <v>18.252408382926863</v>
      </c>
      <c r="Q87" s="296">
        <f>IF(Q$26=0,0,Q$26/TEL!Q$5*1000)</f>
        <v>18.327876275414436</v>
      </c>
    </row>
    <row r="88" spans="1:17" x14ac:dyDescent="0.25">
      <c r="A88" s="127" t="s">
        <v>304</v>
      </c>
      <c r="B88" s="296">
        <f>IF(B$37=0,0,B$37/TEL!B$5*1000)</f>
        <v>6.5527608974012583</v>
      </c>
      <c r="C88" s="296">
        <f>IF(C$37=0,0,C$37/TEL!C$5*1000)</f>
        <v>8.2606808558122271</v>
      </c>
      <c r="D88" s="296">
        <f>IF(D$37=0,0,D$37/TEL!D$5*1000)</f>
        <v>8.9838438238277298</v>
      </c>
      <c r="E88" s="296">
        <f>IF(E$37=0,0,E$37/TEL!E$5*1000)</f>
        <v>7.0060962295670466</v>
      </c>
      <c r="F88" s="296">
        <f>IF(F$37=0,0,F$37/TEL!F$5*1000)</f>
        <v>7.5102393393505382</v>
      </c>
      <c r="G88" s="296">
        <f>IF(G$37=0,0,G$37/TEL!G$5*1000)</f>
        <v>8.2066155055133496</v>
      </c>
      <c r="H88" s="296">
        <f>IF(H$37=0,0,H$37/TEL!H$5*1000)</f>
        <v>9.6234647677448315</v>
      </c>
      <c r="I88" s="296">
        <f>IF(I$37=0,0,I$37/TEL!I$5*1000)</f>
        <v>9.8812305175670812</v>
      </c>
      <c r="J88" s="296">
        <f>IF(J$37=0,0,J$37/TEL!J$5*1000)</f>
        <v>9.7353779143507193</v>
      </c>
      <c r="K88" s="296">
        <f>IF(K$37=0,0,K$37/TEL!K$5*1000)</f>
        <v>11.841602062807372</v>
      </c>
      <c r="L88" s="296">
        <f>IF(L$37=0,0,L$37/TEL!L$5*1000)</f>
        <v>10.247199094440893</v>
      </c>
      <c r="M88" s="296">
        <f>IF(M$37=0,0,M$37/TEL!M$5*1000)</f>
        <v>10.652371255802834</v>
      </c>
      <c r="N88" s="296">
        <f>IF(N$37=0,0,N$37/TEL!N$5*1000)</f>
        <v>11.281660321562935</v>
      </c>
      <c r="O88" s="296">
        <f>IF(O$37=0,0,O$37/TEL!O$5*1000)</f>
        <v>10.876451081955423</v>
      </c>
      <c r="P88" s="296">
        <f>IF(P$37=0,0,P$37/TEL!P$5*1000)</f>
        <v>10.745732832384393</v>
      </c>
      <c r="Q88" s="296">
        <f>IF(Q$37=0,0,Q$37/TEL!Q$5*1000)</f>
        <v>10.429269115253158</v>
      </c>
    </row>
    <row r="89" spans="1:17" x14ac:dyDescent="0.25">
      <c r="A89" s="127" t="s">
        <v>303</v>
      </c>
      <c r="B89" s="296">
        <f>IF(B$38=0,0,B$38/TEL!B$5*1000)</f>
        <v>31.591156274189853</v>
      </c>
      <c r="C89" s="296">
        <f>IF(C$38=0,0,C$38/TEL!C$5*1000)</f>
        <v>28.766679638069157</v>
      </c>
      <c r="D89" s="296">
        <f>IF(D$38=0,0,D$38/TEL!D$5*1000)</f>
        <v>27.688941892977351</v>
      </c>
      <c r="E89" s="296">
        <f>IF(E$38=0,0,E$38/TEL!E$5*1000)</f>
        <v>30.331189511838119</v>
      </c>
      <c r="F89" s="296">
        <f>IF(F$38=0,0,F$38/TEL!F$5*1000)</f>
        <v>29.52539670359095</v>
      </c>
      <c r="G89" s="296">
        <f>IF(G$38=0,0,G$38/TEL!G$5*1000)</f>
        <v>28.171476476249403</v>
      </c>
      <c r="H89" s="296">
        <f>IF(H$38=0,0,H$38/TEL!H$5*1000)</f>
        <v>26.104439438143814</v>
      </c>
      <c r="I89" s="296">
        <f>IF(I$38=0,0,I$38/TEL!I$5*1000)</f>
        <v>25.2122562561091</v>
      </c>
      <c r="J89" s="296">
        <f>IF(J$38=0,0,J$38/TEL!J$5*1000)</f>
        <v>25.547758701894594</v>
      </c>
      <c r="K89" s="296">
        <f>IF(K$38=0,0,K$38/TEL!K$5*1000)</f>
        <v>21.932742571113998</v>
      </c>
      <c r="L89" s="296">
        <f>IF(L$38=0,0,L$38/TEL!L$5*1000)</f>
        <v>24.747528105357116</v>
      </c>
      <c r="M89" s="296">
        <f>IF(M$38=0,0,M$38/TEL!M$5*1000)</f>
        <v>23.807177174354774</v>
      </c>
      <c r="N89" s="296">
        <f>IF(N$38=0,0,N$38/TEL!N$5*1000)</f>
        <v>22.905327229593251</v>
      </c>
      <c r="O89" s="296">
        <f>IF(O$38=0,0,O$38/TEL!O$5*1000)</f>
        <v>23.678886120049</v>
      </c>
      <c r="P89" s="296">
        <f>IF(P$38=0,0,P$38/TEL!P$5*1000)</f>
        <v>21.627852060492096</v>
      </c>
      <c r="Q89" s="296">
        <f>IF(Q$38=0,0,Q$38/TEL!Q$5*1000)</f>
        <v>22.192877673033941</v>
      </c>
    </row>
    <row r="90" spans="1:17" x14ac:dyDescent="0.25">
      <c r="A90" s="72" t="s">
        <v>302</v>
      </c>
      <c r="B90" s="272">
        <f>IF(B$58=0,0,B$58/TEL!B$5*1000)</f>
        <v>2.0827462496437015</v>
      </c>
      <c r="C90" s="272">
        <f>IF(C$58=0,0,C$58/TEL!C$5*1000)</f>
        <v>2.6255958887145847</v>
      </c>
      <c r="D90" s="272">
        <f>IF(D$58=0,0,D$58/TEL!D$5*1000)</f>
        <v>2.8554478523522056</v>
      </c>
      <c r="E90" s="272">
        <f>IF(E$58=0,0,E$58/TEL!E$5*1000)</f>
        <v>2.226835508764041</v>
      </c>
      <c r="F90" s="272">
        <f>IF(F$58=0,0,F$58/TEL!F$5*1000)</f>
        <v>2.3870736416099532</v>
      </c>
      <c r="G90" s="272">
        <f>IF(G$58=0,0,G$58/TEL!G$5*1000)</f>
        <v>2.6084116197730287</v>
      </c>
      <c r="H90" s="272">
        <f>IF(H$58=0,0,H$58/TEL!H$5*1000)</f>
        <v>3.0587466058082073</v>
      </c>
      <c r="I90" s="272">
        <f>IF(I$58=0,0,I$58/TEL!I$5*1000)</f>
        <v>3.1406755296823867</v>
      </c>
      <c r="J90" s="272">
        <f>IF(J$58=0,0,J$58/TEL!J$5*1000)</f>
        <v>3.0943173659852921</v>
      </c>
      <c r="K90" s="272">
        <f>IF(K$58=0,0,K$58/TEL!K$5*1000)</f>
        <v>3.7637650254973019</v>
      </c>
      <c r="L90" s="272">
        <f>IF(L$58=0,0,L$58/TEL!L$5*1000)</f>
        <v>3.2569959162958608</v>
      </c>
      <c r="M90" s="272">
        <f>IF(M$58=0,0,M$58/TEL!M$5*1000)</f>
        <v>3.3857768702707398</v>
      </c>
      <c r="N90" s="272">
        <f>IF(N$58=0,0,N$58/TEL!N$5*1000)</f>
        <v>3.5857917132010577</v>
      </c>
      <c r="O90" s="272">
        <f>IF(O$58=0,0,O$58/TEL!O$5*1000)</f>
        <v>3.4569989741819644</v>
      </c>
      <c r="P90" s="272">
        <f>IF(P$58=0,0,P$58/TEL!P$5*1000)</f>
        <v>3.415451152078151</v>
      </c>
      <c r="Q90" s="272">
        <f>IF(Q$58=0,0,Q$58/TEL!Q$5*1000)</f>
        <v>3.3148655164471021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37.256215681557904</v>
      </c>
      <c r="C5" s="96">
        <v>35.76800570414035</v>
      </c>
      <c r="D5" s="96">
        <v>28.957621583564439</v>
      </c>
      <c r="E5" s="96">
        <v>34.969671255834122</v>
      </c>
      <c r="F5" s="96">
        <v>32.30149710374269</v>
      </c>
      <c r="G5" s="96">
        <v>29.802214167801647</v>
      </c>
      <c r="H5" s="96">
        <v>27.211083639809729</v>
      </c>
      <c r="I5" s="96">
        <v>26.715381725734918</v>
      </c>
      <c r="J5" s="96">
        <v>20.518126115850922</v>
      </c>
      <c r="K5" s="96">
        <v>14.501407952532713</v>
      </c>
      <c r="L5" s="96">
        <v>15.985549946054968</v>
      </c>
      <c r="M5" s="96">
        <v>13.210267508788842</v>
      </c>
      <c r="N5" s="96">
        <v>11.653416316510134</v>
      </c>
      <c r="O5" s="96">
        <v>12.49874007855554</v>
      </c>
      <c r="P5" s="96">
        <v>11.299745756272877</v>
      </c>
      <c r="Q5" s="96">
        <v>10.292640361686301</v>
      </c>
    </row>
    <row r="6" spans="1:17" x14ac:dyDescent="0.25">
      <c r="A6" s="132" t="s">
        <v>83</v>
      </c>
      <c r="B6" s="160">
        <v>1.3900677247543933</v>
      </c>
      <c r="C6" s="160">
        <v>1.3155080419519365</v>
      </c>
      <c r="D6" s="160">
        <v>1.0616796781580258</v>
      </c>
      <c r="E6" s="160">
        <v>1.2832648028529898</v>
      </c>
      <c r="F6" s="160">
        <v>1.1811154000918485</v>
      </c>
      <c r="G6" s="160">
        <v>1.077670584383388</v>
      </c>
      <c r="H6" s="160">
        <v>0.97892929791302552</v>
      </c>
      <c r="I6" s="160">
        <v>0.96322385134271782</v>
      </c>
      <c r="J6" s="160">
        <v>0.74255413206441745</v>
      </c>
      <c r="K6" s="160">
        <v>0.51333022167022491</v>
      </c>
      <c r="L6" s="160">
        <v>0.57662417980950564</v>
      </c>
      <c r="M6" s="160">
        <v>0.4714526914441497</v>
      </c>
      <c r="N6" s="160">
        <v>0.41509401080519981</v>
      </c>
      <c r="O6" s="160">
        <v>0.44802790319972075</v>
      </c>
      <c r="P6" s="160">
        <v>0.40380672497944098</v>
      </c>
      <c r="Q6" s="160">
        <v>0.36933770043129155</v>
      </c>
    </row>
    <row r="7" spans="1:17" x14ac:dyDescent="0.25">
      <c r="A7" s="76" t="s">
        <v>82</v>
      </c>
      <c r="B7" s="159">
        <v>0.29005753593314121</v>
      </c>
      <c r="C7" s="159">
        <v>0.27449959045429173</v>
      </c>
      <c r="D7" s="159">
        <v>0.22153466763730367</v>
      </c>
      <c r="E7" s="159">
        <v>0.26777157690718478</v>
      </c>
      <c r="F7" s="159">
        <v>0.24645664128620731</v>
      </c>
      <c r="G7" s="159">
        <v>0.22487139920402352</v>
      </c>
      <c r="H7" s="159">
        <v>0.20426761584985481</v>
      </c>
      <c r="I7" s="159">
        <v>0.20099044952781969</v>
      </c>
      <c r="J7" s="159">
        <v>0.15494455270633137</v>
      </c>
      <c r="K7" s="159">
        <v>0.10711370141622881</v>
      </c>
      <c r="L7" s="159">
        <v>0.12032089212384627</v>
      </c>
      <c r="M7" s="159">
        <v>9.8375355066602443E-2</v>
      </c>
      <c r="N7" s="159">
        <v>8.6615309319575964E-2</v>
      </c>
      <c r="O7" s="159">
        <v>9.3487437566658185E-2</v>
      </c>
      <c r="P7" s="159">
        <v>8.4260055503024581E-2</v>
      </c>
      <c r="Q7" s="159">
        <v>7.7067599949665333E-2</v>
      </c>
    </row>
    <row r="8" spans="1:17" x14ac:dyDescent="0.25">
      <c r="A8" s="76" t="s">
        <v>81</v>
      </c>
      <c r="B8" s="159">
        <v>1.1242338842018746</v>
      </c>
      <c r="C8" s="159">
        <v>1.0639328497204963</v>
      </c>
      <c r="D8" s="159">
        <v>0.85864612716238919</v>
      </c>
      <c r="E8" s="159">
        <v>1.037855744780978</v>
      </c>
      <c r="F8" s="159">
        <v>0.95524119457598655</v>
      </c>
      <c r="G8" s="159">
        <v>0.87157896366920262</v>
      </c>
      <c r="H8" s="159">
        <v>0.79172076824258819</v>
      </c>
      <c r="I8" s="159">
        <v>0.7790188006431451</v>
      </c>
      <c r="J8" s="159">
        <v>0.60054952809470552</v>
      </c>
      <c r="K8" s="159">
        <v>0.41516195125564326</v>
      </c>
      <c r="L8" s="159">
        <v>0.46635169628623657</v>
      </c>
      <c r="M8" s="159">
        <v>0.38129299823383261</v>
      </c>
      <c r="N8" s="159">
        <v>0.33571224176067965</v>
      </c>
      <c r="O8" s="159">
        <v>0.36234792080654826</v>
      </c>
      <c r="P8" s="159">
        <v>0.3265835144619923</v>
      </c>
      <c r="Q8" s="159">
        <v>0.29870627894149804</v>
      </c>
    </row>
    <row r="9" spans="1:17" x14ac:dyDescent="0.25">
      <c r="A9" s="76" t="s">
        <v>80</v>
      </c>
      <c r="B9" s="159">
        <v>1.546467078217161</v>
      </c>
      <c r="C9" s="159">
        <v>1.4635185335074519</v>
      </c>
      <c r="D9" s="159">
        <v>1.1811314230561478</v>
      </c>
      <c r="E9" s="159">
        <v>1.427647541847376</v>
      </c>
      <c r="F9" s="159">
        <v>1.3140051015428493</v>
      </c>
      <c r="G9" s="159">
        <v>1.1989214987395105</v>
      </c>
      <c r="H9" s="159">
        <v>1.0890706288373224</v>
      </c>
      <c r="I9" s="159">
        <v>1.0715981304567341</v>
      </c>
      <c r="J9" s="159">
        <v>0.82610041121171651</v>
      </c>
      <c r="K9" s="159">
        <v>0.57108605137003865</v>
      </c>
      <c r="L9" s="159">
        <v>0.64150134176874729</v>
      </c>
      <c r="M9" s="159">
        <v>0.52449679484794243</v>
      </c>
      <c r="N9" s="159">
        <v>0.46179708415917681</v>
      </c>
      <c r="O9" s="159">
        <v>0.49843643592505721</v>
      </c>
      <c r="P9" s="159">
        <v>0.44923984279523732</v>
      </c>
      <c r="Q9" s="159">
        <v>0.41089263802764897</v>
      </c>
    </row>
    <row r="10" spans="1:17" x14ac:dyDescent="0.25">
      <c r="A10" s="129" t="s">
        <v>79</v>
      </c>
      <c r="B10" s="158">
        <v>4.0955506029767914</v>
      </c>
      <c r="C10" s="158">
        <v>3.8758757278455707</v>
      </c>
      <c r="D10" s="158">
        <v>3.1280223032417873</v>
      </c>
      <c r="E10" s="158">
        <v>3.7808776101409483</v>
      </c>
      <c r="F10" s="158">
        <v>3.4799152608812891</v>
      </c>
      <c r="G10" s="158">
        <v>3.1751362419853106</v>
      </c>
      <c r="H10" s="158">
        <v>2.8842152112032675</v>
      </c>
      <c r="I10" s="158">
        <v>2.8379423210227488</v>
      </c>
      <c r="J10" s="158">
        <v>2.1877840691946622</v>
      </c>
      <c r="K10" s="158">
        <v>1.5124226406013133</v>
      </c>
      <c r="L10" s="158">
        <v>1.6989053592529679</v>
      </c>
      <c r="M10" s="158">
        <v>1.3890390520794775</v>
      </c>
      <c r="N10" s="158">
        <v>1.222989711919011</v>
      </c>
      <c r="O10" s="158">
        <v>1.3200226984798529</v>
      </c>
      <c r="P10" s="158">
        <v>1.1897340298781764</v>
      </c>
      <c r="Q10" s="158">
        <v>1.0881780900068745</v>
      </c>
    </row>
    <row r="11" spans="1:17" x14ac:dyDescent="0.25">
      <c r="A11" s="92" t="s">
        <v>125</v>
      </c>
      <c r="B11" s="91">
        <v>0.66920795889185569</v>
      </c>
      <c r="C11" s="91">
        <v>0.63331335299941816</v>
      </c>
      <c r="D11" s="91">
        <v>0.51111501818562699</v>
      </c>
      <c r="E11" s="91">
        <v>0.6177907767671843</v>
      </c>
      <c r="F11" s="91">
        <v>0.5686138970321456</v>
      </c>
      <c r="G11" s="91">
        <v>0.51881337814704287</v>
      </c>
      <c r="H11" s="91">
        <v>0.47127723756881129</v>
      </c>
      <c r="I11" s="91">
        <v>0.46371630391382862</v>
      </c>
      <c r="J11" s="91">
        <v>0.35748124083187527</v>
      </c>
      <c r="K11" s="91">
        <v>0.24712800949473976</v>
      </c>
      <c r="L11" s="91">
        <v>0.27759905761871412</v>
      </c>
      <c r="M11" s="91">
        <v>0.22696728205178349</v>
      </c>
      <c r="N11" s="91">
        <v>0.19983502297937494</v>
      </c>
      <c r="O11" s="91">
        <v>0.21569009429368488</v>
      </c>
      <c r="P11" s="91">
        <v>0.19440108521190419</v>
      </c>
      <c r="Q11" s="91">
        <v>0.17780696885909414</v>
      </c>
    </row>
    <row r="12" spans="1:17" x14ac:dyDescent="0.25">
      <c r="A12" s="92" t="s">
        <v>26</v>
      </c>
      <c r="B12" s="91">
        <v>1.1136468928831249</v>
      </c>
      <c r="C12" s="91">
        <v>1.0539137175790378</v>
      </c>
      <c r="D12" s="91">
        <v>0.85056019484715739</v>
      </c>
      <c r="E12" s="91">
        <v>1.0280821826116509</v>
      </c>
      <c r="F12" s="91">
        <v>0.94624561956583852</v>
      </c>
      <c r="G12" s="91">
        <v>0.86337124190272907</v>
      </c>
      <c r="H12" s="91">
        <v>0.78426507684416658</v>
      </c>
      <c r="I12" s="91">
        <v>0.77168272458686482</v>
      </c>
      <c r="J12" s="91">
        <v>0.59489411000976511</v>
      </c>
      <c r="K12" s="91">
        <v>0.41125234131096594</v>
      </c>
      <c r="L12" s="91">
        <v>0.46196002883211801</v>
      </c>
      <c r="M12" s="91">
        <v>0.37770233465490338</v>
      </c>
      <c r="N12" s="91">
        <v>0.33255081544266613</v>
      </c>
      <c r="O12" s="91">
        <v>0.3589356643838828</v>
      </c>
      <c r="P12" s="91">
        <v>0.32350805402529625</v>
      </c>
      <c r="Q12" s="91">
        <v>0.29589334043604215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2.3126957512018103</v>
      </c>
      <c r="C14" s="157">
        <v>2.1886486572671147</v>
      </c>
      <c r="D14" s="157">
        <v>1.766347090209003</v>
      </c>
      <c r="E14" s="157">
        <v>2.135004650762113</v>
      </c>
      <c r="F14" s="157">
        <v>1.9650557442833052</v>
      </c>
      <c r="G14" s="157">
        <v>1.7929516219355386</v>
      </c>
      <c r="H14" s="157">
        <v>1.6286728967902899</v>
      </c>
      <c r="I14" s="157">
        <v>1.6025432925220555</v>
      </c>
      <c r="J14" s="157">
        <v>1.2354087183530218</v>
      </c>
      <c r="K14" s="157">
        <v>0.85404228979560759</v>
      </c>
      <c r="L14" s="157">
        <v>0.9593462728021358</v>
      </c>
      <c r="M14" s="157">
        <v>0.78436943537279058</v>
      </c>
      <c r="N14" s="157">
        <v>0.69060387349696983</v>
      </c>
      <c r="O14" s="157">
        <v>0.74539693980228527</v>
      </c>
      <c r="P14" s="157">
        <v>0.67182489064097617</v>
      </c>
      <c r="Q14" s="157">
        <v>0.61447778071173809</v>
      </c>
    </row>
    <row r="15" spans="1:17" x14ac:dyDescent="0.25">
      <c r="A15" s="156" t="s">
        <v>306</v>
      </c>
      <c r="B15" s="206">
        <v>1.2786011257901673</v>
      </c>
      <c r="C15" s="206">
        <v>1.2147242249389907</v>
      </c>
      <c r="D15" s="206">
        <v>0.97623739844152302</v>
      </c>
      <c r="E15" s="206">
        <v>1.2282575193387388</v>
      </c>
      <c r="F15" s="206">
        <v>1.1320571543831939</v>
      </c>
      <c r="G15" s="206">
        <v>1.0495467269042484</v>
      </c>
      <c r="H15" s="206">
        <v>0.93903526497069556</v>
      </c>
      <c r="I15" s="206">
        <v>0.90610544946625948</v>
      </c>
      <c r="J15" s="206">
        <v>0.69397310230736065</v>
      </c>
      <c r="K15" s="206">
        <v>0.48962958489588637</v>
      </c>
      <c r="L15" s="206">
        <v>0.53742727917948019</v>
      </c>
      <c r="M15" s="206">
        <v>0.44932980286943303</v>
      </c>
      <c r="N15" s="206">
        <v>0.392705882179053</v>
      </c>
      <c r="O15" s="206">
        <v>0.4199632946014154</v>
      </c>
      <c r="P15" s="206">
        <v>0.37804221018517631</v>
      </c>
      <c r="Q15" s="206">
        <v>0.34438978157724132</v>
      </c>
    </row>
    <row r="16" spans="1:17" x14ac:dyDescent="0.25">
      <c r="A16" s="88" t="s">
        <v>33</v>
      </c>
      <c r="B16" s="87">
        <v>5.4676731173015067E-2</v>
      </c>
      <c r="C16" s="87">
        <v>4.6535880892476879E-2</v>
      </c>
      <c r="D16" s="87">
        <v>5.8148468164528559E-2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9.6065083088592684E-2</v>
      </c>
      <c r="C19" s="87">
        <v>6.9570914771458839E-2</v>
      </c>
      <c r="D19" s="87">
        <v>7.0649724424097213E-2</v>
      </c>
      <c r="E19" s="87">
        <v>8.1652665552991874E-2</v>
      </c>
      <c r="F19" s="87">
        <v>7.7719023501504503E-2</v>
      </c>
      <c r="G19" s="87">
        <v>7.1862474254804729E-2</v>
      </c>
      <c r="H19" s="87">
        <v>6.0881099822601085E-2</v>
      </c>
      <c r="I19" s="87">
        <v>3.498259607101336E-2</v>
      </c>
      <c r="J19" s="87">
        <v>3.6178535971923907E-2</v>
      </c>
      <c r="K19" s="87">
        <v>4.3232188327350637E-2</v>
      </c>
      <c r="L19" s="87">
        <v>1.6282581942699902E-2</v>
      </c>
      <c r="M19" s="87">
        <v>1.8952164776474482E-2</v>
      </c>
      <c r="N19" s="87">
        <v>2.104901718507832E-2</v>
      </c>
      <c r="O19" s="87">
        <v>1.7312424253327165E-2</v>
      </c>
      <c r="P19" s="87">
        <v>2.0128873771635573E-2</v>
      </c>
      <c r="Q19" s="87">
        <v>1.8758170613445074E-2</v>
      </c>
    </row>
    <row r="20" spans="1:17" x14ac:dyDescent="0.25">
      <c r="A20" s="88" t="s">
        <v>29</v>
      </c>
      <c r="B20" s="87">
        <v>0.3815530758135211</v>
      </c>
      <c r="C20" s="87">
        <v>0.34305580902037552</v>
      </c>
      <c r="D20" s="87">
        <v>0.26719003609790881</v>
      </c>
      <c r="E20" s="87">
        <v>0.22885177708318311</v>
      </c>
      <c r="F20" s="87">
        <v>0.19043124541228057</v>
      </c>
      <c r="G20" s="87">
        <v>7.6285727202911172E-2</v>
      </c>
      <c r="H20" s="87">
        <v>0.11391567825874768</v>
      </c>
      <c r="I20" s="87">
        <v>0.11656676060264884</v>
      </c>
      <c r="J20" s="87">
        <v>7.6870921246119869E-2</v>
      </c>
      <c r="K20" s="87">
        <v>7.7082879267663301E-2</v>
      </c>
      <c r="L20" s="87">
        <v>7.7551924116754448E-2</v>
      </c>
      <c r="M20" s="87">
        <v>0</v>
      </c>
      <c r="N20" s="87">
        <v>0</v>
      </c>
      <c r="O20" s="87">
        <v>3.876195106584495E-2</v>
      </c>
      <c r="P20" s="87">
        <v>4.1039461890926152E-2</v>
      </c>
      <c r="Q20" s="87">
        <v>4.1076696485444784E-2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0.73405859613554381</v>
      </c>
      <c r="C22" s="87">
        <v>0.7397406177867093</v>
      </c>
      <c r="D22" s="87">
        <v>0.56443013939043729</v>
      </c>
      <c r="E22" s="87">
        <v>0.49551101256620411</v>
      </c>
      <c r="F22" s="87">
        <v>0.52964674398762124</v>
      </c>
      <c r="G22" s="87">
        <v>0.58659059721394091</v>
      </c>
      <c r="H22" s="87">
        <v>0.61742654998166191</v>
      </c>
      <c r="I22" s="87">
        <v>0.49975443392380298</v>
      </c>
      <c r="J22" s="87">
        <v>0.40503421418837088</v>
      </c>
      <c r="K22" s="87">
        <v>0.30531106013794124</v>
      </c>
      <c r="L22" s="87">
        <v>0.25077699597236153</v>
      </c>
      <c r="M22" s="87">
        <v>0.25029785166700641</v>
      </c>
      <c r="N22" s="87">
        <v>0.25079009259477159</v>
      </c>
      <c r="O22" s="87">
        <v>0.19968730930837927</v>
      </c>
      <c r="P22" s="87">
        <v>0.19924825544937347</v>
      </c>
      <c r="Q22" s="87">
        <v>0.16430051034642593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1.2247639579494582E-2</v>
      </c>
      <c r="C24" s="87">
        <v>1.5821002467970073E-2</v>
      </c>
      <c r="D24" s="87">
        <v>1.5819030364551151E-2</v>
      </c>
      <c r="E24" s="87">
        <v>1.9686325169059691E-2</v>
      </c>
      <c r="F24" s="87">
        <v>1.579339302010515E-2</v>
      </c>
      <c r="G24" s="87">
        <v>1.6950224292343833E-2</v>
      </c>
      <c r="H24" s="87">
        <v>1.9694608003419167E-2</v>
      </c>
      <c r="I24" s="87">
        <v>0.12046216540260414</v>
      </c>
      <c r="J24" s="87">
        <v>0.11619907192592281</v>
      </c>
      <c r="K24" s="87">
        <v>4.0260990034691937E-3</v>
      </c>
      <c r="L24" s="87">
        <v>9.6649581826364864E-2</v>
      </c>
      <c r="M24" s="87">
        <v>8.6224087377079442E-2</v>
      </c>
      <c r="N24" s="87">
        <v>8.0474815313227963E-2</v>
      </c>
      <c r="O24" s="87">
        <v>8.229903209498525E-2</v>
      </c>
      <c r="P24" s="87">
        <v>6.4852480460992026E-2</v>
      </c>
      <c r="Q24" s="87">
        <v>6.490638830434832E-2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0.40255573896730024</v>
      </c>
      <c r="F25" s="87">
        <v>0.31846674846168238</v>
      </c>
      <c r="G25" s="87">
        <v>0.29785770394024785</v>
      </c>
      <c r="H25" s="87">
        <v>0.12711732890426572</v>
      </c>
      <c r="I25" s="87">
        <v>0.13433949346619017</v>
      </c>
      <c r="J25" s="87">
        <v>5.9690358975023158E-2</v>
      </c>
      <c r="K25" s="87">
        <v>5.9977358159462028E-2</v>
      </c>
      <c r="L25" s="87">
        <v>9.6166195321299414E-2</v>
      </c>
      <c r="M25" s="87">
        <v>9.3855699048872698E-2</v>
      </c>
      <c r="N25" s="87">
        <v>4.0391957085975073E-2</v>
      </c>
      <c r="O25" s="87">
        <v>8.1902577878878793E-2</v>
      </c>
      <c r="P25" s="87">
        <v>5.2773138612249103E-2</v>
      </c>
      <c r="Q25" s="87">
        <v>5.5348015827577209E-2</v>
      </c>
    </row>
    <row r="26" spans="1:17" x14ac:dyDescent="0.25">
      <c r="A26" s="156" t="s">
        <v>305</v>
      </c>
      <c r="B26" s="204">
        <v>9.6140969266145273</v>
      </c>
      <c r="C26" s="204">
        <v>9.1337917682912551</v>
      </c>
      <c r="D26" s="204">
        <v>7.3405542844352967</v>
      </c>
      <c r="E26" s="204">
        <v>9.2355517319509008</v>
      </c>
      <c r="F26" s="204">
        <v>8.5121989877659399</v>
      </c>
      <c r="G26" s="204">
        <v>7.8917840426838701</v>
      </c>
      <c r="H26" s="204">
        <v>7.0608228577604226</v>
      </c>
      <c r="I26" s="204">
        <v>6.8132159757943738</v>
      </c>
      <c r="J26" s="204">
        <v>5.2181439038880386</v>
      </c>
      <c r="K26" s="204">
        <v>3.681637840274838</v>
      </c>
      <c r="L26" s="204">
        <v>4.0410397338303214</v>
      </c>
      <c r="M26" s="204">
        <v>3.3786144792682364</v>
      </c>
      <c r="N26" s="204">
        <v>2.9528461525386476</v>
      </c>
      <c r="O26" s="204">
        <v>3.1578009267144886</v>
      </c>
      <c r="P26" s="204">
        <v>2.8425866188923834</v>
      </c>
      <c r="Q26" s="204">
        <v>2.5895462422442566</v>
      </c>
    </row>
    <row r="27" spans="1:17" x14ac:dyDescent="0.25">
      <c r="A27" s="88" t="s">
        <v>33</v>
      </c>
      <c r="B27" s="87">
        <v>0.41112695939709409</v>
      </c>
      <c r="C27" s="87">
        <v>0.34991402747997036</v>
      </c>
      <c r="D27" s="87">
        <v>0.43723175100635892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0.7223355286084564</v>
      </c>
      <c r="C30" s="87">
        <v>0.52311976299308471</v>
      </c>
      <c r="D30" s="87">
        <v>0.5312315817273463</v>
      </c>
      <c r="E30" s="87">
        <v>0.61396523521576585</v>
      </c>
      <c r="F30" s="87">
        <v>0.58438727286708192</v>
      </c>
      <c r="G30" s="87">
        <v>0.54035052756978175</v>
      </c>
      <c r="H30" s="87">
        <v>0.45777903905071204</v>
      </c>
      <c r="I30" s="87">
        <v>0.263042212764735</v>
      </c>
      <c r="J30" s="87">
        <v>0.27203476086581241</v>
      </c>
      <c r="K30" s="87">
        <v>0.32507280069219424</v>
      </c>
      <c r="L30" s="87">
        <v>0.12243249114607042</v>
      </c>
      <c r="M30" s="87">
        <v>0.14250570053079853</v>
      </c>
      <c r="N30" s="87">
        <v>0.15827241768010811</v>
      </c>
      <c r="O30" s="87">
        <v>0.1301761131355946</v>
      </c>
      <c r="P30" s="87">
        <v>0.15135364701364437</v>
      </c>
      <c r="Q30" s="87">
        <v>0.14104701365109659</v>
      </c>
    </row>
    <row r="31" spans="1:17" x14ac:dyDescent="0.25">
      <c r="A31" s="88" t="s">
        <v>29</v>
      </c>
      <c r="B31" s="87">
        <v>2.8689856277516679</v>
      </c>
      <c r="C31" s="87">
        <v>2.5795157947493621</v>
      </c>
      <c r="D31" s="87">
        <v>2.0090635406592754</v>
      </c>
      <c r="E31" s="87">
        <v>1.7207893238370111</v>
      </c>
      <c r="F31" s="87">
        <v>1.4318964799269558</v>
      </c>
      <c r="G31" s="87">
        <v>0.5736099872372743</v>
      </c>
      <c r="H31" s="87">
        <v>0.85655827306096832</v>
      </c>
      <c r="I31" s="87">
        <v>0.8764923729929941</v>
      </c>
      <c r="J31" s="87">
        <v>0.5780101962929397</v>
      </c>
      <c r="K31" s="87">
        <v>0.57960395757031447</v>
      </c>
      <c r="L31" s="87">
        <v>0.5831308140317496</v>
      </c>
      <c r="M31" s="87">
        <v>0</v>
      </c>
      <c r="N31" s="87">
        <v>0</v>
      </c>
      <c r="O31" s="87">
        <v>0.29146005512971873</v>
      </c>
      <c r="P31" s="87">
        <v>0.3085851846029255</v>
      </c>
      <c r="Q31" s="87">
        <v>0.30886516011170989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5.5195559824807248</v>
      </c>
      <c r="C33" s="87">
        <v>5.5622804145116023</v>
      </c>
      <c r="D33" s="87">
        <v>4.2440804711857876</v>
      </c>
      <c r="E33" s="87">
        <v>3.725861652180495</v>
      </c>
      <c r="F33" s="87">
        <v>3.9825360942146144</v>
      </c>
      <c r="G33" s="87">
        <v>4.410710067512519</v>
      </c>
      <c r="H33" s="87">
        <v>4.642572712362111</v>
      </c>
      <c r="I33" s="87">
        <v>3.7577689166193649</v>
      </c>
      <c r="J33" s="87">
        <v>3.0455457259164036</v>
      </c>
      <c r="K33" s="87">
        <v>2.2957043175756735</v>
      </c>
      <c r="L33" s="87">
        <v>1.8856501043306411</v>
      </c>
      <c r="M33" s="87">
        <v>1.8820473077269135</v>
      </c>
      <c r="N33" s="87">
        <v>1.8857485808568399</v>
      </c>
      <c r="O33" s="87">
        <v>1.5014949603764671</v>
      </c>
      <c r="P33" s="87">
        <v>1.4981936130904807</v>
      </c>
      <c r="Q33" s="87">
        <v>1.2354134527971641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9.2092828376584251E-2</v>
      </c>
      <c r="C35" s="87">
        <v>0.11896176855723653</v>
      </c>
      <c r="D35" s="87">
        <v>0.11894693985652884</v>
      </c>
      <c r="E35" s="87">
        <v>0.14802602194427575</v>
      </c>
      <c r="F35" s="87">
        <v>0.11875416674732908</v>
      </c>
      <c r="G35" s="87">
        <v>0.12745264804435461</v>
      </c>
      <c r="H35" s="87">
        <v>0.148088302487248</v>
      </c>
      <c r="I35" s="87">
        <v>0.90578282062342752</v>
      </c>
      <c r="J35" s="87">
        <v>0.87372763698145794</v>
      </c>
      <c r="K35" s="87">
        <v>3.0273167506854909E-2</v>
      </c>
      <c r="L35" s="87">
        <v>0.72673050950208973</v>
      </c>
      <c r="M35" s="87">
        <v>0.64833881085457812</v>
      </c>
      <c r="N35" s="87">
        <v>0.60510870745138712</v>
      </c>
      <c r="O35" s="87">
        <v>0.61882541440652361</v>
      </c>
      <c r="P35" s="87">
        <v>0.48764076654322852</v>
      </c>
      <c r="Q35" s="87">
        <v>0.48804611205769616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3.0269094987733531</v>
      </c>
      <c r="F36" s="87">
        <v>2.3946249740099583</v>
      </c>
      <c r="G36" s="87">
        <v>2.2396608123199404</v>
      </c>
      <c r="H36" s="87">
        <v>0.95582453079938268</v>
      </c>
      <c r="I36" s="87">
        <v>1.0101296527938528</v>
      </c>
      <c r="J36" s="87">
        <v>0.44882558383142396</v>
      </c>
      <c r="K36" s="87">
        <v>0.45098359692980095</v>
      </c>
      <c r="L36" s="87">
        <v>0.72309581481977048</v>
      </c>
      <c r="M36" s="87">
        <v>0.70572266015594665</v>
      </c>
      <c r="N36" s="87">
        <v>0.3037164465503126</v>
      </c>
      <c r="O36" s="87">
        <v>0.61584438366618477</v>
      </c>
      <c r="P36" s="87">
        <v>0.39681340764210377</v>
      </c>
      <c r="Q36" s="87">
        <v>0.4161745036265902</v>
      </c>
    </row>
    <row r="37" spans="1:17" x14ac:dyDescent="0.25">
      <c r="A37" s="156" t="s">
        <v>304</v>
      </c>
      <c r="B37" s="204">
        <v>3.9990077342034254</v>
      </c>
      <c r="C37" s="204">
        <v>4.8399375017108284</v>
      </c>
      <c r="D37" s="204">
        <v>4.2614192716126276</v>
      </c>
      <c r="E37" s="204">
        <v>4.0132557010735752</v>
      </c>
      <c r="F37" s="204">
        <v>3.9737964046473473</v>
      </c>
      <c r="G37" s="204">
        <v>4.0062846347291101</v>
      </c>
      <c r="H37" s="204">
        <v>4.2894981169004067</v>
      </c>
      <c r="I37" s="204">
        <v>4.3963539920425214</v>
      </c>
      <c r="J37" s="204">
        <v>3.3266778696606392</v>
      </c>
      <c r="K37" s="204">
        <v>2.8598343093185901</v>
      </c>
      <c r="L37" s="204">
        <v>2.7280542053112851</v>
      </c>
      <c r="M37" s="204">
        <v>2.3435711631547167</v>
      </c>
      <c r="N37" s="204">
        <v>2.1895079204938184</v>
      </c>
      <c r="O37" s="204">
        <v>2.2639857388124689</v>
      </c>
      <c r="P37" s="204">
        <v>2.1412410445783587</v>
      </c>
      <c r="Q37" s="204">
        <v>1.89296036721607</v>
      </c>
    </row>
    <row r="38" spans="1:17" x14ac:dyDescent="0.25">
      <c r="A38" s="156" t="s">
        <v>303</v>
      </c>
      <c r="B38" s="204">
        <v>12.913724046447919</v>
      </c>
      <c r="C38" s="204">
        <v>11.370596687324506</v>
      </c>
      <c r="D38" s="204">
        <v>8.8580789287784363</v>
      </c>
      <c r="E38" s="204">
        <v>11.687201420177344</v>
      </c>
      <c r="F38" s="204">
        <v>10.508634128672353</v>
      </c>
      <c r="G38" s="204">
        <v>9.3001833535577383</v>
      </c>
      <c r="H38" s="204">
        <v>7.8961539662381952</v>
      </c>
      <c r="I38" s="204">
        <v>7.6427244345630481</v>
      </c>
      <c r="J38" s="204">
        <v>5.931854959650515</v>
      </c>
      <c r="K38" s="204">
        <v>3.6329026225956351</v>
      </c>
      <c r="L38" s="204">
        <v>4.4901347213436891</v>
      </c>
      <c r="M38" s="204">
        <v>3.5854731492113059</v>
      </c>
      <c r="N38" s="204">
        <v>3.0462212074472319</v>
      </c>
      <c r="O38" s="204">
        <v>3.3660347380114968</v>
      </c>
      <c r="P38" s="204">
        <v>2.9464478478165872</v>
      </c>
      <c r="Q38" s="204">
        <v>2.7461171034699134</v>
      </c>
    </row>
    <row r="39" spans="1:17" x14ac:dyDescent="0.25">
      <c r="A39" s="152" t="s">
        <v>310</v>
      </c>
      <c r="B39" s="264">
        <v>10.658194628454092</v>
      </c>
      <c r="C39" s="264">
        <v>9.0300675570625817</v>
      </c>
      <c r="D39" s="264">
        <v>6.9064606435612781</v>
      </c>
      <c r="E39" s="264">
        <v>9.4878660288077548</v>
      </c>
      <c r="F39" s="264">
        <v>8.4293453398893359</v>
      </c>
      <c r="G39" s="264">
        <v>7.3112580275132517</v>
      </c>
      <c r="H39" s="264">
        <v>5.9827274444742269</v>
      </c>
      <c r="I39" s="264">
        <v>5.7475275941016983</v>
      </c>
      <c r="J39" s="264">
        <v>4.4880299441858558</v>
      </c>
      <c r="K39" s="264">
        <v>2.5168293954562739</v>
      </c>
      <c r="L39" s="264">
        <v>3.3431711983222563</v>
      </c>
      <c r="M39" s="264">
        <v>2.6146129731506029</v>
      </c>
      <c r="N39" s="264">
        <v>2.1708733465377179</v>
      </c>
      <c r="O39" s="264">
        <v>2.4446495988714183</v>
      </c>
      <c r="P39" s="264">
        <v>2.0974242525852556</v>
      </c>
      <c r="Q39" s="264">
        <v>1.9836264051445756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0.38269326031690382</v>
      </c>
      <c r="G41" s="208">
        <v>0.38171407797230539</v>
      </c>
      <c r="H41" s="208">
        <v>0.37722973891379086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0.97457116908647412</v>
      </c>
      <c r="C42" s="208">
        <v>0.49669010317565582</v>
      </c>
      <c r="D42" s="208">
        <v>0.56595774757058293</v>
      </c>
      <c r="E42" s="208">
        <v>1.127472629671092</v>
      </c>
      <c r="F42" s="208">
        <v>0.81976137003246796</v>
      </c>
      <c r="G42" s="208">
        <v>0.54912032285905543</v>
      </c>
      <c r="H42" s="208">
        <v>0.29926477114969147</v>
      </c>
      <c r="I42" s="208">
        <v>0.15270654364819397</v>
      </c>
      <c r="J42" s="208">
        <v>0.20716096969479575</v>
      </c>
      <c r="K42" s="208">
        <v>0.22063703813598187</v>
      </c>
      <c r="L42" s="208">
        <v>6.7256088979081169E-2</v>
      </c>
      <c r="M42" s="208">
        <v>7.6857455115591111E-2</v>
      </c>
      <c r="N42" s="208">
        <v>7.6765425507184806E-2</v>
      </c>
      <c r="O42" s="208">
        <v>9.6300377962597175E-2</v>
      </c>
      <c r="P42" s="208">
        <v>0.10799601639932087</v>
      </c>
      <c r="Q42" s="208">
        <v>0.12915892624866648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9.6836234593676185</v>
      </c>
      <c r="C44" s="208">
        <v>8.533377453886926</v>
      </c>
      <c r="D44" s="208">
        <v>6.3405028959906948</v>
      </c>
      <c r="E44" s="208">
        <v>8.3603933991366635</v>
      </c>
      <c r="F44" s="208">
        <v>7.2268907095399646</v>
      </c>
      <c r="G44" s="208">
        <v>6.3804236266818908</v>
      </c>
      <c r="H44" s="208">
        <v>5.3062329344107448</v>
      </c>
      <c r="I44" s="208">
        <v>5.5948210504535041</v>
      </c>
      <c r="J44" s="208">
        <v>4.2808689744910602</v>
      </c>
      <c r="K44" s="208">
        <v>2.296192357320292</v>
      </c>
      <c r="L44" s="208">
        <v>3.2759151093431753</v>
      </c>
      <c r="M44" s="208">
        <v>2.537755518035012</v>
      </c>
      <c r="N44" s="208">
        <v>2.0941079210305329</v>
      </c>
      <c r="O44" s="208">
        <v>2.3483492209088213</v>
      </c>
      <c r="P44" s="208">
        <v>1.9894282361859346</v>
      </c>
      <c r="Q44" s="208">
        <v>1.854467478895909</v>
      </c>
    </row>
    <row r="45" spans="1:17" x14ac:dyDescent="0.25">
      <c r="A45" s="152" t="s">
        <v>309</v>
      </c>
      <c r="B45" s="264">
        <v>1.4959224796020361</v>
      </c>
      <c r="C45" s="264">
        <v>1.4211885457870366</v>
      </c>
      <c r="D45" s="264">
        <v>1.142166575877509</v>
      </c>
      <c r="E45" s="264">
        <v>1.4370220679913477</v>
      </c>
      <c r="F45" s="264">
        <v>1.3244707135617284</v>
      </c>
      <c r="G45" s="264">
        <v>1.2279361487332723</v>
      </c>
      <c r="H45" s="264">
        <v>1.0986412679252158</v>
      </c>
      <c r="I45" s="264">
        <v>1.0601144355389303</v>
      </c>
      <c r="J45" s="264">
        <v>0.81192636471298774</v>
      </c>
      <c r="K45" s="264">
        <v>0.5728509759220819</v>
      </c>
      <c r="L45" s="264">
        <v>0.62877275161095125</v>
      </c>
      <c r="M45" s="264">
        <v>0.5257015180963055</v>
      </c>
      <c r="N45" s="264">
        <v>0.45945333941462679</v>
      </c>
      <c r="O45" s="264">
        <v>0.49134364136723702</v>
      </c>
      <c r="P45" s="264">
        <v>0.44229731152860824</v>
      </c>
      <c r="Q45" s="264">
        <v>0.40292504489095615</v>
      </c>
    </row>
    <row r="46" spans="1:17" x14ac:dyDescent="0.25">
      <c r="A46" s="150" t="s">
        <v>33</v>
      </c>
      <c r="B46" s="87">
        <v>6.3970029138151752E-2</v>
      </c>
      <c r="C46" s="87">
        <v>5.4445494322647295E-2</v>
      </c>
      <c r="D46" s="87">
        <v>6.8031850533515723E-2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0.1123930789660879</v>
      </c>
      <c r="C49" s="87">
        <v>8.1395748239144056E-2</v>
      </c>
      <c r="D49" s="87">
        <v>8.2657921076350074E-2</v>
      </c>
      <c r="E49" s="87">
        <v>9.5531010771370814E-2</v>
      </c>
      <c r="F49" s="87">
        <v>9.0928775208742735E-2</v>
      </c>
      <c r="G49" s="87">
        <v>8.4076799643946973E-2</v>
      </c>
      <c r="H49" s="87">
        <v>7.1228942295230413E-2</v>
      </c>
      <c r="I49" s="87">
        <v>4.0928520084890702E-2</v>
      </c>
      <c r="J49" s="87">
        <v>4.2327731571521851E-2</v>
      </c>
      <c r="K49" s="87">
        <v>5.0580279538941959E-2</v>
      </c>
      <c r="L49" s="87">
        <v>1.9050100819357724E-2</v>
      </c>
      <c r="M49" s="87">
        <v>2.2173427470376542E-2</v>
      </c>
      <c r="N49" s="87">
        <v>2.462667781653095E-2</v>
      </c>
      <c r="O49" s="87">
        <v>2.0254983430391362E-2</v>
      </c>
      <c r="P49" s="87">
        <v>2.3550139411501702E-2</v>
      </c>
      <c r="Q49" s="87">
        <v>2.1946460495661943E-2</v>
      </c>
    </row>
    <row r="50" spans="1:17" x14ac:dyDescent="0.25">
      <c r="A50" s="150" t="s">
        <v>29</v>
      </c>
      <c r="B50" s="87">
        <v>0.44640491217932521</v>
      </c>
      <c r="C50" s="87">
        <v>0.40136433960551804</v>
      </c>
      <c r="D50" s="87">
        <v>0.31260380838279944</v>
      </c>
      <c r="E50" s="87">
        <v>0.26774926983115305</v>
      </c>
      <c r="F50" s="87">
        <v>0.22279847489950741</v>
      </c>
      <c r="G50" s="87">
        <v>8.9251864317810153E-2</v>
      </c>
      <c r="H50" s="87">
        <v>0.13327770518038759</v>
      </c>
      <c r="I50" s="87">
        <v>0.13637938684914644</v>
      </c>
      <c r="J50" s="87">
        <v>8.9936522657700246E-2</v>
      </c>
      <c r="K50" s="87">
        <v>9.0184506773123937E-2</v>
      </c>
      <c r="L50" s="87">
        <v>9.0733274265615657E-2</v>
      </c>
      <c r="M50" s="87">
        <v>0</v>
      </c>
      <c r="N50" s="87">
        <v>0</v>
      </c>
      <c r="O50" s="87">
        <v>4.53502447190458E-2</v>
      </c>
      <c r="P50" s="87">
        <v>4.8014859642382779E-2</v>
      </c>
      <c r="Q50" s="87">
        <v>4.8058422928724233E-2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0.85882511219099456</v>
      </c>
      <c r="C52" s="87">
        <v>0.86547289604329691</v>
      </c>
      <c r="D52" s="87">
        <v>0.66036523560642613</v>
      </c>
      <c r="E52" s="87">
        <v>0.57973205844791198</v>
      </c>
      <c r="F52" s="87">
        <v>0.61966977394100475</v>
      </c>
      <c r="G52" s="87">
        <v>0.68629226347132455</v>
      </c>
      <c r="H52" s="87">
        <v>0.72236934333207736</v>
      </c>
      <c r="I52" s="87">
        <v>0.58469672590456923</v>
      </c>
      <c r="J52" s="87">
        <v>0.47387709410774026</v>
      </c>
      <c r="K52" s="87">
        <v>0.35720418895237888</v>
      </c>
      <c r="L52" s="87">
        <v>0.29340107565624801</v>
      </c>
      <c r="M52" s="87">
        <v>0.29284049212249658</v>
      </c>
      <c r="N52" s="87">
        <v>0.29341639828617133</v>
      </c>
      <c r="O52" s="87">
        <v>0.23362777402612114</v>
      </c>
      <c r="P52" s="87">
        <v>0.23311409503413927</v>
      </c>
      <c r="Q52" s="87">
        <v>0.19222634946877151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1.4329347127476509E-2</v>
      </c>
      <c r="C54" s="87">
        <v>1.8510067576430193E-2</v>
      </c>
      <c r="D54" s="87">
        <v>1.8507760278417575E-2</v>
      </c>
      <c r="E54" s="87">
        <v>2.3032371681162338E-2</v>
      </c>
      <c r="F54" s="87">
        <v>1.8477765404253534E-2</v>
      </c>
      <c r="G54" s="87">
        <v>1.9831221044439219E-2</v>
      </c>
      <c r="H54" s="87">
        <v>2.3042062332815336E-2</v>
      </c>
      <c r="I54" s="87">
        <v>0.14093688604875154</v>
      </c>
      <c r="J54" s="87">
        <v>0.13594920284108081</v>
      </c>
      <c r="K54" s="87">
        <v>4.7104072434402964E-3</v>
      </c>
      <c r="L54" s="87">
        <v>0.11307692382082481</v>
      </c>
      <c r="M54" s="87">
        <v>0.10087942829772784</v>
      </c>
      <c r="N54" s="87">
        <v>9.4152963610510843E-2</v>
      </c>
      <c r="O54" s="87">
        <v>9.6287238981034681E-2</v>
      </c>
      <c r="P54" s="87">
        <v>7.5875330799193189E-2</v>
      </c>
      <c r="Q54" s="87">
        <v>7.5938401254143501E-2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0.47097735725974949</v>
      </c>
      <c r="F55" s="87">
        <v>0.37259592410822001</v>
      </c>
      <c r="G55" s="87">
        <v>0.34848400025575138</v>
      </c>
      <c r="H55" s="87">
        <v>0.14872321478470507</v>
      </c>
      <c r="I55" s="87">
        <v>0.15717291665157249</v>
      </c>
      <c r="J55" s="87">
        <v>6.9835813534944516E-2</v>
      </c>
      <c r="K55" s="87">
        <v>7.0171593414196737E-2</v>
      </c>
      <c r="L55" s="87">
        <v>0.11251137704890499</v>
      </c>
      <c r="M55" s="87">
        <v>0.10980817020570451</v>
      </c>
      <c r="N55" s="87">
        <v>4.7257299701413666E-2</v>
      </c>
      <c r="O55" s="87">
        <v>9.5823400210644019E-2</v>
      </c>
      <c r="P55" s="87">
        <v>6.1742886641391305E-2</v>
      </c>
      <c r="Q55" s="87">
        <v>6.4755410743655012E-2</v>
      </c>
    </row>
    <row r="56" spans="1:17" x14ac:dyDescent="0.25">
      <c r="A56" s="152" t="s">
        <v>308</v>
      </c>
      <c r="B56" s="264">
        <v>0.75960693839179116</v>
      </c>
      <c r="C56" s="264">
        <v>0.9193405844748882</v>
      </c>
      <c r="D56" s="264">
        <v>0.80945170933965005</v>
      </c>
      <c r="E56" s="264">
        <v>0.7623133233782402</v>
      </c>
      <c r="F56" s="264">
        <v>0.75481807522128919</v>
      </c>
      <c r="G56" s="264">
        <v>0.76098917731121563</v>
      </c>
      <c r="H56" s="264">
        <v>0.81478525383875222</v>
      </c>
      <c r="I56" s="264">
        <v>0.83508240492241859</v>
      </c>
      <c r="J56" s="264">
        <v>0.63189865075167162</v>
      </c>
      <c r="K56" s="264">
        <v>0.54322225121727929</v>
      </c>
      <c r="L56" s="264">
        <v>0.51819077141048164</v>
      </c>
      <c r="M56" s="264">
        <v>0.44515865796439752</v>
      </c>
      <c r="N56" s="264">
        <v>0.41589452149488709</v>
      </c>
      <c r="O56" s="264">
        <v>0.43004149777284112</v>
      </c>
      <c r="P56" s="264">
        <v>0.40672628370272346</v>
      </c>
      <c r="Q56" s="264">
        <v>0.3595656534343814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1.0044090224185076</v>
      </c>
      <c r="C58" s="242">
        <v>1.215620778395013</v>
      </c>
      <c r="D58" s="242">
        <v>1.0703175010408961</v>
      </c>
      <c r="E58" s="242">
        <v>1.0079876067640936</v>
      </c>
      <c r="F58" s="242">
        <v>0.99807682989567015</v>
      </c>
      <c r="G58" s="242">
        <v>1.0062367219452488</v>
      </c>
      <c r="H58" s="242">
        <v>1.0773699118939495</v>
      </c>
      <c r="I58" s="242">
        <v>1.1042083208755575</v>
      </c>
      <c r="J58" s="242">
        <v>0.83554358707253129</v>
      </c>
      <c r="K58" s="242">
        <v>0.71828902913431425</v>
      </c>
      <c r="L58" s="242">
        <v>0.68519053714888867</v>
      </c>
      <c r="M58" s="242">
        <v>0.58862202261314578</v>
      </c>
      <c r="N58" s="242">
        <v>0.54992679588773852</v>
      </c>
      <c r="O58" s="242">
        <v>0.56863298443783394</v>
      </c>
      <c r="P58" s="242">
        <v>0.53780386718250095</v>
      </c>
      <c r="Q58" s="242">
        <v>0.4754445598218377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0.99999999999999967</v>
      </c>
      <c r="D62" s="77">
        <f t="shared" si="0"/>
        <v>0.99999999999999978</v>
      </c>
      <c r="E62" s="77">
        <f t="shared" si="0"/>
        <v>1</v>
      </c>
      <c r="F62" s="77">
        <f t="shared" si="0"/>
        <v>0.99999999999999989</v>
      </c>
      <c r="G62" s="77">
        <f t="shared" si="0"/>
        <v>1.0000000000000002</v>
      </c>
      <c r="H62" s="77">
        <f t="shared" si="0"/>
        <v>0.99999999999999989</v>
      </c>
      <c r="I62" s="77">
        <f t="shared" si="0"/>
        <v>1.0000000000000002</v>
      </c>
      <c r="J62" s="77">
        <f t="shared" si="0"/>
        <v>0.99999999999999989</v>
      </c>
      <c r="K62" s="77">
        <f t="shared" si="0"/>
        <v>1.0000000000000002</v>
      </c>
      <c r="L62" s="77">
        <f t="shared" si="0"/>
        <v>1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1</v>
      </c>
      <c r="Q62" s="77">
        <f t="shared" si="0"/>
        <v>0.99999999999999956</v>
      </c>
    </row>
    <row r="63" spans="1:17" x14ac:dyDescent="0.25">
      <c r="A63" s="132" t="s">
        <v>83</v>
      </c>
      <c r="B63" s="203">
        <f t="shared" ref="B63:Q63" si="1">IF(B$6=0,0,B$6/B$5)</f>
        <v>3.7311028490810645E-2</v>
      </c>
      <c r="C63" s="203">
        <f t="shared" si="1"/>
        <v>3.6778903829118408E-2</v>
      </c>
      <c r="D63" s="203">
        <f t="shared" si="1"/>
        <v>3.6663220944934453E-2</v>
      </c>
      <c r="E63" s="203">
        <f t="shared" si="1"/>
        <v>3.6696507481147625E-2</v>
      </c>
      <c r="F63" s="203">
        <f t="shared" si="1"/>
        <v>3.6565345448183441E-2</v>
      </c>
      <c r="G63" s="203">
        <f t="shared" si="1"/>
        <v>3.6160755651092016E-2</v>
      </c>
      <c r="H63" s="203">
        <f t="shared" si="1"/>
        <v>3.5975388223086241E-2</v>
      </c>
      <c r="I63" s="203">
        <f t="shared" si="1"/>
        <v>3.605502856861089E-2</v>
      </c>
      <c r="J63" s="203">
        <f t="shared" si="1"/>
        <v>3.6190153421991597E-2</v>
      </c>
      <c r="K63" s="203">
        <f t="shared" si="1"/>
        <v>3.5398647038308466E-2</v>
      </c>
      <c r="L63" s="203">
        <f t="shared" si="1"/>
        <v>3.6071588513087671E-2</v>
      </c>
      <c r="M63" s="203">
        <f t="shared" si="1"/>
        <v>3.5688353103409176E-2</v>
      </c>
      <c r="N63" s="203">
        <f t="shared" si="1"/>
        <v>3.561994178626484E-2</v>
      </c>
      <c r="O63" s="203">
        <f t="shared" si="1"/>
        <v>3.5845845291911906E-2</v>
      </c>
      <c r="P63" s="203">
        <f t="shared" si="1"/>
        <v>3.5735912443452457E-2</v>
      </c>
      <c r="Q63" s="203">
        <f t="shared" si="1"/>
        <v>3.5883669054067764E-2</v>
      </c>
    </row>
    <row r="64" spans="1:17" x14ac:dyDescent="0.25">
      <c r="A64" s="76" t="s">
        <v>82</v>
      </c>
      <c r="B64" s="202">
        <f t="shared" ref="B64:Q64" si="2">IF(B$7=0,0,B$7/B$5)</f>
        <v>7.7854803722515967E-3</v>
      </c>
      <c r="C64" s="202">
        <f t="shared" si="2"/>
        <v>7.6744449417965972E-3</v>
      </c>
      <c r="D64" s="202">
        <f t="shared" si="2"/>
        <v>7.6503060514832039E-3</v>
      </c>
      <c r="E64" s="202">
        <f t="shared" si="2"/>
        <v>7.6572517639127485E-3</v>
      </c>
      <c r="F64" s="202">
        <f t="shared" si="2"/>
        <v>7.6298829275517083E-3</v>
      </c>
      <c r="G64" s="202">
        <f t="shared" si="2"/>
        <v>7.545459472839266E-3</v>
      </c>
      <c r="H64" s="202">
        <f t="shared" si="2"/>
        <v>7.5067799046051936E-3</v>
      </c>
      <c r="I64" s="202">
        <f t="shared" si="2"/>
        <v>7.5233980031139012E-3</v>
      </c>
      <c r="J64" s="202">
        <f t="shared" si="2"/>
        <v>7.5515937387007114E-3</v>
      </c>
      <c r="K64" s="202">
        <f t="shared" si="2"/>
        <v>7.3864345977192577E-3</v>
      </c>
      <c r="L64" s="202">
        <f t="shared" si="2"/>
        <v>7.5268534726601593E-3</v>
      </c>
      <c r="M64" s="202">
        <f t="shared" si="2"/>
        <v>7.4468859166669362E-3</v>
      </c>
      <c r="N64" s="202">
        <f t="shared" si="2"/>
        <v>7.432610915724564E-3</v>
      </c>
      <c r="O64" s="202">
        <f t="shared" si="2"/>
        <v>7.4797489170174329E-3</v>
      </c>
      <c r="P64" s="202">
        <f t="shared" si="2"/>
        <v>7.4568098539959564E-3</v>
      </c>
      <c r="Q64" s="202">
        <f t="shared" si="2"/>
        <v>7.4876413866110172E-3</v>
      </c>
    </row>
    <row r="65" spans="1:17" x14ac:dyDescent="0.25">
      <c r="A65" s="76" t="s">
        <v>81</v>
      </c>
      <c r="B65" s="202">
        <f t="shared" ref="B65:Q65" si="3">IF(B$8=0,0,B$8/B$5)</f>
        <v>3.0175740172085661E-2</v>
      </c>
      <c r="C65" s="202">
        <f t="shared" si="3"/>
        <v>2.9745377992861928E-2</v>
      </c>
      <c r="D65" s="202">
        <f t="shared" si="3"/>
        <v>2.9651818077826304E-2</v>
      </c>
      <c r="E65" s="202">
        <f t="shared" si="3"/>
        <v>2.9678738961774729E-2</v>
      </c>
      <c r="F65" s="202">
        <f t="shared" si="3"/>
        <v>2.9572660100181711E-2</v>
      </c>
      <c r="G65" s="202">
        <f t="shared" si="3"/>
        <v>2.9245443266791155E-2</v>
      </c>
      <c r="H65" s="202">
        <f t="shared" si="3"/>
        <v>2.909552514418438E-2</v>
      </c>
      <c r="I65" s="202">
        <f t="shared" si="3"/>
        <v>2.9159935225358077E-2</v>
      </c>
      <c r="J65" s="202">
        <f t="shared" si="3"/>
        <v>2.9269219065320075E-2</v>
      </c>
      <c r="K65" s="202">
        <f t="shared" si="3"/>
        <v>2.8629078818731807E-2</v>
      </c>
      <c r="L65" s="202">
        <f t="shared" si="3"/>
        <v>2.9173328278350927E-2</v>
      </c>
      <c r="M65" s="202">
        <f t="shared" si="3"/>
        <v>2.8863382060973171E-2</v>
      </c>
      <c r="N65" s="202">
        <f t="shared" si="3"/>
        <v>2.8808053590692956E-2</v>
      </c>
      <c r="O65" s="202">
        <f t="shared" si="3"/>
        <v>2.8990755750512753E-2</v>
      </c>
      <c r="P65" s="202">
        <f t="shared" si="3"/>
        <v>2.8901846245584294E-2</v>
      </c>
      <c r="Q65" s="202">
        <f t="shared" si="3"/>
        <v>2.9021346170163796E-2</v>
      </c>
    </row>
    <row r="66" spans="1:17" x14ac:dyDescent="0.25">
      <c r="A66" s="76" t="s">
        <v>80</v>
      </c>
      <c r="B66" s="202">
        <f t="shared" ref="B66:Q66" si="4">IF(B$9=0,0,B$9/B$5)</f>
        <v>4.1508968367462866E-2</v>
      </c>
      <c r="C66" s="202">
        <f t="shared" si="4"/>
        <v>4.0916973275310152E-2</v>
      </c>
      <c r="D66" s="202">
        <f t="shared" si="4"/>
        <v>4.0788274673998988E-2</v>
      </c>
      <c r="E66" s="202">
        <f t="shared" si="4"/>
        <v>4.0825306346258437E-2</v>
      </c>
      <c r="F66" s="202">
        <f t="shared" si="4"/>
        <v>4.0679387005582442E-2</v>
      </c>
      <c r="G66" s="202">
        <f t="shared" si="4"/>
        <v>4.0229275985635554E-2</v>
      </c>
      <c r="H66" s="202">
        <f t="shared" si="4"/>
        <v>4.0023052490420319E-2</v>
      </c>
      <c r="I66" s="202">
        <f t="shared" si="4"/>
        <v>4.0111653333572396E-2</v>
      </c>
      <c r="J66" s="202">
        <f t="shared" si="4"/>
        <v>4.0261981359668464E-2</v>
      </c>
      <c r="K66" s="202">
        <f t="shared" si="4"/>
        <v>3.9381420979215806E-2</v>
      </c>
      <c r="L66" s="202">
        <f t="shared" si="4"/>
        <v>4.0130076471160861E-2</v>
      </c>
      <c r="M66" s="202">
        <f t="shared" si="4"/>
        <v>3.9703722464287168E-2</v>
      </c>
      <c r="N66" s="202">
        <f t="shared" si="4"/>
        <v>3.9627614050389635E-2</v>
      </c>
      <c r="O66" s="202">
        <f t="shared" si="4"/>
        <v>3.9878934419977211E-2</v>
      </c>
      <c r="P66" s="202">
        <f t="shared" si="4"/>
        <v>3.9756632802631767E-2</v>
      </c>
      <c r="Q66" s="202">
        <f t="shared" si="4"/>
        <v>3.9921013810719615E-2</v>
      </c>
    </row>
    <row r="67" spans="1:17" x14ac:dyDescent="0.25">
      <c r="A67" s="129" t="s">
        <v>79</v>
      </c>
      <c r="B67" s="201">
        <f t="shared" ref="B67:Q67" si="5">IF(B$10=0,0,B$10/B$5)</f>
        <v>0.1099293239545024</v>
      </c>
      <c r="C67" s="201">
        <f t="shared" si="5"/>
        <v>0.10836152733550129</v>
      </c>
      <c r="D67" s="201">
        <f t="shared" si="5"/>
        <v>0.10802069134770267</v>
      </c>
      <c r="E67" s="201">
        <f t="shared" si="5"/>
        <v>0.10811876332724089</v>
      </c>
      <c r="F67" s="201">
        <f t="shared" si="5"/>
        <v>0.10773232118947454</v>
      </c>
      <c r="G67" s="201">
        <f t="shared" si="5"/>
        <v>0.10654027999757588</v>
      </c>
      <c r="H67" s="201">
        <f t="shared" si="5"/>
        <v>0.10599413273581174</v>
      </c>
      <c r="I67" s="201">
        <f t="shared" si="5"/>
        <v>0.10622877674583103</v>
      </c>
      <c r="J67" s="201">
        <f t="shared" si="5"/>
        <v>0.10662689452447256</v>
      </c>
      <c r="K67" s="201">
        <f t="shared" si="5"/>
        <v>0.10429488264532026</v>
      </c>
      <c r="L67" s="201">
        <f t="shared" si="5"/>
        <v>0.10627756723954539</v>
      </c>
      <c r="M67" s="201">
        <f t="shared" si="5"/>
        <v>0.10514844238811549</v>
      </c>
      <c r="N67" s="201">
        <f t="shared" si="5"/>
        <v>0.10494688241647421</v>
      </c>
      <c r="O67" s="201">
        <f t="shared" si="5"/>
        <v>0.10561246095073655</v>
      </c>
      <c r="P67" s="201">
        <f t="shared" si="5"/>
        <v>0.10528856626864495</v>
      </c>
      <c r="Q67" s="201">
        <f t="shared" si="5"/>
        <v>0.10572390093969943</v>
      </c>
    </row>
    <row r="68" spans="1:17" x14ac:dyDescent="0.25">
      <c r="A68" s="127" t="s">
        <v>306</v>
      </c>
      <c r="B68" s="200">
        <f t="shared" ref="B68:Q68" si="6">IF(B$15=0,0,B$15/B$5)</f>
        <v>3.4319135811291861E-2</v>
      </c>
      <c r="C68" s="200">
        <f t="shared" si="6"/>
        <v>3.396119523651215E-2</v>
      </c>
      <c r="D68" s="200">
        <f t="shared" si="6"/>
        <v>3.3712623656758083E-2</v>
      </c>
      <c r="E68" s="200">
        <f t="shared" si="6"/>
        <v>3.5123507749127723E-2</v>
      </c>
      <c r="F68" s="200">
        <f t="shared" si="6"/>
        <v>3.5046584706193859E-2</v>
      </c>
      <c r="G68" s="200">
        <f t="shared" si="6"/>
        <v>3.5217072160973195E-2</v>
      </c>
      <c r="H68" s="200">
        <f t="shared" si="6"/>
        <v>3.4509293249787742E-2</v>
      </c>
      <c r="I68" s="200">
        <f t="shared" si="6"/>
        <v>3.3916994290723847E-2</v>
      </c>
      <c r="J68" s="200">
        <f t="shared" si="6"/>
        <v>3.3822440625864161E-2</v>
      </c>
      <c r="K68" s="200">
        <f t="shared" si="6"/>
        <v>3.3764279061632159E-2</v>
      </c>
      <c r="L68" s="200">
        <f t="shared" si="6"/>
        <v>3.3619567734177978E-2</v>
      </c>
      <c r="M68" s="200">
        <f t="shared" si="6"/>
        <v>3.4013679327121286E-2</v>
      </c>
      <c r="N68" s="200">
        <f t="shared" si="6"/>
        <v>3.3698777381074227E-2</v>
      </c>
      <c r="O68" s="200">
        <f t="shared" si="6"/>
        <v>3.3600450282341571E-2</v>
      </c>
      <c r="P68" s="200">
        <f t="shared" si="6"/>
        <v>3.3455815585524309E-2</v>
      </c>
      <c r="Q68" s="200">
        <f t="shared" si="6"/>
        <v>3.3459809094196116E-2</v>
      </c>
    </row>
    <row r="69" spans="1:17" x14ac:dyDescent="0.25">
      <c r="A69" s="127" t="s">
        <v>305</v>
      </c>
      <c r="B69" s="200">
        <f t="shared" ref="B69:Q69" si="7">IF(B$26=0,0,B$26/B$5)</f>
        <v>0.25805350196567534</v>
      </c>
      <c r="C69" s="200">
        <f t="shared" si="7"/>
        <v>0.25536206418223556</v>
      </c>
      <c r="D69" s="200">
        <f t="shared" si="7"/>
        <v>0.25349299711139245</v>
      </c>
      <c r="E69" s="200">
        <f t="shared" si="7"/>
        <v>0.26410176019055653</v>
      </c>
      <c r="F69" s="200">
        <f t="shared" si="7"/>
        <v>0.26352335807926541</v>
      </c>
      <c r="G69" s="200">
        <f t="shared" si="7"/>
        <v>0.26480529259501007</v>
      </c>
      <c r="H69" s="200">
        <f t="shared" si="7"/>
        <v>0.25948333962821168</v>
      </c>
      <c r="I69" s="200">
        <f t="shared" si="7"/>
        <v>0.2550297070706351</v>
      </c>
      <c r="J69" s="200">
        <f t="shared" si="7"/>
        <v>0.25431873624447859</v>
      </c>
      <c r="K69" s="200">
        <f t="shared" si="7"/>
        <v>0.25388140602111875</v>
      </c>
      <c r="L69" s="200">
        <f t="shared" si="7"/>
        <v>0.25279328815506902</v>
      </c>
      <c r="M69" s="200">
        <f t="shared" si="7"/>
        <v>0.25575670417123886</v>
      </c>
      <c r="N69" s="200">
        <f t="shared" si="7"/>
        <v>0.25338888376923113</v>
      </c>
      <c r="O69" s="200">
        <f t="shared" si="7"/>
        <v>0.25264953962299141</v>
      </c>
      <c r="P69" s="200">
        <f t="shared" si="7"/>
        <v>0.2515619979603847</v>
      </c>
      <c r="Q69" s="200">
        <f t="shared" si="7"/>
        <v>0.25159202607366693</v>
      </c>
    </row>
    <row r="70" spans="1:17" x14ac:dyDescent="0.25">
      <c r="A70" s="127" t="s">
        <v>304</v>
      </c>
      <c r="B70" s="200">
        <f t="shared" ref="B70:Q70" si="8">IF(B$37=0,0,B$37/B$5)</f>
        <v>0.10733800148636576</v>
      </c>
      <c r="C70" s="200">
        <f t="shared" si="8"/>
        <v>0.13531471510447055</v>
      </c>
      <c r="D70" s="200">
        <f t="shared" si="8"/>
        <v>0.14716054145936119</v>
      </c>
      <c r="E70" s="200">
        <f t="shared" si="8"/>
        <v>0.11476389559721779</v>
      </c>
      <c r="F70" s="200">
        <f t="shared" si="8"/>
        <v>0.12302205039861493</v>
      </c>
      <c r="G70" s="200">
        <f t="shared" si="8"/>
        <v>0.134429093495258</v>
      </c>
      <c r="H70" s="200">
        <f t="shared" si="8"/>
        <v>0.15763790129345986</v>
      </c>
      <c r="I70" s="200">
        <f t="shared" si="8"/>
        <v>0.16456264923242758</v>
      </c>
      <c r="J70" s="200">
        <f t="shared" si="8"/>
        <v>0.16213361058789241</v>
      </c>
      <c r="K70" s="200">
        <f t="shared" si="8"/>
        <v>0.19721080316336537</v>
      </c>
      <c r="L70" s="200">
        <f t="shared" si="8"/>
        <v>0.1706575134741945</v>
      </c>
      <c r="M70" s="200">
        <f t="shared" si="8"/>
        <v>0.17740527673610923</v>
      </c>
      <c r="N70" s="200">
        <f t="shared" si="8"/>
        <v>0.18788549735340732</v>
      </c>
      <c r="O70" s="200">
        <f t="shared" si="8"/>
        <v>0.18113711658800366</v>
      </c>
      <c r="P70" s="200">
        <f t="shared" si="8"/>
        <v>0.18949462145107843</v>
      </c>
      <c r="Q70" s="200">
        <f t="shared" si="8"/>
        <v>0.18391397160465206</v>
      </c>
    </row>
    <row r="71" spans="1:17" x14ac:dyDescent="0.25">
      <c r="A71" s="127" t="s">
        <v>303</v>
      </c>
      <c r="B71" s="200">
        <f t="shared" ref="B71:Q71" si="9">IF(B$38=0,0,B$38/B$5)</f>
        <v>0.3466193173462947</v>
      </c>
      <c r="C71" s="200">
        <f t="shared" si="9"/>
        <v>0.31789853707186966</v>
      </c>
      <c r="D71" s="200">
        <f t="shared" si="9"/>
        <v>0.30589801386886145</v>
      </c>
      <c r="E71" s="200">
        <f t="shared" si="9"/>
        <v>0.33420964511433671</v>
      </c>
      <c r="F71" s="200">
        <f t="shared" si="9"/>
        <v>0.32532963085029099</v>
      </c>
      <c r="G71" s="200">
        <f t="shared" si="9"/>
        <v>0.31206350310728487</v>
      </c>
      <c r="H71" s="200">
        <f t="shared" si="9"/>
        <v>0.29018153303847655</v>
      </c>
      <c r="I71" s="200">
        <f t="shared" si="9"/>
        <v>0.2860795519609145</v>
      </c>
      <c r="J71" s="200">
        <f t="shared" si="9"/>
        <v>0.28910315328786107</v>
      </c>
      <c r="K71" s="200">
        <f t="shared" si="9"/>
        <v>0.25052068285280799</v>
      </c>
      <c r="L71" s="200">
        <f t="shared" si="9"/>
        <v>0.28088709719065985</v>
      </c>
      <c r="M71" s="200">
        <f t="shared" si="9"/>
        <v>0.27141563536286278</v>
      </c>
      <c r="N71" s="200">
        <f t="shared" si="9"/>
        <v>0.26140156025589312</v>
      </c>
      <c r="O71" s="200">
        <f t="shared" si="9"/>
        <v>0.26930992378877472</v>
      </c>
      <c r="P71" s="200">
        <f t="shared" si="9"/>
        <v>0.26075346396009952</v>
      </c>
      <c r="Q71" s="200">
        <f t="shared" si="9"/>
        <v>0.26680394990698009</v>
      </c>
    </row>
    <row r="72" spans="1:17" x14ac:dyDescent="0.25">
      <c r="A72" s="142" t="s">
        <v>310</v>
      </c>
      <c r="B72" s="199">
        <f t="shared" ref="B72:Q72" si="10">IF(B$39=0,0,B$39/B$5)</f>
        <v>0.28607829414435065</v>
      </c>
      <c r="C72" s="199">
        <f t="shared" si="10"/>
        <v>0.25246214820462581</v>
      </c>
      <c r="D72" s="199">
        <f t="shared" si="10"/>
        <v>0.23850234466359618</v>
      </c>
      <c r="E72" s="199">
        <f t="shared" si="10"/>
        <v>0.27131699235590778</v>
      </c>
      <c r="F72" s="199">
        <f t="shared" si="10"/>
        <v>0.26095834855012495</v>
      </c>
      <c r="G72" s="199">
        <f t="shared" si="10"/>
        <v>0.245326001160422</v>
      </c>
      <c r="H72" s="199">
        <f t="shared" si="10"/>
        <v>0.21986362335535639</v>
      </c>
      <c r="I72" s="199">
        <f t="shared" si="10"/>
        <v>0.21513926520335314</v>
      </c>
      <c r="J72" s="199">
        <f t="shared" si="10"/>
        <v>0.21873488440636429</v>
      </c>
      <c r="K72" s="199">
        <f t="shared" si="10"/>
        <v>0.1735575885937822</v>
      </c>
      <c r="L72" s="199">
        <f t="shared" si="10"/>
        <v>0.20913707752339847</v>
      </c>
      <c r="M72" s="199">
        <f t="shared" si="10"/>
        <v>0.19792278781721043</v>
      </c>
      <c r="N72" s="199">
        <f t="shared" si="10"/>
        <v>0.18628643202784267</v>
      </c>
      <c r="O72" s="199">
        <f t="shared" si="10"/>
        <v>0.19559168232210672</v>
      </c>
      <c r="P72" s="199">
        <f t="shared" si="10"/>
        <v>0.18561694199366419</v>
      </c>
      <c r="Q72" s="199">
        <f t="shared" si="10"/>
        <v>0.19272279370884254</v>
      </c>
    </row>
    <row r="73" spans="1:17" x14ac:dyDescent="0.25">
      <c r="A73" s="142" t="s">
        <v>309</v>
      </c>
      <c r="B73" s="199">
        <f t="shared" ref="B73:Q73" si="11">IF(B$45=0,0,B$45/B$5)</f>
        <v>4.0152292771445608E-2</v>
      </c>
      <c r="C73" s="199">
        <f t="shared" si="11"/>
        <v>3.9733513731310045E-2</v>
      </c>
      <c r="D73" s="199">
        <f t="shared" si="11"/>
        <v>3.9442692922189847E-2</v>
      </c>
      <c r="E73" s="199">
        <f t="shared" si="11"/>
        <v>4.1093382247669938E-2</v>
      </c>
      <c r="F73" s="199">
        <f t="shared" si="11"/>
        <v>4.1003384744302311E-2</v>
      </c>
      <c r="G73" s="199">
        <f t="shared" si="11"/>
        <v>4.1202849621151172E-2</v>
      </c>
      <c r="H73" s="199">
        <f t="shared" si="11"/>
        <v>4.0374770900998114E-2</v>
      </c>
      <c r="I73" s="199">
        <f t="shared" si="11"/>
        <v>3.9681800036483188E-2</v>
      </c>
      <c r="J73" s="199">
        <f t="shared" si="11"/>
        <v>3.9571175268571339E-2</v>
      </c>
      <c r="K73" s="199">
        <f t="shared" si="11"/>
        <v>3.9503128096057168E-2</v>
      </c>
      <c r="L73" s="199">
        <f t="shared" si="11"/>
        <v>3.9333820464908333E-2</v>
      </c>
      <c r="M73" s="199">
        <f t="shared" si="11"/>
        <v>3.9794918441019775E-2</v>
      </c>
      <c r="N73" s="199">
        <f t="shared" si="11"/>
        <v>3.9426493221879501E-2</v>
      </c>
      <c r="O73" s="199">
        <f t="shared" si="11"/>
        <v>3.9311453656856975E-2</v>
      </c>
      <c r="P73" s="199">
        <f t="shared" si="11"/>
        <v>3.9142235681105815E-2</v>
      </c>
      <c r="Q73" s="199">
        <f t="shared" si="11"/>
        <v>3.9146907958702126E-2</v>
      </c>
    </row>
    <row r="74" spans="1:17" x14ac:dyDescent="0.25">
      <c r="A74" s="142" t="s">
        <v>308</v>
      </c>
      <c r="B74" s="199">
        <f t="shared" ref="B74:Q74" si="12">IF(B$56=0,0,B$56/B$5)</f>
        <v>2.0388730430498395E-2</v>
      </c>
      <c r="C74" s="199">
        <f t="shared" si="12"/>
        <v>2.5702875135933823E-2</v>
      </c>
      <c r="D74" s="199">
        <f t="shared" si="12"/>
        <v>2.7952976283075432E-2</v>
      </c>
      <c r="E74" s="199">
        <f t="shared" si="12"/>
        <v>2.1799270510758965E-2</v>
      </c>
      <c r="F74" s="199">
        <f t="shared" si="12"/>
        <v>2.336789755586376E-2</v>
      </c>
      <c r="G74" s="199">
        <f t="shared" si="12"/>
        <v>2.5534652325711737E-2</v>
      </c>
      <c r="H74" s="199">
        <f t="shared" si="12"/>
        <v>2.9943138782122E-2</v>
      </c>
      <c r="I74" s="199">
        <f t="shared" si="12"/>
        <v>3.1258486721078144E-2</v>
      </c>
      <c r="J74" s="199">
        <f t="shared" si="12"/>
        <v>3.0797093612925465E-2</v>
      </c>
      <c r="K74" s="199">
        <f t="shared" si="12"/>
        <v>3.7459966162968608E-2</v>
      </c>
      <c r="L74" s="199">
        <f t="shared" si="12"/>
        <v>3.2416199202353037E-2</v>
      </c>
      <c r="M74" s="199">
        <f t="shared" si="12"/>
        <v>3.3697929104632568E-2</v>
      </c>
      <c r="N74" s="199">
        <f t="shared" si="12"/>
        <v>3.5688635006170935E-2</v>
      </c>
      <c r="O74" s="199">
        <f t="shared" si="12"/>
        <v>3.4406787809811011E-2</v>
      </c>
      <c r="P74" s="199">
        <f t="shared" si="12"/>
        <v>3.5994286285329538E-2</v>
      </c>
      <c r="Q74" s="199">
        <f t="shared" si="12"/>
        <v>3.4934248239435403E-2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2.6959502033259308E-2</v>
      </c>
      <c r="C76" s="276">
        <f t="shared" si="14"/>
        <v>3.3986261030323477E-2</v>
      </c>
      <c r="D76" s="276">
        <f t="shared" si="14"/>
        <v>3.6961512807680973E-2</v>
      </c>
      <c r="E76" s="276">
        <f t="shared" si="14"/>
        <v>2.882462346842701E-2</v>
      </c>
      <c r="F76" s="276">
        <f t="shared" si="14"/>
        <v>3.089877929466079E-2</v>
      </c>
      <c r="G76" s="276">
        <f t="shared" si="14"/>
        <v>3.3763824267540106E-2</v>
      </c>
      <c r="H76" s="276">
        <f t="shared" si="14"/>
        <v>3.9593054291956267E-2</v>
      </c>
      <c r="I76" s="276">
        <f t="shared" si="14"/>
        <v>4.1332305568812969E-2</v>
      </c>
      <c r="J76" s="276">
        <f t="shared" si="14"/>
        <v>4.0722217143750107E-2</v>
      </c>
      <c r="K76" s="276">
        <f t="shared" si="14"/>
        <v>4.9532364821780153E-2</v>
      </c>
      <c r="L76" s="276">
        <f t="shared" si="14"/>
        <v>4.2863119471093641E-2</v>
      </c>
      <c r="M76" s="276">
        <f t="shared" si="14"/>
        <v>4.4557918469215953E-2</v>
      </c>
      <c r="N76" s="276">
        <f t="shared" si="14"/>
        <v>4.7190178480847916E-2</v>
      </c>
      <c r="O76" s="276">
        <f t="shared" si="14"/>
        <v>4.5495224387732847E-2</v>
      </c>
      <c r="P76" s="276">
        <f t="shared" si="14"/>
        <v>4.7594333428603697E-2</v>
      </c>
      <c r="Q76" s="276">
        <f t="shared" si="14"/>
        <v>4.6192671959242822E-2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0.43799580956351736</v>
      </c>
      <c r="C80" s="253">
        <f>IF(C$5=0,0,C$5/TEL_fec!C$5)</f>
        <v>0.44433282202776814</v>
      </c>
      <c r="D80" s="253">
        <f>IF(D$5=0,0,D$5/TEL_fec!D$5)</f>
        <v>0.44573481838992529</v>
      </c>
      <c r="E80" s="253">
        <f>IF(E$5=0,0,E$5/TEL_fec!E$5)</f>
        <v>0.44533050285168452</v>
      </c>
      <c r="F80" s="253">
        <f>IF(F$5=0,0,F$5/TEL_fec!F$5)</f>
        <v>0.44692792941443238</v>
      </c>
      <c r="G80" s="253">
        <f>IF(G$5=0,0,G$5/TEL_fec!G$5)</f>
        <v>0.45192844660552761</v>
      </c>
      <c r="H80" s="253">
        <f>IF(H$5=0,0,H$5/TEL_fec!H$5)</f>
        <v>0.45425706119254561</v>
      </c>
      <c r="I80" s="253">
        <f>IF(I$5=0,0,I$5/TEL_fec!I$5)</f>
        <v>0.460821133504347</v>
      </c>
      <c r="J80" s="253">
        <f>IF(J$5=0,0,J$5/TEL_fec!J$5)</f>
        <v>0.45910054427739816</v>
      </c>
      <c r="K80" s="253">
        <f>IF(K$5=0,0,K$5/TEL_fec!K$5)</f>
        <v>0.46936593693929046</v>
      </c>
      <c r="L80" s="253">
        <f>IF(L$5=0,0,L$5/TEL_fec!L$5)</f>
        <v>0.46060957718816803</v>
      </c>
      <c r="M80" s="253">
        <f>IF(M$5=0,0,M$5/TEL_fec!M$5)</f>
        <v>0.46555578189265678</v>
      </c>
      <c r="N80" s="253">
        <f>IF(N$5=0,0,N$5/TEL_fec!N$5)</f>
        <v>0.46644992384366141</v>
      </c>
      <c r="O80" s="253">
        <f>IF(O$5=0,0,O$5/TEL_fec!O$5)</f>
        <v>0.46351031753372546</v>
      </c>
      <c r="P80" s="253">
        <f>IF(P$5=0,0,P$5/TEL_fec!P$5)</f>
        <v>0.49230468205657973</v>
      </c>
      <c r="Q80" s="253">
        <f>IF(Q$5=0,0,Q$5/TEL_fec!Q$5)</f>
        <v>0.49027754065414619</v>
      </c>
    </row>
    <row r="81" spans="1:17" x14ac:dyDescent="0.25">
      <c r="A81" s="132" t="s">
        <v>83</v>
      </c>
      <c r="B81" s="282">
        <f>IF(B$6=0,0,B$6/TEL_fec!B$6)</f>
        <v>0.46683281126455251</v>
      </c>
      <c r="C81" s="282">
        <f>IF(C$6=0,0,C$6/TEL_fec!C$6)</f>
        <v>0.46683281126455251</v>
      </c>
      <c r="D81" s="282">
        <f>IF(D$6=0,0,D$6/TEL_fec!D$6)</f>
        <v>0.46683281126455251</v>
      </c>
      <c r="E81" s="282">
        <f>IF(E$6=0,0,E$6/TEL_fec!E$6)</f>
        <v>0.46683281126455251</v>
      </c>
      <c r="F81" s="282">
        <f>IF(F$6=0,0,F$6/TEL_fec!F$6)</f>
        <v>0.46683281126455245</v>
      </c>
      <c r="G81" s="282">
        <f>IF(G$6=0,0,G$6/TEL_fec!G$6)</f>
        <v>0.46683281126455251</v>
      </c>
      <c r="H81" s="282">
        <f>IF(H$6=0,0,H$6/TEL_fec!H$6)</f>
        <v>0.46683281126455251</v>
      </c>
      <c r="I81" s="282">
        <f>IF(I$6=0,0,I$6/TEL_fec!I$6)</f>
        <v>0.47462698716081508</v>
      </c>
      <c r="J81" s="282">
        <f>IF(J$6=0,0,J$6/TEL_fec!J$6)</f>
        <v>0.47462698716081514</v>
      </c>
      <c r="K81" s="282">
        <f>IF(K$6=0,0,K$6/TEL_fec!K$6)</f>
        <v>0.47462698716081508</v>
      </c>
      <c r="L81" s="282">
        <f>IF(L$6=0,0,L$6/TEL_fec!L$6)</f>
        <v>0.47462698716081508</v>
      </c>
      <c r="M81" s="282">
        <f>IF(M$6=0,0,M$6/TEL_fec!M$6)</f>
        <v>0.47462698716081497</v>
      </c>
      <c r="N81" s="282">
        <f>IF(N$6=0,0,N$6/TEL_fec!N$6)</f>
        <v>0.47462698716081508</v>
      </c>
      <c r="O81" s="282">
        <f>IF(O$6=0,0,O$6/TEL_fec!O$6)</f>
        <v>0.47462698716081503</v>
      </c>
      <c r="P81" s="282">
        <f>IF(P$6=0,0,P$6/TEL_fec!P$6)</f>
        <v>0.50256592376126707</v>
      </c>
      <c r="Q81" s="282">
        <f>IF(Q$6=0,0,Q$6/TEL_fec!Q$6)</f>
        <v>0.50256592376126707</v>
      </c>
    </row>
    <row r="82" spans="1:17" x14ac:dyDescent="0.25">
      <c r="A82" s="76" t="s">
        <v>82</v>
      </c>
      <c r="B82" s="281">
        <f>IF(B$7=0,0,B$7/TEL_fec!B$7)</f>
        <v>0.11872008392456254</v>
      </c>
      <c r="C82" s="281">
        <f>IF(C$7=0,0,C$7/TEL_fec!C$7)</f>
        <v>0.11872008392456254</v>
      </c>
      <c r="D82" s="281">
        <f>IF(D$7=0,0,D$7/TEL_fec!D$7)</f>
        <v>0.11872008392456256</v>
      </c>
      <c r="E82" s="281">
        <f>IF(E$7=0,0,E$7/TEL_fec!E$7)</f>
        <v>0.11872008392456253</v>
      </c>
      <c r="F82" s="281">
        <f>IF(F$7=0,0,F$7/TEL_fec!F$7)</f>
        <v>0.11872008392456256</v>
      </c>
      <c r="G82" s="281">
        <f>IF(G$7=0,0,G$7/TEL_fec!G$7)</f>
        <v>0.11872008392456256</v>
      </c>
      <c r="H82" s="281">
        <f>IF(H$7=0,0,H$7/TEL_fec!H$7)</f>
        <v>0.11872008392456256</v>
      </c>
      <c r="I82" s="281">
        <f>IF(I$7=0,0,I$7/TEL_fec!I$7)</f>
        <v>0.12070221798669195</v>
      </c>
      <c r="J82" s="281">
        <f>IF(J$7=0,0,J$7/TEL_fec!J$7)</f>
        <v>0.12070221798669194</v>
      </c>
      <c r="K82" s="281">
        <f>IF(K$7=0,0,K$7/TEL_fec!K$7)</f>
        <v>0.12070221798669196</v>
      </c>
      <c r="L82" s="281">
        <f>IF(L$7=0,0,L$7/TEL_fec!L$7)</f>
        <v>0.12070221798669195</v>
      </c>
      <c r="M82" s="281">
        <f>IF(M$7=0,0,M$7/TEL_fec!M$7)</f>
        <v>0.12070221798669196</v>
      </c>
      <c r="N82" s="281">
        <f>IF(N$7=0,0,N$7/TEL_fec!N$7)</f>
        <v>0.12070221798669195</v>
      </c>
      <c r="O82" s="281">
        <f>IF(O$7=0,0,O$7/TEL_fec!O$7)</f>
        <v>0.12070221798669195</v>
      </c>
      <c r="P82" s="281">
        <f>IF(P$7=0,0,P$7/TEL_fec!P$7)</f>
        <v>0.12780735888067468</v>
      </c>
      <c r="Q82" s="281">
        <f>IF(Q$7=0,0,Q$7/TEL_fec!Q$7)</f>
        <v>0.12780735888067468</v>
      </c>
    </row>
    <row r="83" spans="1:17" x14ac:dyDescent="0.25">
      <c r="A83" s="76" t="s">
        <v>81</v>
      </c>
      <c r="B83" s="281">
        <f>IF(B$8=0,0,B$8/TEL_fec!B$8)</f>
        <v>0.64020469488022214</v>
      </c>
      <c r="C83" s="281">
        <f>IF(C$8=0,0,C$8/TEL_fec!C$8)</f>
        <v>0.64020469488022214</v>
      </c>
      <c r="D83" s="281">
        <f>IF(D$8=0,0,D$8/TEL_fec!D$8)</f>
        <v>0.64020469488022225</v>
      </c>
      <c r="E83" s="281">
        <f>IF(E$8=0,0,E$8/TEL_fec!E$8)</f>
        <v>0.64020469488022247</v>
      </c>
      <c r="F83" s="281">
        <f>IF(F$8=0,0,F$8/TEL_fec!F$8)</f>
        <v>0.64020469488022214</v>
      </c>
      <c r="G83" s="281">
        <f>IF(G$8=0,0,G$8/TEL_fec!G$8)</f>
        <v>0.64020469488022225</v>
      </c>
      <c r="H83" s="281">
        <f>IF(H$8=0,0,H$8/TEL_fec!H$8)</f>
        <v>0.64020469488022225</v>
      </c>
      <c r="I83" s="281">
        <f>IF(I$8=0,0,I$8/TEL_fec!I$8)</f>
        <v>0.65089346370945922</v>
      </c>
      <c r="J83" s="281">
        <f>IF(J$8=0,0,J$8/TEL_fec!J$8)</f>
        <v>0.65089346370945911</v>
      </c>
      <c r="K83" s="281">
        <f>IF(K$8=0,0,K$8/TEL_fec!K$8)</f>
        <v>0.65089346370945922</v>
      </c>
      <c r="L83" s="281">
        <f>IF(L$8=0,0,L$8/TEL_fec!L$8)</f>
        <v>0.650893463709459</v>
      </c>
      <c r="M83" s="281">
        <f>IF(M$8=0,0,M$8/TEL_fec!M$8)</f>
        <v>0.65089346370945922</v>
      </c>
      <c r="N83" s="281">
        <f>IF(N$8=0,0,N$8/TEL_fec!N$8)</f>
        <v>0.65089346370945911</v>
      </c>
      <c r="O83" s="281">
        <f>IF(O$8=0,0,O$8/TEL_fec!O$8)</f>
        <v>0.65089346370945911</v>
      </c>
      <c r="P83" s="281">
        <f>IF(P$8=0,0,P$8/TEL_fec!P$8)</f>
        <v>0.68920833350860433</v>
      </c>
      <c r="Q83" s="281">
        <f>IF(Q$8=0,0,Q$8/TEL_fec!Q$8)</f>
        <v>0.68920833350860433</v>
      </c>
    </row>
    <row r="84" spans="1:17" x14ac:dyDescent="0.25">
      <c r="A84" s="76" t="s">
        <v>80</v>
      </c>
      <c r="B84" s="281">
        <f>IF(B$9=0,0,B$9/TEL_fec!B$9)</f>
        <v>0.45010950619386997</v>
      </c>
      <c r="C84" s="281">
        <f>IF(C$9=0,0,C$9/TEL_fec!C$9)</f>
        <v>0.45010950619387002</v>
      </c>
      <c r="D84" s="281">
        <f>IF(D$9=0,0,D$9/TEL_fec!D$9)</f>
        <v>0.45010950619386997</v>
      </c>
      <c r="E84" s="281">
        <f>IF(E$9=0,0,E$9/TEL_fec!E$9)</f>
        <v>0.45010950619386997</v>
      </c>
      <c r="F84" s="281">
        <f>IF(F$9=0,0,F$9/TEL_fec!F$9)</f>
        <v>0.45010950619386991</v>
      </c>
      <c r="G84" s="281">
        <f>IF(G$9=0,0,G$9/TEL_fec!G$9)</f>
        <v>0.45010950619386997</v>
      </c>
      <c r="H84" s="281">
        <f>IF(H$9=0,0,H$9/TEL_fec!H$9)</f>
        <v>0.45010950619386991</v>
      </c>
      <c r="I84" s="281">
        <f>IF(I$9=0,0,I$9/TEL_fec!I$9)</f>
        <v>0.45762447210715246</v>
      </c>
      <c r="J84" s="281">
        <f>IF(J$9=0,0,J$9/TEL_fec!J$9)</f>
        <v>0.45762447210715235</v>
      </c>
      <c r="K84" s="281">
        <f>IF(K$9=0,0,K$9/TEL_fec!K$9)</f>
        <v>0.4576244721071524</v>
      </c>
      <c r="L84" s="281">
        <f>IF(L$9=0,0,L$9/TEL_fec!L$9)</f>
        <v>0.45762447210715229</v>
      </c>
      <c r="M84" s="281">
        <f>IF(M$9=0,0,M$9/TEL_fec!M$9)</f>
        <v>0.4576244721071524</v>
      </c>
      <c r="N84" s="281">
        <f>IF(N$9=0,0,N$9/TEL_fec!N$9)</f>
        <v>0.4576244721071524</v>
      </c>
      <c r="O84" s="281">
        <f>IF(O$9=0,0,O$9/TEL_fec!O$9)</f>
        <v>0.45762447210715235</v>
      </c>
      <c r="P84" s="281">
        <f>IF(P$9=0,0,P$9/TEL_fec!P$9)</f>
        <v>0.48456255497829143</v>
      </c>
      <c r="Q84" s="281">
        <f>IF(Q$9=0,0,Q$9/TEL_fec!Q$9)</f>
        <v>0.48456255497829137</v>
      </c>
    </row>
    <row r="85" spans="1:17" x14ac:dyDescent="0.25">
      <c r="A85" s="129" t="s">
        <v>79</v>
      </c>
      <c r="B85" s="280">
        <f>IF(B$10=0,0,B$10/TEL_fec!B$10)</f>
        <v>0.7058114899256589</v>
      </c>
      <c r="C85" s="280">
        <f>IF(C$10=0,0,C$10/TEL_fec!C$10)</f>
        <v>0.70581148992565867</v>
      </c>
      <c r="D85" s="280">
        <f>IF(D$10=0,0,D$10/TEL_fec!D$10)</f>
        <v>0.70581148992565879</v>
      </c>
      <c r="E85" s="280">
        <f>IF(E$10=0,0,E$10/TEL_fec!E$10)</f>
        <v>0.7058114899256589</v>
      </c>
      <c r="F85" s="280">
        <f>IF(F$10=0,0,F$10/TEL_fec!F$10)</f>
        <v>0.70581148992565867</v>
      </c>
      <c r="G85" s="280">
        <f>IF(G$10=0,0,G$10/TEL_fec!G$10)</f>
        <v>0.70581148992565879</v>
      </c>
      <c r="H85" s="280">
        <f>IF(H$10=0,0,H$10/TEL_fec!H$10)</f>
        <v>0.7058114899256589</v>
      </c>
      <c r="I85" s="280">
        <f>IF(I$10=0,0,I$10/TEL_fec!I$10)</f>
        <v>0.71759562070940153</v>
      </c>
      <c r="J85" s="280">
        <f>IF(J$10=0,0,J$10/TEL_fec!J$10)</f>
        <v>0.71759562070940142</v>
      </c>
      <c r="K85" s="280">
        <f>IF(K$10=0,0,K$10/TEL_fec!K$10)</f>
        <v>0.71759562070940142</v>
      </c>
      <c r="L85" s="280">
        <f>IF(L$10=0,0,L$10/TEL_fec!L$10)</f>
        <v>0.71759562070940142</v>
      </c>
      <c r="M85" s="280">
        <f>IF(M$10=0,0,M$10/TEL_fec!M$10)</f>
        <v>0.71759562070940153</v>
      </c>
      <c r="N85" s="280">
        <f>IF(N$10=0,0,N$10/TEL_fec!N$10)</f>
        <v>0.71759562070940142</v>
      </c>
      <c r="O85" s="280">
        <f>IF(O$10=0,0,O$10/TEL_fec!O$10)</f>
        <v>0.71759562070940142</v>
      </c>
      <c r="P85" s="280">
        <f>IF(P$10=0,0,P$10/TEL_fec!P$10)</f>
        <v>0.75983691565070421</v>
      </c>
      <c r="Q85" s="280">
        <f>IF(Q$10=0,0,Q$10/TEL_fec!Q$10)</f>
        <v>0.75983691565070455</v>
      </c>
    </row>
    <row r="86" spans="1:17" x14ac:dyDescent="0.25">
      <c r="A86" s="127" t="s">
        <v>306</v>
      </c>
      <c r="B86" s="305">
        <f>IF(B$15=0,0,B$15/TEL_fec!B$15)</f>
        <v>0.48738500306832538</v>
      </c>
      <c r="C86" s="305">
        <f>IF(C$15=0,0,C$15/TEL_fec!C$15)</f>
        <v>0.48927973023820165</v>
      </c>
      <c r="D86" s="305">
        <f>IF(D$15=0,0,D$15/TEL_fec!D$15)</f>
        <v>0.48723107070750127</v>
      </c>
      <c r="E86" s="305">
        <f>IF(E$15=0,0,E$15/TEL_fec!E$15)</f>
        <v>0.50716139519073944</v>
      </c>
      <c r="F86" s="305">
        <f>IF(F$15=0,0,F$15/TEL_fec!F$15)</f>
        <v>0.50786590812768728</v>
      </c>
      <c r="G86" s="305">
        <f>IF(G$15=0,0,G$15/TEL_fec!G$15)</f>
        <v>0.51604644302689906</v>
      </c>
      <c r="H86" s="305">
        <f>IF(H$15=0,0,H$15/TEL_fec!H$15)</f>
        <v>0.50828069468497883</v>
      </c>
      <c r="I86" s="305">
        <f>IF(I$15=0,0,I$15/TEL_fec!I$15)</f>
        <v>0.50677549791416499</v>
      </c>
      <c r="J86" s="305">
        <f>IF(J$15=0,0,J$15/TEL_fec!J$15)</f>
        <v>0.50347581497067051</v>
      </c>
      <c r="K86" s="305">
        <f>IF(K$15=0,0,K$15/TEL_fec!K$15)</f>
        <v>0.51384828631014323</v>
      </c>
      <c r="L86" s="305">
        <f>IF(L$15=0,0,L$15/TEL_fec!L$15)</f>
        <v>0.50210084445552117</v>
      </c>
      <c r="M86" s="305">
        <f>IF(M$15=0,0,M$15/TEL_fec!M$15)</f>
        <v>0.51344177424764648</v>
      </c>
      <c r="N86" s="305">
        <f>IF(N$15=0,0,N$15/TEL_fec!N$15)</f>
        <v>0.50966526225715181</v>
      </c>
      <c r="O86" s="305">
        <f>IF(O$15=0,0,O$15/TEL_fec!O$15)</f>
        <v>0.5049755677010751</v>
      </c>
      <c r="P86" s="305">
        <f>IF(P$15=0,0,P$15/TEL_fec!P$15)</f>
        <v>0.53403712669135028</v>
      </c>
      <c r="Q86" s="305">
        <f>IF(Q$15=0,0,Q$15/TEL_fec!Q$15)</f>
        <v>0.53190162916998895</v>
      </c>
    </row>
    <row r="87" spans="1:17" x14ac:dyDescent="0.25">
      <c r="A87" s="127" t="s">
        <v>305</v>
      </c>
      <c r="B87" s="305">
        <f>IF(B$26=0,0,B$26/TEL_fec!B$26)</f>
        <v>0.43114827194505712</v>
      </c>
      <c r="C87" s="305">
        <f>IF(C$26=0,0,C$26/TEL_fec!C$26)</f>
        <v>0.43282437674917817</v>
      </c>
      <c r="D87" s="305">
        <f>IF(D$26=0,0,D$26/TEL_fec!D$26)</f>
        <v>0.43101210101048187</v>
      </c>
      <c r="E87" s="305">
        <f>IF(E$26=0,0,E$26/TEL_fec!E$26)</f>
        <v>0.44864277266873098</v>
      </c>
      <c r="F87" s="305">
        <f>IF(F$26=0,0,F$26/TEL_fec!F$26)</f>
        <v>0.44926599565141573</v>
      </c>
      <c r="G87" s="305">
        <f>IF(G$26=0,0,G$26/TEL_fec!G$26)</f>
        <v>0.45650262267764158</v>
      </c>
      <c r="H87" s="305">
        <f>IF(H$26=0,0,H$26/TEL_fec!H$26)</f>
        <v>0.44963292222132739</v>
      </c>
      <c r="I87" s="305">
        <f>IF(I$26=0,0,I$26/TEL_fec!I$26)</f>
        <v>0.44830140200099206</v>
      </c>
      <c r="J87" s="305">
        <f>IF(J$26=0,0,J$26/TEL_fec!J$26)</f>
        <v>0.44538245170482382</v>
      </c>
      <c r="K87" s="305">
        <f>IF(K$26=0,0,K$26/TEL_fec!K$26)</f>
        <v>0.45455809942820347</v>
      </c>
      <c r="L87" s="305">
        <f>IF(L$26=0,0,L$26/TEL_fec!L$26)</f>
        <v>0.44416613163373009</v>
      </c>
      <c r="M87" s="305">
        <f>IF(M$26=0,0,M$26/TEL_fec!M$26)</f>
        <v>0.45419849260368711</v>
      </c>
      <c r="N87" s="305">
        <f>IF(N$26=0,0,N$26/TEL_fec!N$26)</f>
        <v>0.45085773199671103</v>
      </c>
      <c r="O87" s="305">
        <f>IF(O$26=0,0,O$26/TEL_fec!O$26)</f>
        <v>0.44670915604325867</v>
      </c>
      <c r="P87" s="305">
        <f>IF(P$26=0,0,P$26/TEL_fec!P$26)</f>
        <v>0.47241745822696368</v>
      </c>
      <c r="Q87" s="305">
        <f>IF(Q$26=0,0,Q$26/TEL_fec!Q$26)</f>
        <v>0.47052836426575934</v>
      </c>
    </row>
    <row r="88" spans="1:17" x14ac:dyDescent="0.25">
      <c r="A88" s="127" t="s">
        <v>304</v>
      </c>
      <c r="B88" s="305">
        <f>IF(B$37=0,0,B$37/TEL_fec!B$37)</f>
        <v>0.56147479350869889</v>
      </c>
      <c r="C88" s="305">
        <f>IF(C$37=0,0,C$37/TEL_fec!C$37)</f>
        <v>0.56147479350869889</v>
      </c>
      <c r="D88" s="305">
        <f>IF(D$37=0,0,D$37/TEL_fec!D$37)</f>
        <v>0.561474793508699</v>
      </c>
      <c r="E88" s="305">
        <f>IF(E$37=0,0,E$37/TEL_fec!E$37)</f>
        <v>0.56147479350869889</v>
      </c>
      <c r="F88" s="305">
        <f>IF(F$37=0,0,F$37/TEL_fec!F$37)</f>
        <v>0.56147479350869889</v>
      </c>
      <c r="G88" s="305">
        <f>IF(G$37=0,0,G$37/TEL_fec!G$37)</f>
        <v>0.56147479350869889</v>
      </c>
      <c r="H88" s="305">
        <f>IF(H$37=0,0,H$37/TEL_fec!H$37)</f>
        <v>0.56147479350869878</v>
      </c>
      <c r="I88" s="305">
        <f>IF(I$37=0,0,I$37/TEL_fec!I$37)</f>
        <v>0.57084909881956636</v>
      </c>
      <c r="J88" s="305">
        <f>IF(J$37=0,0,J$37/TEL_fec!J$37)</f>
        <v>0.57084909881956647</v>
      </c>
      <c r="K88" s="305">
        <f>IF(K$37=0,0,K$37/TEL_fec!K$37)</f>
        <v>0.57084909881956647</v>
      </c>
      <c r="L88" s="305">
        <f>IF(L$37=0,0,L$37/TEL_fec!L$37)</f>
        <v>0.57084909881956636</v>
      </c>
      <c r="M88" s="305">
        <f>IF(M$37=0,0,M$37/TEL_fec!M$37)</f>
        <v>0.57084909881956636</v>
      </c>
      <c r="N88" s="305">
        <f>IF(N$37=0,0,N$37/TEL_fec!N$37)</f>
        <v>0.57084909881956647</v>
      </c>
      <c r="O88" s="305">
        <f>IF(O$37=0,0,O$37/TEL_fec!O$37)</f>
        <v>0.57084909881956647</v>
      </c>
      <c r="P88" s="305">
        <f>IF(P$37=0,0,P$37/TEL_fec!P$37)</f>
        <v>0.60445215387496964</v>
      </c>
      <c r="Q88" s="305">
        <f>IF(Q$37=0,0,Q$37/TEL_fec!Q$37)</f>
        <v>0.60445215387496953</v>
      </c>
    </row>
    <row r="89" spans="1:17" x14ac:dyDescent="0.25">
      <c r="A89" s="127" t="s">
        <v>303</v>
      </c>
      <c r="B89" s="305">
        <f>IF(B$38=0,0,B$38/TEL_fec!B$38)</f>
        <v>0.37608699960466829</v>
      </c>
      <c r="C89" s="305">
        <f>IF(C$38=0,0,C$38/TEL_fec!C$38)</f>
        <v>0.3787911930325143</v>
      </c>
      <c r="D89" s="305">
        <f>IF(D$38=0,0,D$38/TEL_fec!D$38)</f>
        <v>0.37867913621481736</v>
      </c>
      <c r="E89" s="305">
        <f>IF(E$38=0,0,E$38/TEL_fec!E$38)</f>
        <v>0.37768576554454425</v>
      </c>
      <c r="F89" s="305">
        <f>IF(F$38=0,0,F$38/TEL_fec!F$38)</f>
        <v>0.37768432383663314</v>
      </c>
      <c r="G89" s="305">
        <f>IF(G$38=0,0,G$38/TEL_fec!G$38)</f>
        <v>0.37969462635223467</v>
      </c>
      <c r="H89" s="305">
        <f>IF(H$38=0,0,H$38/TEL_fec!H$38)</f>
        <v>0.38102763889553437</v>
      </c>
      <c r="I89" s="305">
        <f>IF(I$38=0,0,I$38/TEL_fec!I$38)</f>
        <v>0.38893424598523746</v>
      </c>
      <c r="J89" s="305">
        <f>IF(J$38=0,0,J$38/TEL_fec!J$38)</f>
        <v>0.38788331937285203</v>
      </c>
      <c r="K89" s="305">
        <f>IF(K$38=0,0,K$38/TEL_fec!K$38)</f>
        <v>0.39151799327816478</v>
      </c>
      <c r="L89" s="305">
        <f>IF(L$38=0,0,L$38/TEL_fec!L$38)</f>
        <v>0.38904608047841061</v>
      </c>
      <c r="M89" s="305">
        <f>IF(M$38=0,0,M$38/TEL_fec!M$38)</f>
        <v>0.39077614008865963</v>
      </c>
      <c r="N89" s="305">
        <f>IF(N$38=0,0,N$38/TEL_fec!N$38)</f>
        <v>0.3911764989399204</v>
      </c>
      <c r="O89" s="305">
        <f>IF(O$38=0,0,O$38/TEL_fec!O$38)</f>
        <v>0.38984517965472182</v>
      </c>
      <c r="P89" s="305">
        <f>IF(P$38=0,0,P$38/TEL_fec!P$38)</f>
        <v>0.4132546763867499</v>
      </c>
      <c r="Q89" s="305">
        <f>IF(Q$38=0,0,Q$38/TEL_fec!Q$38)</f>
        <v>0.41207827224860488</v>
      </c>
    </row>
    <row r="90" spans="1:17" x14ac:dyDescent="0.25">
      <c r="A90" s="72" t="s">
        <v>302</v>
      </c>
      <c r="B90" s="279">
        <f>IF(B$58=0,0,B$58/TEL_fec!B$58)</f>
        <v>0.44368687882718599</v>
      </c>
      <c r="C90" s="279">
        <f>IF(C$58=0,0,C$58/TEL_fec!C$58)</f>
        <v>0.44368687882718588</v>
      </c>
      <c r="D90" s="279">
        <f>IF(D$58=0,0,D$58/TEL_fec!D$58)</f>
        <v>0.44368687882718594</v>
      </c>
      <c r="E90" s="279">
        <f>IF(E$58=0,0,E$58/TEL_fec!E$58)</f>
        <v>0.44368687882718588</v>
      </c>
      <c r="F90" s="279">
        <f>IF(F$58=0,0,F$58/TEL_fec!F$58)</f>
        <v>0.44368687882718588</v>
      </c>
      <c r="G90" s="279">
        <f>IF(G$58=0,0,G$58/TEL_fec!G$58)</f>
        <v>0.44368687882718583</v>
      </c>
      <c r="H90" s="279">
        <f>IF(H$58=0,0,H$58/TEL_fec!H$58)</f>
        <v>0.44368687882718594</v>
      </c>
      <c r="I90" s="279">
        <f>IF(I$58=0,0,I$58/TEL_fec!I$58)</f>
        <v>0.45109461344437229</v>
      </c>
      <c r="J90" s="279">
        <f>IF(J$58=0,0,J$58/TEL_fec!J$58)</f>
        <v>0.45109461344437229</v>
      </c>
      <c r="K90" s="279">
        <f>IF(K$58=0,0,K$58/TEL_fec!K$58)</f>
        <v>0.45109461344437229</v>
      </c>
      <c r="L90" s="279">
        <f>IF(L$58=0,0,L$58/TEL_fec!L$58)</f>
        <v>0.45109461344437213</v>
      </c>
      <c r="M90" s="279">
        <f>IF(M$58=0,0,M$58/TEL_fec!M$58)</f>
        <v>0.45109461344437224</v>
      </c>
      <c r="N90" s="279">
        <f>IF(N$58=0,0,N$58/TEL_fec!N$58)</f>
        <v>0.45109461344437218</v>
      </c>
      <c r="O90" s="279">
        <f>IF(O$58=0,0,O$58/TEL_fec!O$58)</f>
        <v>0.45109461344437218</v>
      </c>
      <c r="P90" s="279">
        <f>IF(P$58=0,0,P$58/TEL_fec!P$58)</f>
        <v>0.47764831592391005</v>
      </c>
      <c r="Q90" s="279">
        <f>IF(Q$58=0,0,Q$58/TEL_fec!Q$58)</f>
        <v>0.47764831592391011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157.30484845156826</v>
      </c>
      <c r="C5" s="96">
        <v>139.85968129106402</v>
      </c>
      <c r="D5" s="96">
        <v>111.58194424233602</v>
      </c>
      <c r="E5" s="96">
        <v>118.48462686439204</v>
      </c>
      <c r="F5" s="96">
        <v>109.32544095879601</v>
      </c>
      <c r="G5" s="96">
        <v>94.229162022571373</v>
      </c>
      <c r="H5" s="96">
        <v>88.542891205632017</v>
      </c>
      <c r="I5" s="96">
        <v>77.288283745524012</v>
      </c>
      <c r="J5" s="96">
        <v>60.743650005540005</v>
      </c>
      <c r="K5" s="96">
        <v>43.018131418956003</v>
      </c>
      <c r="L5" s="96">
        <v>42.900109947948316</v>
      </c>
      <c r="M5" s="96">
        <v>31.740221122677791</v>
      </c>
      <c r="N5" s="96">
        <v>28.822428771344011</v>
      </c>
      <c r="O5" s="96">
        <v>31.049246908224074</v>
      </c>
      <c r="P5" s="96">
        <v>27.347248207584212</v>
      </c>
      <c r="Q5" s="96">
        <v>24.849064432326259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7.6891706959878965</v>
      </c>
      <c r="C10" s="158">
        <v>7.2767432164504529</v>
      </c>
      <c r="D10" s="158">
        <v>5.8726895995379831</v>
      </c>
      <c r="E10" s="158">
        <v>7.0983894824500782</v>
      </c>
      <c r="F10" s="158">
        <v>6.5333492471173642</v>
      </c>
      <c r="G10" s="158">
        <v>5.961143424744284</v>
      </c>
      <c r="H10" s="158">
        <v>5.4149552118309856</v>
      </c>
      <c r="I10" s="158">
        <v>5.2405843393931146</v>
      </c>
      <c r="J10" s="158">
        <v>4.039992936453829</v>
      </c>
      <c r="K10" s="158">
        <v>2.7928609916294667</v>
      </c>
      <c r="L10" s="158">
        <v>3.1070725916775581</v>
      </c>
      <c r="M10" s="158">
        <v>2.5310500722024774</v>
      </c>
      <c r="N10" s="158">
        <v>2.2226936873632828</v>
      </c>
      <c r="O10" s="158">
        <v>2.3977420729768557</v>
      </c>
      <c r="P10" s="158">
        <v>2.0324807758076036</v>
      </c>
      <c r="Q10" s="158">
        <v>1.8539898552179042</v>
      </c>
    </row>
    <row r="11" spans="1:17" x14ac:dyDescent="0.25">
      <c r="A11" s="92" t="s">
        <v>125</v>
      </c>
      <c r="B11" s="91">
        <v>3.6004268472208727</v>
      </c>
      <c r="C11" s="91">
        <v>3.4073091459019182</v>
      </c>
      <c r="D11" s="91">
        <v>2.7498660304945628</v>
      </c>
      <c r="E11" s="91">
        <v>3.3237956439150129</v>
      </c>
      <c r="F11" s="91">
        <v>3.059217562157325</v>
      </c>
      <c r="G11" s="91">
        <v>2.7912842197380821</v>
      </c>
      <c r="H11" s="91">
        <v>2.5355335304687272</v>
      </c>
      <c r="I11" s="91">
        <v>2.4538849892513732</v>
      </c>
      <c r="J11" s="91">
        <v>1.8917123323300393</v>
      </c>
      <c r="K11" s="91">
        <v>1.307747232099485</v>
      </c>
      <c r="L11" s="91">
        <v>1.4689933365971859</v>
      </c>
      <c r="M11" s="91">
        <v>1.2010610836352034</v>
      </c>
      <c r="N11" s="91">
        <v>1.0574831186158087</v>
      </c>
      <c r="O11" s="91">
        <v>1.1413846790598101</v>
      </c>
      <c r="P11" s="91">
        <v>0.97153827229699596</v>
      </c>
      <c r="Q11" s="91">
        <v>0.88860756687356135</v>
      </c>
    </row>
    <row r="12" spans="1:17" x14ac:dyDescent="0.25">
      <c r="A12" s="92" t="s">
        <v>26</v>
      </c>
      <c r="B12" s="91">
        <v>4.0887438487670238</v>
      </c>
      <c r="C12" s="91">
        <v>3.8694340705485346</v>
      </c>
      <c r="D12" s="91">
        <v>3.1228235690434207</v>
      </c>
      <c r="E12" s="91">
        <v>3.7745938385350652</v>
      </c>
      <c r="F12" s="91">
        <v>3.4741316849600392</v>
      </c>
      <c r="G12" s="91">
        <v>3.169859205006202</v>
      </c>
      <c r="H12" s="91">
        <v>2.8794216813622588</v>
      </c>
      <c r="I12" s="91">
        <v>2.7866993501417419</v>
      </c>
      <c r="J12" s="91">
        <v>2.1482806041237898</v>
      </c>
      <c r="K12" s="91">
        <v>1.4851137595299819</v>
      </c>
      <c r="L12" s="91">
        <v>1.6380792550803722</v>
      </c>
      <c r="M12" s="91">
        <v>1.329988988567274</v>
      </c>
      <c r="N12" s="91">
        <v>1.1652105687474741</v>
      </c>
      <c r="O12" s="91">
        <v>1.2563573939170458</v>
      </c>
      <c r="P12" s="91">
        <v>1.0609425035106077</v>
      </c>
      <c r="Q12" s="91">
        <v>0.96538228834434281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7.2504953632613889</v>
      </c>
      <c r="C15" s="206">
        <v>6.7470507862505045</v>
      </c>
      <c r="D15" s="206">
        <v>5.5032466564491269</v>
      </c>
      <c r="E15" s="206">
        <v>4.4274316515025287</v>
      </c>
      <c r="F15" s="206">
        <v>4.2758871314605607</v>
      </c>
      <c r="G15" s="206">
        <v>3.6616583324215259</v>
      </c>
      <c r="H15" s="206">
        <v>4.0065575272942349</v>
      </c>
      <c r="I15" s="206">
        <v>3.2759427590155128</v>
      </c>
      <c r="J15" s="206">
        <v>2.577167113493505</v>
      </c>
      <c r="K15" s="206">
        <v>2.1795360914675332</v>
      </c>
      <c r="L15" s="206">
        <v>1.7528525682486005</v>
      </c>
      <c r="M15" s="206">
        <v>1.2021843388702462</v>
      </c>
      <c r="N15" s="206">
        <v>1.2119905977801053</v>
      </c>
      <c r="O15" s="206">
        <v>1.2462659003338694</v>
      </c>
      <c r="P15" s="206">
        <v>1.2007982811923483</v>
      </c>
      <c r="Q15" s="206">
        <v>1.0485854732541648</v>
      </c>
    </row>
    <row r="16" spans="1:17" x14ac:dyDescent="0.25">
      <c r="A16" s="88" t="s">
        <v>33</v>
      </c>
      <c r="B16" s="87">
        <v>0.53820508076337492</v>
      </c>
      <c r="C16" s="87">
        <v>0.45807141350270286</v>
      </c>
      <c r="D16" s="87">
        <v>0.55386010553837839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0.6075697108466469</v>
      </c>
      <c r="C19" s="87">
        <v>0.44000566295300747</v>
      </c>
      <c r="D19" s="87">
        <v>0.44682866302377822</v>
      </c>
      <c r="E19" s="87">
        <v>0.51641746204641736</v>
      </c>
      <c r="F19" s="87">
        <v>0.49153889340361162</v>
      </c>
      <c r="G19" s="87">
        <v>0.45449877624579837</v>
      </c>
      <c r="H19" s="87">
        <v>0.38504637716423251</v>
      </c>
      <c r="I19" s="87">
        <v>0.21761635510002214</v>
      </c>
      <c r="J19" s="87">
        <v>0.22505594253448605</v>
      </c>
      <c r="K19" s="87">
        <v>0.26893462188162992</v>
      </c>
      <c r="L19" s="87">
        <v>0.10128911321489438</v>
      </c>
      <c r="M19" s="87">
        <v>0.11789579628507924</v>
      </c>
      <c r="N19" s="87">
        <v>0.13093969323934693</v>
      </c>
      <c r="O19" s="87">
        <v>0.10769545680104654</v>
      </c>
      <c r="P19" s="87">
        <v>0.11825468706976038</v>
      </c>
      <c r="Q19" s="87">
        <v>0.11020197260216009</v>
      </c>
    </row>
    <row r="20" spans="1:17" x14ac:dyDescent="0.25">
      <c r="A20" s="88" t="s">
        <v>29</v>
      </c>
      <c r="B20" s="87">
        <v>2.7891178036002287</v>
      </c>
      <c r="C20" s="87">
        <v>2.5077063329318925</v>
      </c>
      <c r="D20" s="87">
        <v>1.9531345279718919</v>
      </c>
      <c r="E20" s="87">
        <v>1.6728853895027032</v>
      </c>
      <c r="F20" s="87">
        <v>1.3920348455027032</v>
      </c>
      <c r="G20" s="87">
        <v>0.55764163202871975</v>
      </c>
      <c r="H20" s="87">
        <v>0.83271310462702719</v>
      </c>
      <c r="I20" s="87">
        <v>0.83809947940540552</v>
      </c>
      <c r="J20" s="87">
        <v>0.55269168281513514</v>
      </c>
      <c r="K20" s="87">
        <v>0.55421563275243246</v>
      </c>
      <c r="L20" s="87">
        <v>0.5575880027300204</v>
      </c>
      <c r="M20" s="87">
        <v>0</v>
      </c>
      <c r="N20" s="87">
        <v>0</v>
      </c>
      <c r="O20" s="87">
        <v>0.27869326419528417</v>
      </c>
      <c r="P20" s="87">
        <v>0.27866465739789426</v>
      </c>
      <c r="Q20" s="87">
        <v>0.27891748638362662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3.3156027680511384</v>
      </c>
      <c r="C22" s="87">
        <v>3.3412673768629011</v>
      </c>
      <c r="D22" s="87">
        <v>2.5494233599150782</v>
      </c>
      <c r="E22" s="87">
        <v>2.2381287999534081</v>
      </c>
      <c r="F22" s="87">
        <v>2.3923133925542457</v>
      </c>
      <c r="G22" s="87">
        <v>2.6495179241470077</v>
      </c>
      <c r="H22" s="87">
        <v>2.7887980455029751</v>
      </c>
      <c r="I22" s="87">
        <v>2.2202269245100852</v>
      </c>
      <c r="J22" s="87">
        <v>1.7994194881438839</v>
      </c>
      <c r="K22" s="87">
        <v>1.3563858368334709</v>
      </c>
      <c r="L22" s="87">
        <v>1.0939754523036855</v>
      </c>
      <c r="M22" s="87">
        <v>1.0842885425851669</v>
      </c>
      <c r="N22" s="87">
        <v>1.0810509045407584</v>
      </c>
      <c r="O22" s="87">
        <v>0.85987717933753871</v>
      </c>
      <c r="P22" s="87">
        <v>0.80387893672469379</v>
      </c>
      <c r="Q22" s="87">
        <v>0.65946601426837825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61.629210587721801</v>
      </c>
      <c r="C26" s="204">
        <v>57.349931683129284</v>
      </c>
      <c r="D26" s="204">
        <v>46.777596579817569</v>
      </c>
      <c r="E26" s="204">
        <v>37.633169037771495</v>
      </c>
      <c r="F26" s="204">
        <v>36.345040617414767</v>
      </c>
      <c r="G26" s="204">
        <v>31.124095825582977</v>
      </c>
      <c r="H26" s="204">
        <v>34.055738982001003</v>
      </c>
      <c r="I26" s="204">
        <v>27.845513451631859</v>
      </c>
      <c r="J26" s="204">
        <v>21.905920464694795</v>
      </c>
      <c r="K26" s="204">
        <v>18.526056777474032</v>
      </c>
      <c r="L26" s="204">
        <v>14.899246830113105</v>
      </c>
      <c r="M26" s="204">
        <v>10.218566880397095</v>
      </c>
      <c r="N26" s="204">
        <v>10.301920081130898</v>
      </c>
      <c r="O26" s="204">
        <v>10.593260152837891</v>
      </c>
      <c r="P26" s="204">
        <v>10.206785390134964</v>
      </c>
      <c r="Q26" s="204">
        <v>8.9129765226604043</v>
      </c>
    </row>
    <row r="27" spans="1:17" x14ac:dyDescent="0.25">
      <c r="A27" s="88" t="s">
        <v>33</v>
      </c>
      <c r="B27" s="87">
        <v>4.5747431864886865</v>
      </c>
      <c r="C27" s="87">
        <v>3.8936070147729747</v>
      </c>
      <c r="D27" s="87">
        <v>4.7078108970762162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5.1643425421964979</v>
      </c>
      <c r="C30" s="87">
        <v>3.7400481351005639</v>
      </c>
      <c r="D30" s="87">
        <v>3.7980436357021152</v>
      </c>
      <c r="E30" s="87">
        <v>4.3895484273945478</v>
      </c>
      <c r="F30" s="87">
        <v>4.1780805939306997</v>
      </c>
      <c r="G30" s="87">
        <v>3.8632395980892866</v>
      </c>
      <c r="H30" s="87">
        <v>3.2728942058959767</v>
      </c>
      <c r="I30" s="87">
        <v>1.8497390183501883</v>
      </c>
      <c r="J30" s="87">
        <v>1.9129755115431313</v>
      </c>
      <c r="K30" s="87">
        <v>2.2859442859938546</v>
      </c>
      <c r="L30" s="87">
        <v>0.86095746232660231</v>
      </c>
      <c r="M30" s="87">
        <v>1.0021142684231736</v>
      </c>
      <c r="N30" s="87">
        <v>1.1129873925344491</v>
      </c>
      <c r="O30" s="87">
        <v>0.91541138280889556</v>
      </c>
      <c r="P30" s="87">
        <v>1.0051648400929634</v>
      </c>
      <c r="Q30" s="87">
        <v>0.93671676711836083</v>
      </c>
    </row>
    <row r="31" spans="1:17" x14ac:dyDescent="0.25">
      <c r="A31" s="88" t="s">
        <v>29</v>
      </c>
      <c r="B31" s="87">
        <v>23.707501330601943</v>
      </c>
      <c r="C31" s="87">
        <v>21.315503829921084</v>
      </c>
      <c r="D31" s="87">
        <v>16.601643487761081</v>
      </c>
      <c r="E31" s="87">
        <v>14.219525810772979</v>
      </c>
      <c r="F31" s="87">
        <v>11.832296186772977</v>
      </c>
      <c r="G31" s="87">
        <v>4.7399538722441186</v>
      </c>
      <c r="H31" s="87">
        <v>7.0780613893297319</v>
      </c>
      <c r="I31" s="87">
        <v>7.1238455749459471</v>
      </c>
      <c r="J31" s="87">
        <v>4.6978793039286488</v>
      </c>
      <c r="K31" s="87">
        <v>4.7108328783956761</v>
      </c>
      <c r="L31" s="87">
        <v>4.739498023205174</v>
      </c>
      <c r="M31" s="87">
        <v>0</v>
      </c>
      <c r="N31" s="87">
        <v>0</v>
      </c>
      <c r="O31" s="87">
        <v>2.3688927456599154</v>
      </c>
      <c r="P31" s="87">
        <v>2.3686495878821017</v>
      </c>
      <c r="Q31" s="87">
        <v>2.3707986342608272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28.182623528434679</v>
      </c>
      <c r="C33" s="87">
        <v>28.40077270333466</v>
      </c>
      <c r="D33" s="87">
        <v>21.670098559278163</v>
      </c>
      <c r="E33" s="87">
        <v>19.024094799603969</v>
      </c>
      <c r="F33" s="87">
        <v>20.334663836711087</v>
      </c>
      <c r="G33" s="87">
        <v>22.520902355249572</v>
      </c>
      <c r="H33" s="87">
        <v>23.70478338677529</v>
      </c>
      <c r="I33" s="87">
        <v>18.871928858335725</v>
      </c>
      <c r="J33" s="87">
        <v>15.295065649223012</v>
      </c>
      <c r="K33" s="87">
        <v>11.529279613084503</v>
      </c>
      <c r="L33" s="87">
        <v>9.2987913445813284</v>
      </c>
      <c r="M33" s="87">
        <v>9.2164526119739207</v>
      </c>
      <c r="N33" s="87">
        <v>9.1889326885964486</v>
      </c>
      <c r="O33" s="87">
        <v>7.3089560243690794</v>
      </c>
      <c r="P33" s="87">
        <v>6.8329709621598989</v>
      </c>
      <c r="Q33" s="87">
        <v>5.6054611212812162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80.735971804597156</v>
      </c>
      <c r="C38" s="204">
        <v>68.485955605233784</v>
      </c>
      <c r="D38" s="204">
        <v>53.428411406531318</v>
      </c>
      <c r="E38" s="204">
        <v>69.325636692667928</v>
      </c>
      <c r="F38" s="204">
        <v>62.171163962803327</v>
      </c>
      <c r="G38" s="204">
        <v>53.4822644398226</v>
      </c>
      <c r="H38" s="204">
        <v>45.065639484505802</v>
      </c>
      <c r="I38" s="204">
        <v>40.926243195483522</v>
      </c>
      <c r="J38" s="204">
        <v>32.220569490897873</v>
      </c>
      <c r="K38" s="204">
        <v>19.519677558384966</v>
      </c>
      <c r="L38" s="204">
        <v>23.14093795790906</v>
      </c>
      <c r="M38" s="204">
        <v>17.788419831207975</v>
      </c>
      <c r="N38" s="204">
        <v>15.085824405069726</v>
      </c>
      <c r="O38" s="204">
        <v>16.811978782075457</v>
      </c>
      <c r="P38" s="204">
        <v>13.9071837604493</v>
      </c>
      <c r="Q38" s="204">
        <v>13.033512581193786</v>
      </c>
    </row>
    <row r="39" spans="1:17" x14ac:dyDescent="0.25">
      <c r="A39" s="152" t="s">
        <v>310</v>
      </c>
      <c r="B39" s="264">
        <v>69.135179223378927</v>
      </c>
      <c r="C39" s="264">
        <v>57.690674347232971</v>
      </c>
      <c r="D39" s="264">
        <v>44.623216756212713</v>
      </c>
      <c r="E39" s="264">
        <v>62.241746050263878</v>
      </c>
      <c r="F39" s="264">
        <v>55.32974455246643</v>
      </c>
      <c r="G39" s="264">
        <v>47.623611107948157</v>
      </c>
      <c r="H39" s="264">
        <v>38.655147440835023</v>
      </c>
      <c r="I39" s="264">
        <v>35.684734781058701</v>
      </c>
      <c r="J39" s="264">
        <v>28.097102109308267</v>
      </c>
      <c r="K39" s="264">
        <v>16.032419812036913</v>
      </c>
      <c r="L39" s="264">
        <v>20.336373848711297</v>
      </c>
      <c r="M39" s="264">
        <v>15.864924889015581</v>
      </c>
      <c r="N39" s="264">
        <v>13.146639448621556</v>
      </c>
      <c r="O39" s="264">
        <v>14.817953341541266</v>
      </c>
      <c r="P39" s="264">
        <v>11.985906510541541</v>
      </c>
      <c r="Q39" s="264">
        <v>11.355775823987122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2.9089903565880006</v>
      </c>
      <c r="G41" s="208">
        <v>2.9015472362272727</v>
      </c>
      <c r="H41" s="208">
        <v>2.8674601476120007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8.699491655102344</v>
      </c>
      <c r="C42" s="208">
        <v>4.4336950905276993</v>
      </c>
      <c r="D42" s="208">
        <v>5.0520114469894999</v>
      </c>
      <c r="E42" s="208">
        <v>10.064363736897755</v>
      </c>
      <c r="F42" s="208">
        <v>7.3175848249825863</v>
      </c>
      <c r="G42" s="208">
        <v>4.9017124843096891</v>
      </c>
      <c r="H42" s="208">
        <v>2.671381487432293</v>
      </c>
      <c r="I42" s="208">
        <v>1.3407472294743816</v>
      </c>
      <c r="J42" s="208">
        <v>1.8188513048491664</v>
      </c>
      <c r="K42" s="208">
        <v>1.9371697540464226</v>
      </c>
      <c r="L42" s="208">
        <v>0.59050131585538024</v>
      </c>
      <c r="M42" s="208">
        <v>0.67480029047137136</v>
      </c>
      <c r="N42" s="208">
        <v>0.67399228028691827</v>
      </c>
      <c r="O42" s="208">
        <v>0.84550708742476977</v>
      </c>
      <c r="P42" s="208">
        <v>0.89548102401014895</v>
      </c>
      <c r="Q42" s="208">
        <v>1.0709595723378413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60.435687568276578</v>
      </c>
      <c r="C44" s="208">
        <v>53.256979256705272</v>
      </c>
      <c r="D44" s="208">
        <v>39.571205309223217</v>
      </c>
      <c r="E44" s="208">
        <v>52.177382313366124</v>
      </c>
      <c r="F44" s="208">
        <v>45.103169370895841</v>
      </c>
      <c r="G44" s="208">
        <v>39.820351387411193</v>
      </c>
      <c r="H44" s="208">
        <v>33.116305805790731</v>
      </c>
      <c r="I44" s="208">
        <v>34.34398755158432</v>
      </c>
      <c r="J44" s="208">
        <v>26.278250804459102</v>
      </c>
      <c r="K44" s="208">
        <v>14.095250057990491</v>
      </c>
      <c r="L44" s="208">
        <v>19.745872532855916</v>
      </c>
      <c r="M44" s="208">
        <v>15.190124598544211</v>
      </c>
      <c r="N44" s="208">
        <v>12.472647168334637</v>
      </c>
      <c r="O44" s="208">
        <v>13.972446254116496</v>
      </c>
      <c r="P44" s="208">
        <v>11.090425486531393</v>
      </c>
      <c r="Q44" s="208">
        <v>10.28481625164928</v>
      </c>
    </row>
    <row r="45" spans="1:17" x14ac:dyDescent="0.25">
      <c r="A45" s="152" t="s">
        <v>309</v>
      </c>
      <c r="B45" s="264">
        <v>11.600792581218224</v>
      </c>
      <c r="C45" s="264">
        <v>10.795281258000806</v>
      </c>
      <c r="D45" s="264">
        <v>8.8051946503186045</v>
      </c>
      <c r="E45" s="264">
        <v>7.0838906424040466</v>
      </c>
      <c r="F45" s="264">
        <v>6.8414194103368979</v>
      </c>
      <c r="G45" s="264">
        <v>5.858653331874442</v>
      </c>
      <c r="H45" s="264">
        <v>6.4104920436707769</v>
      </c>
      <c r="I45" s="264">
        <v>5.2415084144248212</v>
      </c>
      <c r="J45" s="264">
        <v>4.1234673815896086</v>
      </c>
      <c r="K45" s="264">
        <v>3.4872577463480536</v>
      </c>
      <c r="L45" s="264">
        <v>2.8045641091977611</v>
      </c>
      <c r="M45" s="264">
        <v>1.9234949421923941</v>
      </c>
      <c r="N45" s="264">
        <v>1.9391849564481687</v>
      </c>
      <c r="O45" s="264">
        <v>1.9940254405341911</v>
      </c>
      <c r="P45" s="264">
        <v>1.9212772499077579</v>
      </c>
      <c r="Q45" s="264">
        <v>1.6777367572066644</v>
      </c>
    </row>
    <row r="46" spans="1:17" x14ac:dyDescent="0.25">
      <c r="A46" s="150" t="s">
        <v>33</v>
      </c>
      <c r="B46" s="87">
        <v>0.86112812922140003</v>
      </c>
      <c r="C46" s="87">
        <v>0.73291426160432449</v>
      </c>
      <c r="D46" s="87">
        <v>0.88617616886140549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0.97211153735463529</v>
      </c>
      <c r="C49" s="87">
        <v>0.70400906072481195</v>
      </c>
      <c r="D49" s="87">
        <v>0.71492586083804521</v>
      </c>
      <c r="E49" s="87">
        <v>0.82626793927426778</v>
      </c>
      <c r="F49" s="87">
        <v>0.7864622294457787</v>
      </c>
      <c r="G49" s="87">
        <v>0.72719804199327753</v>
      </c>
      <c r="H49" s="87">
        <v>0.61607420346277209</v>
      </c>
      <c r="I49" s="87">
        <v>0.3481861681600355</v>
      </c>
      <c r="J49" s="87">
        <v>0.36008950805517764</v>
      </c>
      <c r="K49" s="87">
        <v>0.43029539501060798</v>
      </c>
      <c r="L49" s="87">
        <v>0.16206258114383104</v>
      </c>
      <c r="M49" s="87">
        <v>0.18863327405612679</v>
      </c>
      <c r="N49" s="87">
        <v>0.2095035091829551</v>
      </c>
      <c r="O49" s="87">
        <v>0.17231273088167445</v>
      </c>
      <c r="P49" s="87">
        <v>0.18920749931161665</v>
      </c>
      <c r="Q49" s="87">
        <v>0.17632315616345617</v>
      </c>
    </row>
    <row r="50" spans="1:17" x14ac:dyDescent="0.25">
      <c r="A50" s="150" t="s">
        <v>29</v>
      </c>
      <c r="B50" s="87">
        <v>4.4625884857603664</v>
      </c>
      <c r="C50" s="87">
        <v>4.0123301326910275</v>
      </c>
      <c r="D50" s="87">
        <v>3.1250152447550277</v>
      </c>
      <c r="E50" s="87">
        <v>2.6766166232043251</v>
      </c>
      <c r="F50" s="87">
        <v>2.2272557528043255</v>
      </c>
      <c r="G50" s="87">
        <v>0.89222661124595171</v>
      </c>
      <c r="H50" s="87">
        <v>1.3323409674032438</v>
      </c>
      <c r="I50" s="87">
        <v>1.3409591670486491</v>
      </c>
      <c r="J50" s="87">
        <v>0.88430669250421623</v>
      </c>
      <c r="K50" s="87">
        <v>0.88674501240389203</v>
      </c>
      <c r="L50" s="87">
        <v>0.89214080436803289</v>
      </c>
      <c r="M50" s="87">
        <v>0</v>
      </c>
      <c r="N50" s="87">
        <v>0</v>
      </c>
      <c r="O50" s="87">
        <v>0.4459092227124547</v>
      </c>
      <c r="P50" s="87">
        <v>0.4458634518366309</v>
      </c>
      <c r="Q50" s="87">
        <v>0.44626797821380271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5.3049644288818225</v>
      </c>
      <c r="C52" s="87">
        <v>5.3460278029806414</v>
      </c>
      <c r="D52" s="87">
        <v>4.0790773758641254</v>
      </c>
      <c r="E52" s="87">
        <v>3.5810060799254533</v>
      </c>
      <c r="F52" s="87">
        <v>3.8277014280867938</v>
      </c>
      <c r="G52" s="87">
        <v>4.2392286786352127</v>
      </c>
      <c r="H52" s="87">
        <v>4.4620768728047606</v>
      </c>
      <c r="I52" s="87">
        <v>3.5523630792161369</v>
      </c>
      <c r="J52" s="87">
        <v>2.8790711810302145</v>
      </c>
      <c r="K52" s="87">
        <v>2.1702173389335537</v>
      </c>
      <c r="L52" s="87">
        <v>1.7503607236858971</v>
      </c>
      <c r="M52" s="87">
        <v>1.7348616681362674</v>
      </c>
      <c r="N52" s="87">
        <v>1.7296814472652136</v>
      </c>
      <c r="O52" s="87">
        <v>1.3758034869400619</v>
      </c>
      <c r="P52" s="87">
        <v>1.2862062987595104</v>
      </c>
      <c r="Q52" s="87">
        <v>1.0551456228294054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0.99999999999999989</v>
      </c>
      <c r="C62" s="77">
        <f t="shared" si="0"/>
        <v>1</v>
      </c>
      <c r="D62" s="77">
        <f t="shared" si="0"/>
        <v>0.99999999999999978</v>
      </c>
      <c r="E62" s="77">
        <f t="shared" si="0"/>
        <v>1</v>
      </c>
      <c r="F62" s="77">
        <f t="shared" si="0"/>
        <v>1.0000000000000002</v>
      </c>
      <c r="G62" s="77">
        <f t="shared" si="0"/>
        <v>1.0000000000000002</v>
      </c>
      <c r="H62" s="77">
        <f t="shared" si="0"/>
        <v>1</v>
      </c>
      <c r="I62" s="77">
        <f t="shared" si="0"/>
        <v>0.99999999999999989</v>
      </c>
      <c r="J62" s="77">
        <f t="shared" si="0"/>
        <v>1</v>
      </c>
      <c r="K62" s="77">
        <f t="shared" si="0"/>
        <v>0.99999999999999989</v>
      </c>
      <c r="L62" s="77">
        <f t="shared" si="0"/>
        <v>1</v>
      </c>
      <c r="M62" s="77">
        <f t="shared" si="0"/>
        <v>1.0000000000000002</v>
      </c>
      <c r="N62" s="77">
        <f t="shared" si="0"/>
        <v>1</v>
      </c>
      <c r="O62" s="77">
        <f t="shared" si="0"/>
        <v>0.99999999999999989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4.8880697395384309E-2</v>
      </c>
      <c r="C67" s="201">
        <f t="shared" si="5"/>
        <v>5.2028884588309024E-2</v>
      </c>
      <c r="D67" s="201">
        <f t="shared" si="5"/>
        <v>5.2631181858451503E-2</v>
      </c>
      <c r="E67" s="201">
        <f t="shared" si="5"/>
        <v>5.9909793112437472E-2</v>
      </c>
      <c r="F67" s="201">
        <f t="shared" si="5"/>
        <v>5.9760557010510827E-2</v>
      </c>
      <c r="G67" s="201">
        <f t="shared" si="5"/>
        <v>6.3262192900711237E-2</v>
      </c>
      <c r="H67" s="201">
        <f t="shared" si="5"/>
        <v>6.1156295419078799E-2</v>
      </c>
      <c r="I67" s="201">
        <f t="shared" si="5"/>
        <v>6.7805676170116944E-2</v>
      </c>
      <c r="J67" s="201">
        <f t="shared" si="5"/>
        <v>6.6508893293132199E-2</v>
      </c>
      <c r="K67" s="201">
        <f t="shared" si="5"/>
        <v>6.4922880178816603E-2</v>
      </c>
      <c r="L67" s="201">
        <f t="shared" si="5"/>
        <v>7.242574891876595E-2</v>
      </c>
      <c r="M67" s="201">
        <f t="shared" si="5"/>
        <v>7.9742672945466331E-2</v>
      </c>
      <c r="N67" s="201">
        <f t="shared" si="5"/>
        <v>7.7116807365420259E-2</v>
      </c>
      <c r="O67" s="201">
        <f t="shared" si="5"/>
        <v>7.7223839923207971E-2</v>
      </c>
      <c r="P67" s="201">
        <f t="shared" si="5"/>
        <v>7.4321217271284198E-2</v>
      </c>
      <c r="Q67" s="201">
        <f t="shared" si="5"/>
        <v>7.4610046598214796E-2</v>
      </c>
    </row>
    <row r="68" spans="1:17" x14ac:dyDescent="0.25">
      <c r="A68" s="127" t="s">
        <v>306</v>
      </c>
      <c r="B68" s="200">
        <f t="shared" ref="B68:Q68" si="6">IF(B$15=0,0,B$15/B$5)</f>
        <v>4.6092001833584327E-2</v>
      </c>
      <c r="C68" s="200">
        <f t="shared" si="6"/>
        <v>4.8241571294654381E-2</v>
      </c>
      <c r="D68" s="200">
        <f t="shared" si="6"/>
        <v>4.9320225542020132E-2</v>
      </c>
      <c r="E68" s="200">
        <f t="shared" si="6"/>
        <v>3.7367140098012973E-2</v>
      </c>
      <c r="F68" s="200">
        <f t="shared" si="6"/>
        <v>3.9111547083282405E-2</v>
      </c>
      <c r="G68" s="200">
        <f t="shared" si="6"/>
        <v>3.8859077740120658E-2</v>
      </c>
      <c r="H68" s="200">
        <f t="shared" si="6"/>
        <v>4.5249906262823575E-2</v>
      </c>
      <c r="I68" s="200">
        <f t="shared" si="6"/>
        <v>4.238602023822572E-2</v>
      </c>
      <c r="J68" s="200">
        <f t="shared" si="6"/>
        <v>4.242693867191813E-2</v>
      </c>
      <c r="K68" s="200">
        <f t="shared" si="6"/>
        <v>5.0665522178099942E-2</v>
      </c>
      <c r="L68" s="200">
        <f t="shared" si="6"/>
        <v>4.0858929507998382E-2</v>
      </c>
      <c r="M68" s="200">
        <f t="shared" si="6"/>
        <v>3.7875739246545706E-2</v>
      </c>
      <c r="N68" s="200">
        <f t="shared" si="6"/>
        <v>4.2050259101866425E-2</v>
      </c>
      <c r="O68" s="200">
        <f t="shared" si="6"/>
        <v>4.0138361616872856E-2</v>
      </c>
      <c r="P68" s="200">
        <f t="shared" si="6"/>
        <v>4.3909291058371679E-2</v>
      </c>
      <c r="Q68" s="200">
        <f t="shared" si="6"/>
        <v>4.219818722390431E-2</v>
      </c>
    </row>
    <row r="69" spans="1:17" x14ac:dyDescent="0.25">
      <c r="A69" s="127" t="s">
        <v>305</v>
      </c>
      <c r="B69" s="200">
        <f t="shared" ref="B69:Q69" si="7">IF(B$26=0,0,B$26/B$5)</f>
        <v>0.39178201558546677</v>
      </c>
      <c r="C69" s="200">
        <f t="shared" si="7"/>
        <v>0.41005335600456222</v>
      </c>
      <c r="D69" s="200">
        <f t="shared" si="7"/>
        <v>0.41922191710717099</v>
      </c>
      <c r="E69" s="200">
        <f t="shared" si="7"/>
        <v>0.31762069083311029</v>
      </c>
      <c r="F69" s="200">
        <f t="shared" si="7"/>
        <v>0.33244815020790047</v>
      </c>
      <c r="G69" s="200">
        <f t="shared" si="7"/>
        <v>0.33030216079102565</v>
      </c>
      <c r="H69" s="200">
        <f t="shared" si="7"/>
        <v>0.38462420323400048</v>
      </c>
      <c r="I69" s="200">
        <f t="shared" si="7"/>
        <v>0.36028117202491866</v>
      </c>
      <c r="J69" s="200">
        <f t="shared" si="7"/>
        <v>0.36062897871130412</v>
      </c>
      <c r="K69" s="200">
        <f t="shared" si="7"/>
        <v>0.43065693851384951</v>
      </c>
      <c r="L69" s="200">
        <f t="shared" si="7"/>
        <v>0.34730090081798631</v>
      </c>
      <c r="M69" s="200">
        <f t="shared" si="7"/>
        <v>0.32194378359563858</v>
      </c>
      <c r="N69" s="200">
        <f t="shared" si="7"/>
        <v>0.35742720236586473</v>
      </c>
      <c r="O69" s="200">
        <f t="shared" si="7"/>
        <v>0.34117607374341929</v>
      </c>
      <c r="P69" s="200">
        <f t="shared" si="7"/>
        <v>0.3732289739961594</v>
      </c>
      <c r="Q69" s="200">
        <f t="shared" si="7"/>
        <v>0.3586845914031867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0.51324528518556445</v>
      </c>
      <c r="C71" s="200">
        <f t="shared" si="9"/>
        <v>0.48967618811247443</v>
      </c>
      <c r="D71" s="200">
        <f t="shared" si="9"/>
        <v>0.47882667549235713</v>
      </c>
      <c r="E71" s="200">
        <f t="shared" si="9"/>
        <v>0.58510237595643921</v>
      </c>
      <c r="F71" s="200">
        <f t="shared" si="9"/>
        <v>0.56867974569830637</v>
      </c>
      <c r="G71" s="200">
        <f t="shared" si="9"/>
        <v>0.56757656856814265</v>
      </c>
      <c r="H71" s="200">
        <f t="shared" si="9"/>
        <v>0.50896959508409723</v>
      </c>
      <c r="I71" s="200">
        <f t="shared" si="9"/>
        <v>0.5295271315667387</v>
      </c>
      <c r="J71" s="200">
        <f t="shared" si="9"/>
        <v>0.53043518932364553</v>
      </c>
      <c r="K71" s="200">
        <f t="shared" si="9"/>
        <v>0.45375465912923385</v>
      </c>
      <c r="L71" s="200">
        <f t="shared" si="9"/>
        <v>0.53941442075524959</v>
      </c>
      <c r="M71" s="200">
        <f t="shared" si="9"/>
        <v>0.56043780421234946</v>
      </c>
      <c r="N71" s="200">
        <f t="shared" si="9"/>
        <v>0.52340573116684863</v>
      </c>
      <c r="O71" s="200">
        <f t="shared" si="9"/>
        <v>0.54146172471649978</v>
      </c>
      <c r="P71" s="200">
        <f t="shared" si="9"/>
        <v>0.50854051767418484</v>
      </c>
      <c r="Q71" s="200">
        <f t="shared" si="9"/>
        <v>0.52450717477469422</v>
      </c>
    </row>
    <row r="72" spans="1:17" x14ac:dyDescent="0.25">
      <c r="A72" s="142" t="s">
        <v>310</v>
      </c>
      <c r="B72" s="199">
        <f t="shared" ref="B72:Q72" si="10">IF(B$39=0,0,B$39/B$5)</f>
        <v>0.43949808225182951</v>
      </c>
      <c r="C72" s="199">
        <f t="shared" si="10"/>
        <v>0.41248967404102738</v>
      </c>
      <c r="D72" s="199">
        <f t="shared" si="10"/>
        <v>0.39991431462512489</v>
      </c>
      <c r="E72" s="199">
        <f t="shared" si="10"/>
        <v>0.5253149517996184</v>
      </c>
      <c r="F72" s="199">
        <f t="shared" si="10"/>
        <v>0.50610127036505459</v>
      </c>
      <c r="G72" s="199">
        <f t="shared" si="10"/>
        <v>0.50540204418394952</v>
      </c>
      <c r="H72" s="199">
        <f t="shared" si="10"/>
        <v>0.43656974506357948</v>
      </c>
      <c r="I72" s="199">
        <f t="shared" si="10"/>
        <v>0.46170949918557747</v>
      </c>
      <c r="J72" s="199">
        <f t="shared" si="10"/>
        <v>0.46255208744857657</v>
      </c>
      <c r="K72" s="199">
        <f t="shared" si="10"/>
        <v>0.37268982364427394</v>
      </c>
      <c r="L72" s="199">
        <f t="shared" si="10"/>
        <v>0.47404013354245206</v>
      </c>
      <c r="M72" s="199">
        <f t="shared" si="10"/>
        <v>0.49983662141787633</v>
      </c>
      <c r="N72" s="199">
        <f t="shared" si="10"/>
        <v>0.4561253166038623</v>
      </c>
      <c r="O72" s="199">
        <f t="shared" si="10"/>
        <v>0.47724034612950322</v>
      </c>
      <c r="P72" s="199">
        <f t="shared" si="10"/>
        <v>0.43828565198079017</v>
      </c>
      <c r="Q72" s="199">
        <f t="shared" si="10"/>
        <v>0.4569900752164473</v>
      </c>
    </row>
    <row r="73" spans="1:17" x14ac:dyDescent="0.25">
      <c r="A73" s="142" t="s">
        <v>309</v>
      </c>
      <c r="B73" s="199">
        <f t="shared" ref="B73:Q73" si="11">IF(B$45=0,0,B$45/B$5)</f>
        <v>7.3747202933734934E-2</v>
      </c>
      <c r="C73" s="199">
        <f t="shared" si="11"/>
        <v>7.7186514071446999E-2</v>
      </c>
      <c r="D73" s="199">
        <f t="shared" si="11"/>
        <v>7.8912360867232217E-2</v>
      </c>
      <c r="E73" s="199">
        <f t="shared" si="11"/>
        <v>5.9787424156820757E-2</v>
      </c>
      <c r="F73" s="199">
        <f t="shared" si="11"/>
        <v>6.2578475333251851E-2</v>
      </c>
      <c r="G73" s="199">
        <f t="shared" si="11"/>
        <v>6.2174524384193054E-2</v>
      </c>
      <c r="H73" s="199">
        <f t="shared" si="11"/>
        <v>7.2399850020517742E-2</v>
      </c>
      <c r="I73" s="199">
        <f t="shared" si="11"/>
        <v>6.7817632381161161E-2</v>
      </c>
      <c r="J73" s="199">
        <f t="shared" si="11"/>
        <v>6.7883101875069018E-2</v>
      </c>
      <c r="K73" s="199">
        <f t="shared" si="11"/>
        <v>8.1064835484959921E-2</v>
      </c>
      <c r="L73" s="199">
        <f t="shared" si="11"/>
        <v>6.5374287212797422E-2</v>
      </c>
      <c r="M73" s="199">
        <f t="shared" si="11"/>
        <v>6.0601182794473137E-2</v>
      </c>
      <c r="N73" s="199">
        <f t="shared" si="11"/>
        <v>6.7280414562986293E-2</v>
      </c>
      <c r="O73" s="199">
        <f t="shared" si="11"/>
        <v>6.4221378586996572E-2</v>
      </c>
      <c r="P73" s="199">
        <f t="shared" si="11"/>
        <v>7.0254865693394702E-2</v>
      </c>
      <c r="Q73" s="199">
        <f t="shared" si="11"/>
        <v>6.7517099558246918E-2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1.8493253591484999</v>
      </c>
      <c r="C80" s="230">
        <f>IF(C$5=0,0,C$5/TEL_fec!C$5)</f>
        <v>1.7374255470097171</v>
      </c>
      <c r="D80" s="230">
        <f>IF(D$5=0,0,D$5/TEL_fec!D$5)</f>
        <v>1.7175429103846429</v>
      </c>
      <c r="E80" s="230">
        <f>IF(E$5=0,0,E$5/TEL_fec!E$5)</f>
        <v>1.5088737344910259</v>
      </c>
      <c r="F80" s="230">
        <f>IF(F$5=0,0,F$5/TEL_fec!F$5)</f>
        <v>1.5126417454617955</v>
      </c>
      <c r="G80" s="230">
        <f>IF(G$5=0,0,G$5/TEL_fec!G$5)</f>
        <v>1.4289152671015288</v>
      </c>
      <c r="H80" s="230">
        <f>IF(H$5=0,0,H$5/TEL_fec!H$5)</f>
        <v>1.4781195075126723</v>
      </c>
      <c r="I80" s="230">
        <f>IF(I$5=0,0,I$5/TEL_fec!I$5)</f>
        <v>1.333167344859947</v>
      </c>
      <c r="J80" s="230">
        <f>IF(J$5=0,0,J$5/TEL_fec!J$5)</f>
        <v>1.3591612909229189</v>
      </c>
      <c r="K80" s="230">
        <f>IF(K$5=0,0,K$5/TEL_fec!K$5)</f>
        <v>1.3923644948771581</v>
      </c>
      <c r="L80" s="230">
        <f>IF(L$5=0,0,L$5/TEL_fec!L$5)</f>
        <v>1.2361289771783524</v>
      </c>
      <c r="M80" s="230">
        <f>IF(M$5=0,0,M$5/TEL_fec!M$5)</f>
        <v>1.118587753986283</v>
      </c>
      <c r="N80" s="230">
        <f>IF(N$5=0,0,N$5/TEL_fec!N$5)</f>
        <v>1.1536719653905689</v>
      </c>
      <c r="O80" s="230">
        <f>IF(O$5=0,0,O$5/TEL_fec!O$5)</f>
        <v>1.1514477621873391</v>
      </c>
      <c r="P80" s="230">
        <f>IF(P$5=0,0,P$5/TEL_fec!P$5)</f>
        <v>1.1914585181249093</v>
      </c>
      <c r="Q80" s="230">
        <f>IF(Q$5=0,0,Q$5/TEL_fec!Q$5)</f>
        <v>1.1836552885678924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1.3251222000000002</v>
      </c>
      <c r="C85" s="273">
        <f>IF(C$10=0,0,C$10/TEL_fec!C$10)</f>
        <v>1.3251222</v>
      </c>
      <c r="D85" s="273">
        <f>IF(D$10=0,0,D$10/TEL_fec!D$10)</f>
        <v>1.3251222</v>
      </c>
      <c r="E85" s="273">
        <f>IF(E$10=0,0,E$10/TEL_fec!E$10)</f>
        <v>1.3251222000000002</v>
      </c>
      <c r="F85" s="273">
        <f>IF(F$10=0,0,F$10/TEL_fec!F$10)</f>
        <v>1.3251221999999998</v>
      </c>
      <c r="G85" s="273">
        <f>IF(G$10=0,0,G$10/TEL_fec!G$10)</f>
        <v>1.3251222</v>
      </c>
      <c r="H85" s="273">
        <f>IF(H$10=0,0,H$10/TEL_fec!H$10)</f>
        <v>1.3251222000000005</v>
      </c>
      <c r="I85" s="273">
        <f>IF(I$10=0,0,I$10/TEL_fec!I$10)</f>
        <v>1.3251222</v>
      </c>
      <c r="J85" s="273">
        <f>IF(J$10=0,0,J$10/TEL_fec!J$10)</f>
        <v>1.3251221999999998</v>
      </c>
      <c r="K85" s="273">
        <f>IF(K$10=0,0,K$10/TEL_fec!K$10)</f>
        <v>1.3251222</v>
      </c>
      <c r="L85" s="273">
        <f>IF(L$10=0,0,L$10/TEL_fec!L$10)</f>
        <v>1.3123872220842372</v>
      </c>
      <c r="M85" s="273">
        <f>IF(M$10=0,0,M$10/TEL_fec!M$10)</f>
        <v>1.3075733507201563</v>
      </c>
      <c r="N85" s="273">
        <f>IF(N$10=0,0,N$10/TEL_fec!N$10)</f>
        <v>1.3041771657486743</v>
      </c>
      <c r="O85" s="273">
        <f>IF(O$10=0,0,O$10/TEL_fec!O$10)</f>
        <v>1.3034694124126343</v>
      </c>
      <c r="P85" s="273">
        <f>IF(P$10=0,0,P$10/TEL_fec!P$10)</f>
        <v>1.2980665300185916</v>
      </c>
      <c r="Q85" s="273">
        <f>IF(Q$10=0,0,Q$10/TEL_fec!Q$10)</f>
        <v>1.294576637935771</v>
      </c>
    </row>
    <row r="86" spans="1:17" x14ac:dyDescent="0.25">
      <c r="A86" s="127" t="s">
        <v>306</v>
      </c>
      <c r="B86" s="296">
        <f>IF(B$15=0,0,B$15/TEL_fec!B$15)</f>
        <v>2.7637882007073755</v>
      </c>
      <c r="C86" s="296">
        <f>IF(C$15=0,0,C$15/TEL_fec!C$15)</f>
        <v>2.7176499166021779</v>
      </c>
      <c r="D86" s="296">
        <f>IF(D$15=0,0,D$15/TEL_fec!D$15)</f>
        <v>2.7466195876840285</v>
      </c>
      <c r="E86" s="296">
        <f>IF(E$15=0,0,E$15/TEL_fec!E$15)</f>
        <v>1.8281365089436112</v>
      </c>
      <c r="F86" s="296">
        <f>IF(F$15=0,0,F$15/TEL_fec!F$15)</f>
        <v>1.9182576539202232</v>
      </c>
      <c r="G86" s="296">
        <f>IF(G$15=0,0,G$15/TEL_fec!G$15)</f>
        <v>1.8003826886292837</v>
      </c>
      <c r="H86" s="296">
        <f>IF(H$15=0,0,H$15/TEL_fec!H$15)</f>
        <v>2.1686681206077991</v>
      </c>
      <c r="I86" s="296">
        <f>IF(I$15=0,0,I$15/TEL_fec!I$15)</f>
        <v>1.8322012342120997</v>
      </c>
      <c r="J86" s="296">
        <f>IF(J$15=0,0,J$15/TEL_fec!J$15)</f>
        <v>1.8697285362611531</v>
      </c>
      <c r="K86" s="296">
        <f>IF(K$15=0,0,K$15/TEL_fec!K$15)</f>
        <v>2.287343167365679</v>
      </c>
      <c r="L86" s="296">
        <f>IF(L$15=0,0,L$15/TEL_fec!L$15)</f>
        <v>1.6376331995416418</v>
      </c>
      <c r="M86" s="296">
        <f>IF(M$15=0,0,M$15/TEL_fec!M$15)</f>
        <v>1.3737162680518549</v>
      </c>
      <c r="N86" s="296">
        <f>IF(N$15=0,0,N$15/TEL_fec!N$15)</f>
        <v>1.5729571007269938</v>
      </c>
      <c r="O86" s="296">
        <f>IF(O$15=0,0,O$15/TEL_fec!O$15)</f>
        <v>1.4985448457463029</v>
      </c>
      <c r="P86" s="296">
        <f>IF(P$15=0,0,P$15/TEL_fec!P$15)</f>
        <v>1.6962943463634927</v>
      </c>
      <c r="Q86" s="296">
        <f>IF(Q$15=0,0,Q$15/TEL_fec!Q$15)</f>
        <v>1.6195147225144386</v>
      </c>
    </row>
    <row r="87" spans="1:17" x14ac:dyDescent="0.25">
      <c r="A87" s="127" t="s">
        <v>305</v>
      </c>
      <c r="B87" s="296">
        <f>IF(B$26=0,0,B$26/TEL_fec!B$26)</f>
        <v>2.7637882007073755</v>
      </c>
      <c r="C87" s="296">
        <f>IF(C$26=0,0,C$26/TEL_fec!C$26)</f>
        <v>2.717649916602177</v>
      </c>
      <c r="D87" s="296">
        <f>IF(D$26=0,0,D$26/TEL_fec!D$26)</f>
        <v>2.746619587684028</v>
      </c>
      <c r="E87" s="296">
        <f>IF(E$26=0,0,E$26/TEL_fec!E$26)</f>
        <v>1.8281365089436112</v>
      </c>
      <c r="F87" s="296">
        <f>IF(F$26=0,0,F$26/TEL_fec!F$26)</f>
        <v>1.9182576539202232</v>
      </c>
      <c r="G87" s="296">
        <f>IF(G$26=0,0,G$26/TEL_fec!G$26)</f>
        <v>1.8003826886292837</v>
      </c>
      <c r="H87" s="296">
        <f>IF(H$26=0,0,H$26/TEL_fec!H$26)</f>
        <v>2.1686681206077991</v>
      </c>
      <c r="I87" s="296">
        <f>IF(I$26=0,0,I$26/TEL_fec!I$26)</f>
        <v>1.8322012342120995</v>
      </c>
      <c r="J87" s="296">
        <f>IF(J$26=0,0,J$26/TEL_fec!J$26)</f>
        <v>1.8697285362611531</v>
      </c>
      <c r="K87" s="296">
        <f>IF(K$26=0,0,K$26/TEL_fec!K$26)</f>
        <v>2.2873431673656786</v>
      </c>
      <c r="L87" s="296">
        <f>IF(L$26=0,0,L$26/TEL_fec!L$26)</f>
        <v>1.6376331995416418</v>
      </c>
      <c r="M87" s="296">
        <f>IF(M$26=0,0,M$26/TEL_fec!M$26)</f>
        <v>1.3737162680518546</v>
      </c>
      <c r="N87" s="296">
        <f>IF(N$26=0,0,N$26/TEL_fec!N$26)</f>
        <v>1.572957100726994</v>
      </c>
      <c r="O87" s="296">
        <f>IF(O$26=0,0,O$26/TEL_fec!O$26)</f>
        <v>1.4985448457463029</v>
      </c>
      <c r="P87" s="296">
        <f>IF(P$26=0,0,P$26/TEL_fec!P$26)</f>
        <v>1.6962943463634934</v>
      </c>
      <c r="Q87" s="296">
        <f>IF(Q$26=0,0,Q$26/TEL_fec!Q$26)</f>
        <v>1.6195147225144391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2.351277546813459</v>
      </c>
      <c r="C89" s="296">
        <f>IF(C$38=0,0,C$38/TEL_fec!C$38)</f>
        <v>2.2814877304193986</v>
      </c>
      <c r="D89" s="296">
        <f>IF(D$38=0,0,D$38/TEL_fec!D$38)</f>
        <v>2.2840420415564391</v>
      </c>
      <c r="E89" s="296">
        <f>IF(E$38=0,0,E$38/TEL_fec!E$38)</f>
        <v>2.2403401143518518</v>
      </c>
      <c r="F89" s="296">
        <f>IF(F$38=0,0,F$38/TEL_fec!F$38)</f>
        <v>2.2344553760189192</v>
      </c>
      <c r="G89" s="296">
        <f>IF(G$38=0,0,G$38/TEL_fec!G$38)</f>
        <v>2.1834976409558133</v>
      </c>
      <c r="H89" s="296">
        <f>IF(H$38=0,0,H$38/TEL_fec!H$38)</f>
        <v>2.1746351808131172</v>
      </c>
      <c r="I89" s="296">
        <f>IF(I$38=0,0,I$38/TEL_fec!I$38)</f>
        <v>2.0827150938818173</v>
      </c>
      <c r="J89" s="296">
        <f>IF(J$38=0,0,J$38/TEL_fec!J$38)</f>
        <v>2.1068993647392622</v>
      </c>
      <c r="K89" s="296">
        <f>IF(K$38=0,0,K$38/TEL_fec!K$38)</f>
        <v>2.1036360676343802</v>
      </c>
      <c r="L89" s="296">
        <f>IF(L$38=0,0,L$38/TEL_fec!L$38)</f>
        <v>2.0050381046082393</v>
      </c>
      <c r="M89" s="296">
        <f>IF(M$38=0,0,M$38/TEL_fec!M$38)</f>
        <v>1.9387371626099303</v>
      </c>
      <c r="N89" s="296">
        <f>IF(N$38=0,0,N$38/TEL_fec!N$38)</f>
        <v>1.9372263445512785</v>
      </c>
      <c r="O89" s="296">
        <f>IF(O$38=0,0,O$38/TEL_fec!O$38)</f>
        <v>1.9471186124839071</v>
      </c>
      <c r="P89" s="296">
        <f>IF(P$38=0,0,P$38/TEL_fec!P$38)</f>
        <v>1.9505550483896756</v>
      </c>
      <c r="Q89" s="296">
        <f>IF(Q$38=0,0,Q$38/TEL_fec!Q$38)</f>
        <v>1.9557896271074418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234.49895681071422</v>
      </c>
      <c r="C3" s="46">
        <v>226.67913847349942</v>
      </c>
      <c r="D3" s="46">
        <v>226.47878015389699</v>
      </c>
      <c r="E3" s="46">
        <v>233.21897633156601</v>
      </c>
      <c r="F3" s="46">
        <v>234.12286603792953</v>
      </c>
      <c r="G3" s="46">
        <v>236.32385120350111</v>
      </c>
      <c r="H3" s="46">
        <v>255.56117846377259</v>
      </c>
      <c r="I3" s="46">
        <v>289.66746599325171</v>
      </c>
      <c r="J3" s="46">
        <v>246.5323478789106</v>
      </c>
      <c r="K3" s="46">
        <v>199.41279631125735</v>
      </c>
      <c r="L3" s="46">
        <v>202.8</v>
      </c>
      <c r="M3" s="46">
        <v>217.23253059613108</v>
      </c>
      <c r="N3" s="46">
        <v>218.53924806676818</v>
      </c>
      <c r="O3" s="46">
        <v>214.82803947342609</v>
      </c>
      <c r="P3" s="46">
        <v>242.99028822055138</v>
      </c>
      <c r="Q3" s="46">
        <v>261.3194841435174</v>
      </c>
    </row>
    <row r="5" spans="1:17" x14ac:dyDescent="0.25">
      <c r="A5" s="31" t="s">
        <v>257</v>
      </c>
      <c r="B5" s="46">
        <v>188.57773068882528</v>
      </c>
      <c r="C5" s="46">
        <v>162.63797033787895</v>
      </c>
      <c r="D5" s="46">
        <v>103.70688070153351</v>
      </c>
      <c r="E5" s="46">
        <v>202.68878009006974</v>
      </c>
      <c r="F5" s="46">
        <v>228.68195566465297</v>
      </c>
      <c r="G5" s="46">
        <v>253.76149883833838</v>
      </c>
      <c r="H5" s="46">
        <v>268.90793025515745</v>
      </c>
      <c r="I5" s="46">
        <v>301.00660443656193</v>
      </c>
      <c r="J5" s="46">
        <v>257.45853044639489</v>
      </c>
      <c r="K5" s="46">
        <v>207.40219947168933</v>
      </c>
      <c r="L5" s="46">
        <v>224.04219219476133</v>
      </c>
      <c r="M5" s="46">
        <v>188.61471986900773</v>
      </c>
      <c r="N5" s="46">
        <v>160.5290510409211</v>
      </c>
      <c r="O5" s="46">
        <v>160.11675383936787</v>
      </c>
      <c r="P5" s="46">
        <v>244.99688568924557</v>
      </c>
      <c r="Q5" s="46">
        <v>212.52814641380002</v>
      </c>
    </row>
    <row r="6" spans="1:17" x14ac:dyDescent="0.25">
      <c r="A6" s="294" t="s">
        <v>256</v>
      </c>
      <c r="B6" s="293">
        <v>235.72216336103159</v>
      </c>
      <c r="C6" s="293">
        <v>224.95497928392319</v>
      </c>
      <c r="D6" s="293">
        <v>175.11102889557807</v>
      </c>
      <c r="E6" s="293">
        <v>239.66586236386019</v>
      </c>
      <c r="F6" s="293">
        <v>248.65493590534527</v>
      </c>
      <c r="G6" s="293">
        <v>274.12726222546644</v>
      </c>
      <c r="H6" s="293">
        <v>293.98786479578484</v>
      </c>
      <c r="I6" s="293">
        <v>317.82184704718094</v>
      </c>
      <c r="J6" s="293">
        <v>309.82739949142882</v>
      </c>
      <c r="K6" s="293">
        <v>332.58570385758122</v>
      </c>
      <c r="L6" s="293">
        <v>327.41812262252256</v>
      </c>
      <c r="M6" s="293">
        <v>278.22497886248141</v>
      </c>
      <c r="N6" s="293">
        <v>249.70491110712751</v>
      </c>
      <c r="O6" s="293">
        <v>236.71673960460814</v>
      </c>
      <c r="P6" s="293">
        <v>276.42627409649606</v>
      </c>
      <c r="Q6" s="293">
        <v>234.53195232898949</v>
      </c>
    </row>
    <row r="7" spans="1:17" x14ac:dyDescent="0.25">
      <c r="A7" s="292" t="s">
        <v>255</v>
      </c>
      <c r="B7" s="291"/>
      <c r="C7" s="291">
        <v>120.4948899413436</v>
      </c>
      <c r="D7" s="291">
        <v>0</v>
      </c>
      <c r="E7" s="291">
        <v>64.554833468282112</v>
      </c>
      <c r="F7" s="291">
        <v>8.9890735414850838</v>
      </c>
      <c r="G7" s="291">
        <v>34.694538749927567</v>
      </c>
      <c r="H7" s="291">
        <v>49.542033633719285</v>
      </c>
      <c r="I7" s="291">
        <v>33.806646277366362</v>
      </c>
      <c r="J7" s="291">
        <v>0</v>
      </c>
      <c r="K7" s="291">
        <v>22.758304366152402</v>
      </c>
      <c r="L7" s="291">
        <v>0</v>
      </c>
      <c r="M7" s="291">
        <v>0</v>
      </c>
      <c r="N7" s="291">
        <v>0</v>
      </c>
      <c r="O7" s="291">
        <v>0</v>
      </c>
      <c r="P7" s="291">
        <v>39.709534491887922</v>
      </c>
      <c r="Q7" s="291">
        <v>0</v>
      </c>
    </row>
    <row r="8" spans="1:17" x14ac:dyDescent="0.25">
      <c r="A8" s="290" t="s">
        <v>254</v>
      </c>
      <c r="B8" s="289"/>
      <c r="C8" s="289">
        <f>B6+C7-C6</f>
        <v>131.26207401845198</v>
      </c>
      <c r="D8" s="289">
        <f t="shared" ref="D8:Q8" si="0">C6+D7-D6</f>
        <v>49.843950388345121</v>
      </c>
      <c r="E8" s="289">
        <f t="shared" si="0"/>
        <v>0</v>
      </c>
      <c r="F8" s="289">
        <f t="shared" si="0"/>
        <v>0</v>
      </c>
      <c r="G8" s="289">
        <f t="shared" si="0"/>
        <v>9.2222124298064045</v>
      </c>
      <c r="H8" s="289">
        <f t="shared" si="0"/>
        <v>29.681431063400851</v>
      </c>
      <c r="I8" s="289">
        <f t="shared" si="0"/>
        <v>9.972664025970289</v>
      </c>
      <c r="J8" s="289">
        <f t="shared" si="0"/>
        <v>7.9944475557521173</v>
      </c>
      <c r="K8" s="289">
        <f t="shared" si="0"/>
        <v>0</v>
      </c>
      <c r="L8" s="289">
        <f t="shared" si="0"/>
        <v>5.1675812350586625</v>
      </c>
      <c r="M8" s="289">
        <f t="shared" si="0"/>
        <v>49.193143760041153</v>
      </c>
      <c r="N8" s="289">
        <f t="shared" si="0"/>
        <v>28.520067755353892</v>
      </c>
      <c r="O8" s="289">
        <f t="shared" si="0"/>
        <v>12.988171502519378</v>
      </c>
      <c r="P8" s="289">
        <f t="shared" si="0"/>
        <v>0</v>
      </c>
      <c r="Q8" s="289">
        <f t="shared" si="0"/>
        <v>41.894321767506568</v>
      </c>
    </row>
    <row r="9" spans="1:17" x14ac:dyDescent="0.25">
      <c r="A9" s="288" t="s">
        <v>253</v>
      </c>
      <c r="B9" s="287">
        <f>B6-B5</f>
        <v>47.144432672206307</v>
      </c>
      <c r="C9" s="287">
        <f t="shared" ref="C9:Q9" si="1">C6-C5</f>
        <v>62.31700894604424</v>
      </c>
      <c r="D9" s="287">
        <f t="shared" si="1"/>
        <v>71.404148194044566</v>
      </c>
      <c r="E9" s="287">
        <f t="shared" si="1"/>
        <v>36.977082273790444</v>
      </c>
      <c r="F9" s="287">
        <f t="shared" si="1"/>
        <v>19.972980240692294</v>
      </c>
      <c r="G9" s="287">
        <f t="shared" si="1"/>
        <v>20.365763387128055</v>
      </c>
      <c r="H9" s="287">
        <f t="shared" si="1"/>
        <v>25.079934540627391</v>
      </c>
      <c r="I9" s="287">
        <f t="shared" si="1"/>
        <v>16.815242610619009</v>
      </c>
      <c r="J9" s="287">
        <f t="shared" si="1"/>
        <v>52.368869045033932</v>
      </c>
      <c r="K9" s="287">
        <f t="shared" si="1"/>
        <v>125.18350438589189</v>
      </c>
      <c r="L9" s="287">
        <f t="shared" si="1"/>
        <v>103.37593042776123</v>
      </c>
      <c r="M9" s="287">
        <f t="shared" si="1"/>
        <v>89.610258993473678</v>
      </c>
      <c r="N9" s="287">
        <f t="shared" si="1"/>
        <v>89.175860066206411</v>
      </c>
      <c r="O9" s="287">
        <f t="shared" si="1"/>
        <v>76.599985765240262</v>
      </c>
      <c r="P9" s="287">
        <f t="shared" si="1"/>
        <v>31.429388407250485</v>
      </c>
      <c r="Q9" s="287">
        <f t="shared" si="1"/>
        <v>22.003805915189474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46.83887239031661</v>
      </c>
      <c r="C12" s="38">
        <v>38.906909999999996</v>
      </c>
      <c r="D12" s="38">
        <v>24.201810000000002</v>
      </c>
      <c r="E12" s="38">
        <v>52.156319999999994</v>
      </c>
      <c r="F12" s="38">
        <v>58.43768</v>
      </c>
      <c r="G12" s="38">
        <v>63.769678546621257</v>
      </c>
      <c r="H12" s="38">
        <v>67.251440000000002</v>
      </c>
      <c r="I12" s="38">
        <v>75.157350000000008</v>
      </c>
      <c r="J12" s="38">
        <v>63.668019999999999</v>
      </c>
      <c r="K12" s="38">
        <v>50.830130000000004</v>
      </c>
      <c r="L12" s="38">
        <v>56.025814408506506</v>
      </c>
      <c r="M12" s="38">
        <v>45.482665252491991</v>
      </c>
      <c r="N12" s="38">
        <v>37.980611354528527</v>
      </c>
      <c r="O12" s="38">
        <v>38.693230021203156</v>
      </c>
      <c r="P12" s="38">
        <v>60.721002651412562</v>
      </c>
      <c r="Q12" s="38">
        <v>51.87548262870456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15.978774139675055</v>
      </c>
      <c r="C14" s="51">
        <v>11.92783</v>
      </c>
      <c r="D14" s="51">
        <v>1.9987300000000001</v>
      </c>
      <c r="E14" s="51">
        <v>3.00631</v>
      </c>
      <c r="F14" s="51">
        <v>2.99471</v>
      </c>
      <c r="G14" s="51">
        <v>2.0536470836835186</v>
      </c>
      <c r="H14" s="51">
        <v>3.09964</v>
      </c>
      <c r="I14" s="51">
        <v>2.0017200000000002</v>
      </c>
      <c r="J14" s="51">
        <v>2.0043799999999998</v>
      </c>
      <c r="K14" s="51">
        <v>0.99885999999999997</v>
      </c>
      <c r="L14" s="51">
        <v>2.0308614582179088</v>
      </c>
      <c r="M14" s="51">
        <v>1.0259198586772684</v>
      </c>
      <c r="N14" s="51">
        <v>1.0259427796592571</v>
      </c>
      <c r="O14" s="51">
        <v>1.0266602420418511</v>
      </c>
      <c r="P14" s="51">
        <v>1.0255557226055119</v>
      </c>
      <c r="Q14" s="51">
        <v>1.0259121157644415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10.246619331251217</v>
      </c>
      <c r="C17" s="51">
        <v>7.1612900000000002</v>
      </c>
      <c r="D17" s="51">
        <v>1.0017400000000001</v>
      </c>
      <c r="E17" s="51">
        <v>2.0075500000000002</v>
      </c>
      <c r="F17" s="51">
        <v>2.0013399999999999</v>
      </c>
      <c r="G17" s="51">
        <v>2.0536470836835186</v>
      </c>
      <c r="H17" s="51">
        <v>3.09964</v>
      </c>
      <c r="I17" s="51">
        <v>2.0017200000000002</v>
      </c>
      <c r="J17" s="51">
        <v>2.0043799999999998</v>
      </c>
      <c r="K17" s="51">
        <v>0.99885999999999997</v>
      </c>
      <c r="L17" s="51">
        <v>2.0308614582179088</v>
      </c>
      <c r="M17" s="51">
        <v>1.0259198586772684</v>
      </c>
      <c r="N17" s="51">
        <v>1.0259427796592571</v>
      </c>
      <c r="O17" s="51">
        <v>1.0266602420418511</v>
      </c>
      <c r="P17" s="51">
        <v>1.0255557226055119</v>
      </c>
      <c r="Q17" s="51">
        <v>1.0259121157644415</v>
      </c>
    </row>
    <row r="18" spans="1:17" x14ac:dyDescent="0.25">
      <c r="A18" s="53" t="s">
        <v>29</v>
      </c>
      <c r="B18" s="51">
        <v>5.7321548084238376</v>
      </c>
      <c r="C18" s="51">
        <v>4.76654</v>
      </c>
      <c r="D18" s="51">
        <v>0.99699000000000004</v>
      </c>
      <c r="E18" s="51">
        <v>0.99875999999999998</v>
      </c>
      <c r="F18" s="51">
        <v>0.99336999999999998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8.1216439356140455</v>
      </c>
      <c r="C20" s="51">
        <v>7.6218399999999997</v>
      </c>
      <c r="D20" s="51">
        <v>3.3975900000000001</v>
      </c>
      <c r="E20" s="51">
        <v>1.70319</v>
      </c>
      <c r="F20" s="51">
        <v>1.69933</v>
      </c>
      <c r="G20" s="51">
        <v>1.8630232507619668</v>
      </c>
      <c r="H20" s="51">
        <v>4.3006900000000003</v>
      </c>
      <c r="I20" s="51">
        <v>7.70024</v>
      </c>
      <c r="J20" s="51">
        <v>5.2097899999999999</v>
      </c>
      <c r="K20" s="51">
        <v>3.0941900000000002</v>
      </c>
      <c r="L20" s="51">
        <v>3.5366748117690134</v>
      </c>
      <c r="M20" s="51">
        <v>3.0318372616180427</v>
      </c>
      <c r="N20" s="51">
        <v>3.0314153684138376</v>
      </c>
      <c r="O20" s="51">
        <v>1.0747711282023706</v>
      </c>
      <c r="P20" s="51">
        <v>2.0057784091322639</v>
      </c>
      <c r="Q20" s="51">
        <v>1.4570518712884095</v>
      </c>
    </row>
    <row r="21" spans="1:17" x14ac:dyDescent="0.25">
      <c r="A21" s="53" t="s">
        <v>66</v>
      </c>
      <c r="B21" s="51">
        <v>8.1216439356140455</v>
      </c>
      <c r="C21" s="51">
        <v>7.6218399999999997</v>
      </c>
      <c r="D21" s="51">
        <v>3.3975900000000001</v>
      </c>
      <c r="E21" s="51">
        <v>1.70319</v>
      </c>
      <c r="F21" s="51">
        <v>1.69933</v>
      </c>
      <c r="G21" s="51">
        <v>1.8630232507619668</v>
      </c>
      <c r="H21" s="51">
        <v>4.3006900000000003</v>
      </c>
      <c r="I21" s="51">
        <v>7.70024</v>
      </c>
      <c r="J21" s="51">
        <v>5.2097899999999999</v>
      </c>
      <c r="K21" s="51">
        <v>3.0941900000000002</v>
      </c>
      <c r="L21" s="51">
        <v>3.5366748117690134</v>
      </c>
      <c r="M21" s="51">
        <v>3.0318372616180427</v>
      </c>
      <c r="N21" s="51">
        <v>3.0314153684138376</v>
      </c>
      <c r="O21" s="51">
        <v>1.0747711282023706</v>
      </c>
      <c r="P21" s="51">
        <v>2.0057784091322639</v>
      </c>
      <c r="Q21" s="51">
        <v>1.4570518712884095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8.288555281214407</v>
      </c>
      <c r="C23" s="51">
        <v>4.4236899999999997</v>
      </c>
      <c r="D23" s="51">
        <v>4.9055400000000002</v>
      </c>
      <c r="E23" s="51">
        <v>30.30132</v>
      </c>
      <c r="F23" s="51">
        <v>33.03434</v>
      </c>
      <c r="G23" s="51">
        <v>36.685272202894645</v>
      </c>
      <c r="H23" s="51">
        <v>38.548139999999997</v>
      </c>
      <c r="I23" s="51">
        <v>43.457880000000003</v>
      </c>
      <c r="J23" s="51">
        <v>35.92783</v>
      </c>
      <c r="K23" s="51">
        <v>28.56691</v>
      </c>
      <c r="L23" s="51">
        <v>34.807383071651479</v>
      </c>
      <c r="M23" s="51">
        <v>25.621647124844493</v>
      </c>
      <c r="N23" s="51">
        <v>18.121689539952424</v>
      </c>
      <c r="O23" s="51">
        <v>23.073164742463813</v>
      </c>
      <c r="P23" s="51">
        <v>43.557302380316301</v>
      </c>
      <c r="Q23" s="51">
        <v>34.680291479894422</v>
      </c>
    </row>
    <row r="24" spans="1:17" x14ac:dyDescent="0.25">
      <c r="A24" s="53" t="s">
        <v>23</v>
      </c>
      <c r="B24" s="51">
        <v>8.288555281214407</v>
      </c>
      <c r="C24" s="51">
        <v>4.4236899999999997</v>
      </c>
      <c r="D24" s="51">
        <v>4.9055400000000002</v>
      </c>
      <c r="E24" s="51">
        <v>30.30132</v>
      </c>
      <c r="F24" s="51">
        <v>33.03434</v>
      </c>
      <c r="G24" s="51">
        <v>36.685272202894645</v>
      </c>
      <c r="H24" s="51">
        <v>38.548139999999997</v>
      </c>
      <c r="I24" s="51">
        <v>43.457880000000003</v>
      </c>
      <c r="J24" s="51">
        <v>35.92783</v>
      </c>
      <c r="K24" s="51">
        <v>28.56691</v>
      </c>
      <c r="L24" s="51">
        <v>34.807383071651479</v>
      </c>
      <c r="M24" s="51">
        <v>25.621647124844493</v>
      </c>
      <c r="N24" s="51">
        <v>18.121689539952424</v>
      </c>
      <c r="O24" s="51">
        <v>23.073164742463813</v>
      </c>
      <c r="P24" s="51">
        <v>43.557302380316301</v>
      </c>
      <c r="Q24" s="51">
        <v>34.680291479894422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2.6139899999999998</v>
      </c>
      <c r="F29" s="51">
        <v>4.10602</v>
      </c>
      <c r="G29" s="51">
        <v>4.5141286802961345</v>
      </c>
      <c r="H29" s="51">
        <v>3.6975899999999999</v>
      </c>
      <c r="I29" s="51">
        <v>4.5014000000000003</v>
      </c>
      <c r="J29" s="51">
        <v>4.6074099999999998</v>
      </c>
      <c r="K29" s="51">
        <v>4.5982599999999998</v>
      </c>
      <c r="L29" s="51">
        <v>1.1947760906455369</v>
      </c>
      <c r="M29" s="51">
        <v>0.93103343827454543</v>
      </c>
      <c r="N29" s="51">
        <v>0.7638147711250578</v>
      </c>
      <c r="O29" s="51">
        <v>0.4538180168980438</v>
      </c>
      <c r="P29" s="51">
        <v>0.28647075388362031</v>
      </c>
      <c r="Q29" s="51">
        <v>0.26272209947294661</v>
      </c>
    </row>
    <row r="30" spans="1:17" x14ac:dyDescent="0.25">
      <c r="A30" s="63" t="s">
        <v>21</v>
      </c>
      <c r="B30" s="62">
        <v>14.449899033813104</v>
      </c>
      <c r="C30" s="62">
        <v>14.93355</v>
      </c>
      <c r="D30" s="62">
        <v>13.89995</v>
      </c>
      <c r="E30" s="62">
        <v>14.531510000000001</v>
      </c>
      <c r="F30" s="62">
        <v>16.603280000000002</v>
      </c>
      <c r="G30" s="62">
        <v>18.653607328984997</v>
      </c>
      <c r="H30" s="62">
        <v>17.60538</v>
      </c>
      <c r="I30" s="62">
        <v>17.496110000000002</v>
      </c>
      <c r="J30" s="62">
        <v>15.918609999999999</v>
      </c>
      <c r="K30" s="62">
        <v>13.571910000000001</v>
      </c>
      <c r="L30" s="62">
        <v>14.456118976222566</v>
      </c>
      <c r="M30" s="62">
        <v>14.872227569077641</v>
      </c>
      <c r="N30" s="62">
        <v>15.037748895377954</v>
      </c>
      <c r="O30" s="62">
        <v>13.064815891597076</v>
      </c>
      <c r="P30" s="62">
        <v>13.845895385474861</v>
      </c>
      <c r="Q30" s="62">
        <v>14.449505062284345</v>
      </c>
    </row>
    <row r="32" spans="1:17" x14ac:dyDescent="0.25">
      <c r="A32" s="31" t="s">
        <v>63</v>
      </c>
      <c r="B32" s="70">
        <v>69.440904065116527</v>
      </c>
      <c r="C32" s="70">
        <v>55.565828332812011</v>
      </c>
      <c r="D32" s="70">
        <v>14.318887777812002</v>
      </c>
      <c r="E32" s="70">
        <v>14.643056587464001</v>
      </c>
      <c r="F32" s="70">
        <v>13.41947044206</v>
      </c>
      <c r="G32" s="70">
        <v>10.747132644653725</v>
      </c>
      <c r="H32" s="70">
        <v>19.717819717644002</v>
      </c>
      <c r="I32" s="70">
        <v>24.296457431088005</v>
      </c>
      <c r="J32" s="70">
        <v>18.455153855436002</v>
      </c>
      <c r="K32" s="70">
        <v>10.366499424780001</v>
      </c>
      <c r="L32" s="70">
        <v>14.607506175344692</v>
      </c>
      <c r="M32" s="70">
        <v>10.303996651388399</v>
      </c>
      <c r="N32" s="70">
        <v>10.303076821309645</v>
      </c>
      <c r="O32" s="70">
        <v>5.7095468732350518</v>
      </c>
      <c r="P32" s="70">
        <v>7.8928652515810596</v>
      </c>
      <c r="Q32" s="70">
        <v>6.6051248937078659</v>
      </c>
    </row>
    <row r="34" spans="1:17" x14ac:dyDescent="0.25">
      <c r="A34" s="184" t="s">
        <v>252</v>
      </c>
      <c r="B34" s="190">
        <f t="shared" ref="B34:Q34" si="2">IF(B$12=0,"",B$12/B$3*1000)</f>
        <v>199.74021644848764</v>
      </c>
      <c r="C34" s="190">
        <f t="shared" si="2"/>
        <v>171.63868833279741</v>
      </c>
      <c r="D34" s="190">
        <f t="shared" si="2"/>
        <v>106.86126966753518</v>
      </c>
      <c r="E34" s="190">
        <f t="shared" si="2"/>
        <v>223.63669037741451</v>
      </c>
      <c r="F34" s="190">
        <f t="shared" si="2"/>
        <v>249.60261673258643</v>
      </c>
      <c r="G34" s="190">
        <f t="shared" si="2"/>
        <v>269.84021385005474</v>
      </c>
      <c r="H34" s="190">
        <f t="shared" si="2"/>
        <v>263.15201864485579</v>
      </c>
      <c r="I34" s="190">
        <f t="shared" si="2"/>
        <v>259.46079150549451</v>
      </c>
      <c r="J34" s="190">
        <f t="shared" si="2"/>
        <v>258.25422321971251</v>
      </c>
      <c r="K34" s="190">
        <f t="shared" si="2"/>
        <v>254.89903827766801</v>
      </c>
      <c r="L34" s="190">
        <f t="shared" si="2"/>
        <v>276.26141227074214</v>
      </c>
      <c r="M34" s="190">
        <f t="shared" si="2"/>
        <v>209.37317780020393</v>
      </c>
      <c r="N34" s="190">
        <f t="shared" si="2"/>
        <v>173.79309067140505</v>
      </c>
      <c r="O34" s="190">
        <f t="shared" si="2"/>
        <v>180.11256871331014</v>
      </c>
      <c r="P34" s="190">
        <f t="shared" si="2"/>
        <v>249.89065651997925</v>
      </c>
      <c r="Q34" s="190">
        <f t="shared" si="2"/>
        <v>198.51364240492069</v>
      </c>
    </row>
    <row r="35" spans="1:17" x14ac:dyDescent="0.25">
      <c r="A35" s="286" t="s">
        <v>251</v>
      </c>
      <c r="B35" s="285">
        <f t="shared" ref="B35:Q35" si="3">IF(B$12=0,"",B$12/B$5*1000)</f>
        <v>248.37965871805974</v>
      </c>
      <c r="C35" s="285">
        <f t="shared" si="3"/>
        <v>239.22402572518112</v>
      </c>
      <c r="D35" s="285">
        <f t="shared" si="3"/>
        <v>233.36744713836649</v>
      </c>
      <c r="E35" s="285">
        <f t="shared" si="3"/>
        <v>257.32218614578989</v>
      </c>
      <c r="F35" s="285">
        <f t="shared" si="3"/>
        <v>255.54128147170042</v>
      </c>
      <c r="G35" s="285">
        <f t="shared" si="3"/>
        <v>251.29769030583498</v>
      </c>
      <c r="H35" s="285">
        <f t="shared" si="3"/>
        <v>250.09095096670237</v>
      </c>
      <c r="I35" s="285">
        <f t="shared" si="3"/>
        <v>249.68671415261139</v>
      </c>
      <c r="J35" s="285">
        <f t="shared" si="3"/>
        <v>247.29427255569703</v>
      </c>
      <c r="K35" s="285">
        <f t="shared" si="3"/>
        <v>245.07999495414407</v>
      </c>
      <c r="L35" s="285">
        <f t="shared" si="3"/>
        <v>250.06814055721659</v>
      </c>
      <c r="M35" s="285">
        <f t="shared" si="3"/>
        <v>241.14059222991474</v>
      </c>
      <c r="N35" s="285">
        <f t="shared" si="3"/>
        <v>236.59649831759572</v>
      </c>
      <c r="O35" s="285">
        <f t="shared" si="3"/>
        <v>241.6563482171324</v>
      </c>
      <c r="P35" s="285">
        <f t="shared" si="3"/>
        <v>247.8439776105202</v>
      </c>
      <c r="Q35" s="285">
        <f t="shared" si="3"/>
        <v>244.0875879456508</v>
      </c>
    </row>
    <row r="36" spans="1:17" x14ac:dyDescent="0.25">
      <c r="A36" s="286" t="s">
        <v>250</v>
      </c>
      <c r="B36" s="285">
        <f>IF(WWP_ued!B$5=0,"",WWP_ued!B$5/B$5*1000)</f>
        <v>103.7880651709642</v>
      </c>
      <c r="C36" s="285">
        <f>IF(WWP_ued!C$5=0,"",WWP_ued!C$5/C$5*1000)</f>
        <v>103.78806517096423</v>
      </c>
      <c r="D36" s="285">
        <f>IF(WWP_ued!D$5=0,"",WWP_ued!D$5/D$5*1000)</f>
        <v>103.78806517096423</v>
      </c>
      <c r="E36" s="285">
        <f>IF(WWP_ued!E$5=0,"",WWP_ued!E$5/E$5*1000)</f>
        <v>103.78806517096422</v>
      </c>
      <c r="F36" s="285">
        <f>IF(WWP_ued!F$5=0,"",WWP_ued!F$5/F$5*1000)</f>
        <v>103.78806517096422</v>
      </c>
      <c r="G36" s="285">
        <f>IF(WWP_ued!G$5=0,"",WWP_ued!G$5/G$5*1000)</f>
        <v>103.78806517096422</v>
      </c>
      <c r="H36" s="285">
        <f>IF(WWP_ued!H$5=0,"",WWP_ued!H$5/H$5*1000)</f>
        <v>103.78806517096422</v>
      </c>
      <c r="I36" s="285">
        <f>IF(WWP_ued!I$5=0,"",WWP_ued!I$5/I$5*1000)</f>
        <v>103.7880651709642</v>
      </c>
      <c r="J36" s="285">
        <f>IF(WWP_ued!J$5=0,"",WWP_ued!J$5/J$5*1000)</f>
        <v>103.78806517096422</v>
      </c>
      <c r="K36" s="285">
        <f>IF(WWP_ued!K$5=0,"",WWP_ued!K$5/K$5*1000)</f>
        <v>103.78806517096423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103.78806517096423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1.4825485867049315</v>
      </c>
      <c r="C37" s="283">
        <f t="shared" si="4"/>
        <v>1.4281737699758736</v>
      </c>
      <c r="D37" s="283">
        <f t="shared" si="4"/>
        <v>0.59164532643682433</v>
      </c>
      <c r="E37" s="283">
        <f t="shared" si="4"/>
        <v>0.28075325459050798</v>
      </c>
      <c r="F37" s="283">
        <f t="shared" si="4"/>
        <v>0.22963728953750387</v>
      </c>
      <c r="G37" s="283">
        <f t="shared" si="4"/>
        <v>0.1685304503581059</v>
      </c>
      <c r="H37" s="283">
        <f t="shared" si="4"/>
        <v>0.29319550209845324</v>
      </c>
      <c r="I37" s="283">
        <f t="shared" si="4"/>
        <v>0.32327453577179083</v>
      </c>
      <c r="J37" s="283">
        <f t="shared" si="4"/>
        <v>0.28986536498914217</v>
      </c>
      <c r="K37" s="283">
        <f t="shared" si="4"/>
        <v>0.2039439880397709</v>
      </c>
      <c r="L37" s="283">
        <f t="shared" si="4"/>
        <v>0.2607281362986632</v>
      </c>
      <c r="M37" s="283">
        <f t="shared" si="4"/>
        <v>0.2265477758215553</v>
      </c>
      <c r="N37" s="283">
        <f t="shared" si="4"/>
        <v>0.27127201100414045</v>
      </c>
      <c r="O37" s="283">
        <f t="shared" si="4"/>
        <v>0.14755932420494047</v>
      </c>
      <c r="P37" s="283">
        <f t="shared" si="4"/>
        <v>0.12998575298389686</v>
      </c>
      <c r="Q37" s="283">
        <f t="shared" si="4"/>
        <v>0.12732652418838439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46.83887239031661</v>
      </c>
      <c r="C5" s="96">
        <v>38.906910000000003</v>
      </c>
      <c r="D5" s="96">
        <v>24.201809999999998</v>
      </c>
      <c r="E5" s="96">
        <v>52.156320000000022</v>
      </c>
      <c r="F5" s="96">
        <v>58.437680000000015</v>
      </c>
      <c r="G5" s="96">
        <v>63.769678546621265</v>
      </c>
      <c r="H5" s="96">
        <v>67.251440000000002</v>
      </c>
      <c r="I5" s="96">
        <v>75.157349999999994</v>
      </c>
      <c r="J5" s="96">
        <v>63.668019999999991</v>
      </c>
      <c r="K5" s="96">
        <v>50.83012999999999</v>
      </c>
      <c r="L5" s="96">
        <v>56.025814408506498</v>
      </c>
      <c r="M5" s="96">
        <v>45.482665252491991</v>
      </c>
      <c r="N5" s="96">
        <v>37.980611354528534</v>
      </c>
      <c r="O5" s="96">
        <v>38.693230021203163</v>
      </c>
      <c r="P5" s="96">
        <v>60.721002651412562</v>
      </c>
      <c r="Q5" s="96">
        <v>51.87548262870456</v>
      </c>
    </row>
    <row r="6" spans="1:17" x14ac:dyDescent="0.25">
      <c r="A6" s="132" t="s">
        <v>83</v>
      </c>
      <c r="B6" s="160">
        <v>0.5034438505463158</v>
      </c>
      <c r="C6" s="160">
        <v>0.41818779111574927</v>
      </c>
      <c r="D6" s="160">
        <v>0.26013120715325511</v>
      </c>
      <c r="E6" s="160">
        <v>0.56059800825936001</v>
      </c>
      <c r="F6" s="160">
        <v>0.62811270072922787</v>
      </c>
      <c r="G6" s="160">
        <v>0.68542325801696746</v>
      </c>
      <c r="H6" s="160">
        <v>0.72284669080513841</v>
      </c>
      <c r="I6" s="160">
        <v>0.80782272821494339</v>
      </c>
      <c r="J6" s="160">
        <v>0.68433058930954294</v>
      </c>
      <c r="K6" s="160">
        <v>0.54634356176901178</v>
      </c>
      <c r="L6" s="160">
        <v>0.60218895751305501</v>
      </c>
      <c r="M6" s="160">
        <v>0.48886676726567774</v>
      </c>
      <c r="N6" s="160">
        <v>0.40823154466844147</v>
      </c>
      <c r="O6" s="160">
        <v>0.41589106905946904</v>
      </c>
      <c r="P6" s="160">
        <v>0.65265481049838647</v>
      </c>
      <c r="Q6" s="160">
        <v>0.55757945037427503</v>
      </c>
    </row>
    <row r="7" spans="1:17" x14ac:dyDescent="0.25">
      <c r="A7" s="76" t="s">
        <v>82</v>
      </c>
      <c r="B7" s="159">
        <v>0.54722157668077809</v>
      </c>
      <c r="C7" s="159">
        <v>0.45455194686494493</v>
      </c>
      <c r="D7" s="159">
        <v>0.28275131212310345</v>
      </c>
      <c r="E7" s="159">
        <v>0.60934566115147826</v>
      </c>
      <c r="F7" s="159">
        <v>0.68273119644481295</v>
      </c>
      <c r="G7" s="159">
        <v>0.74502528045322558</v>
      </c>
      <c r="H7" s="159">
        <v>0.78570292478819403</v>
      </c>
      <c r="I7" s="159">
        <v>0.8780681828423299</v>
      </c>
      <c r="J7" s="159">
        <v>0.74383759707559027</v>
      </c>
      <c r="K7" s="159">
        <v>0.59385169757501288</v>
      </c>
      <c r="L7" s="159">
        <v>0.65455321468810335</v>
      </c>
      <c r="M7" s="159">
        <v>0.53137692094095412</v>
      </c>
      <c r="N7" s="159">
        <v>0.44372993985700165</v>
      </c>
      <c r="O7" s="159">
        <v>0.45205550984724896</v>
      </c>
      <c r="P7" s="159">
        <v>0.70940740271563751</v>
      </c>
      <c r="Q7" s="159">
        <v>0.60606461997203809</v>
      </c>
    </row>
    <row r="8" spans="1:17" x14ac:dyDescent="0.25">
      <c r="A8" s="76" t="s">
        <v>81</v>
      </c>
      <c r="B8" s="159">
        <v>1.3571095101683295</v>
      </c>
      <c r="C8" s="159">
        <v>1.1272888282250633</v>
      </c>
      <c r="D8" s="159">
        <v>0.7012232540652964</v>
      </c>
      <c r="E8" s="159">
        <v>1.511177239655666</v>
      </c>
      <c r="F8" s="159">
        <v>1.6931733671831359</v>
      </c>
      <c r="G8" s="159">
        <v>1.8476626955239992</v>
      </c>
      <c r="H8" s="159">
        <v>1.9485432534747211</v>
      </c>
      <c r="I8" s="159">
        <v>2.1776090934489778</v>
      </c>
      <c r="J8" s="159">
        <v>1.8447172407474635</v>
      </c>
      <c r="K8" s="159">
        <v>1.472752209986032</v>
      </c>
      <c r="L8" s="159">
        <v>1.6232919724264963</v>
      </c>
      <c r="M8" s="159">
        <v>1.317814763933566</v>
      </c>
      <c r="N8" s="159">
        <v>1.100450250845364</v>
      </c>
      <c r="O8" s="159">
        <v>1.1210976644211774</v>
      </c>
      <c r="P8" s="159">
        <v>1.7593303587347808</v>
      </c>
      <c r="Q8" s="159">
        <v>1.5030402575306545</v>
      </c>
    </row>
    <row r="9" spans="1:17" x14ac:dyDescent="0.25">
      <c r="A9" s="76" t="s">
        <v>80</v>
      </c>
      <c r="B9" s="159">
        <v>4.1588839827739132</v>
      </c>
      <c r="C9" s="159">
        <v>3.454594796173581</v>
      </c>
      <c r="D9" s="159">
        <v>2.148909972135586</v>
      </c>
      <c r="E9" s="159">
        <v>4.6310270247512344</v>
      </c>
      <c r="F9" s="159">
        <v>5.1887570929805777</v>
      </c>
      <c r="G9" s="159">
        <v>5.6621921314445141</v>
      </c>
      <c r="H9" s="159">
        <v>5.9713422283902737</v>
      </c>
      <c r="I9" s="159">
        <v>6.6733181896017069</v>
      </c>
      <c r="J9" s="159">
        <v>5.6531657377744855</v>
      </c>
      <c r="K9" s="159">
        <v>4.5132729015700974</v>
      </c>
      <c r="L9" s="159">
        <v>4.9746044316295848</v>
      </c>
      <c r="M9" s="159">
        <v>4.0384645991512507</v>
      </c>
      <c r="N9" s="159">
        <v>3.3723475429132121</v>
      </c>
      <c r="O9" s="159">
        <v>3.4356218748390921</v>
      </c>
      <c r="P9" s="159">
        <v>5.3914962606388448</v>
      </c>
      <c r="Q9" s="159">
        <v>4.6060911117874896</v>
      </c>
    </row>
    <row r="10" spans="1:17" x14ac:dyDescent="0.25">
      <c r="A10" s="129" t="s">
        <v>79</v>
      </c>
      <c r="B10" s="158">
        <v>0.91933224882370712</v>
      </c>
      <c r="C10" s="158">
        <v>0.76364727073310745</v>
      </c>
      <c r="D10" s="158">
        <v>0.47502220436681375</v>
      </c>
      <c r="E10" s="158">
        <v>1.0237007107344835</v>
      </c>
      <c r="F10" s="158">
        <v>1.1469884100272858</v>
      </c>
      <c r="G10" s="158">
        <v>1.2516424711614187</v>
      </c>
      <c r="H10" s="158">
        <v>1.3199809136441658</v>
      </c>
      <c r="I10" s="158">
        <v>1.4751545471751144</v>
      </c>
      <c r="J10" s="158">
        <v>1.2496471630869914</v>
      </c>
      <c r="K10" s="158">
        <v>0.99767085192602167</v>
      </c>
      <c r="L10" s="158">
        <v>1.0996494006760136</v>
      </c>
      <c r="M10" s="158">
        <v>0.89271322718080282</v>
      </c>
      <c r="N10" s="158">
        <v>0.74546629895976269</v>
      </c>
      <c r="O10" s="158">
        <v>0.75945325654337825</v>
      </c>
      <c r="P10" s="158">
        <v>1.1918044365622709</v>
      </c>
      <c r="Q10" s="158">
        <v>1.018188561553024</v>
      </c>
    </row>
    <row r="11" spans="1:17" x14ac:dyDescent="0.25">
      <c r="A11" s="92" t="s">
        <v>125</v>
      </c>
      <c r="B11" s="91">
        <v>0.18386644976474142</v>
      </c>
      <c r="C11" s="91">
        <v>0.15272945414662148</v>
      </c>
      <c r="D11" s="91">
        <v>9.5004440873362753E-2</v>
      </c>
      <c r="E11" s="91">
        <v>0.20474014214689673</v>
      </c>
      <c r="F11" s="91">
        <v>0.22939768200545713</v>
      </c>
      <c r="G11" s="91">
        <v>0.25032849423228382</v>
      </c>
      <c r="H11" s="91">
        <v>0.26399618272883318</v>
      </c>
      <c r="I11" s="91">
        <v>0.29503090943502286</v>
      </c>
      <c r="J11" s="91">
        <v>0.24992943261739831</v>
      </c>
      <c r="K11" s="91">
        <v>0.19953417038520435</v>
      </c>
      <c r="L11" s="91">
        <v>0.21992988013520273</v>
      </c>
      <c r="M11" s="91">
        <v>0.17854264543616058</v>
      </c>
      <c r="N11" s="91">
        <v>0.14909325979195254</v>
      </c>
      <c r="O11" s="91">
        <v>0.10167490215387576</v>
      </c>
      <c r="P11" s="91">
        <v>0.23836088731245419</v>
      </c>
      <c r="Q11" s="91">
        <v>0.20363771231060479</v>
      </c>
    </row>
    <row r="12" spans="1:17" x14ac:dyDescent="0.25">
      <c r="A12" s="92" t="s">
        <v>26</v>
      </c>
      <c r="B12" s="91">
        <v>0.27579967464711214</v>
      </c>
      <c r="C12" s="91">
        <v>0.10890982985943154</v>
      </c>
      <c r="D12" s="91">
        <v>0.14250666131004411</v>
      </c>
      <c r="E12" s="91">
        <v>0.30711021322034504</v>
      </c>
      <c r="F12" s="91">
        <v>0.34409652300818566</v>
      </c>
      <c r="G12" s="91">
        <v>0.37549274134842564</v>
      </c>
      <c r="H12" s="91">
        <v>0.39599427409324972</v>
      </c>
      <c r="I12" s="91">
        <v>0.44254636415253423</v>
      </c>
      <c r="J12" s="91">
        <v>0.3748941489260974</v>
      </c>
      <c r="K12" s="91">
        <v>0.29930125557780651</v>
      </c>
      <c r="L12" s="91">
        <v>0.32989482020280408</v>
      </c>
      <c r="M12" s="91">
        <v>0.26781396815424086</v>
      </c>
      <c r="N12" s="91">
        <v>0.22363988968792881</v>
      </c>
      <c r="O12" s="91">
        <v>8.1610530311091889E-2</v>
      </c>
      <c r="P12" s="91">
        <v>0.35754133096868124</v>
      </c>
      <c r="Q12" s="91">
        <v>0.30545656846590719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0.45966612441185356</v>
      </c>
      <c r="C14" s="157">
        <v>0.50200798672705438</v>
      </c>
      <c r="D14" s="157">
        <v>0.2375111021834069</v>
      </c>
      <c r="E14" s="157">
        <v>0.51185035536724177</v>
      </c>
      <c r="F14" s="157">
        <v>0.5734942050136429</v>
      </c>
      <c r="G14" s="157">
        <v>0.62582123558070935</v>
      </c>
      <c r="H14" s="157">
        <v>0.65999045682208302</v>
      </c>
      <c r="I14" s="157">
        <v>0.7375772735875572</v>
      </c>
      <c r="J14" s="157">
        <v>0.62482358154349571</v>
      </c>
      <c r="K14" s="157">
        <v>0.49883542596301078</v>
      </c>
      <c r="L14" s="157">
        <v>0.54982470033800679</v>
      </c>
      <c r="M14" s="157">
        <v>0.44635661359040135</v>
      </c>
      <c r="N14" s="157">
        <v>0.37273314947988134</v>
      </c>
      <c r="O14" s="157">
        <v>0.57616782407841061</v>
      </c>
      <c r="P14" s="157">
        <v>0.59590221828113543</v>
      </c>
      <c r="Q14" s="157">
        <v>0.50909428077651198</v>
      </c>
    </row>
    <row r="15" spans="1:17" x14ac:dyDescent="0.25">
      <c r="A15" s="156" t="s">
        <v>314</v>
      </c>
      <c r="B15" s="206">
        <v>28.652837294251515</v>
      </c>
      <c r="C15" s="206">
        <v>21.800602041874889</v>
      </c>
      <c r="D15" s="206">
        <v>8.8050217430031914</v>
      </c>
      <c r="E15" s="206">
        <v>31.905690179165603</v>
      </c>
      <c r="F15" s="206">
        <v>35.748199122737624</v>
      </c>
      <c r="G15" s="206">
        <v>39.009953281471589</v>
      </c>
      <c r="H15" s="206">
        <v>41.139858194419119</v>
      </c>
      <c r="I15" s="206">
        <v>45.976156365846222</v>
      </c>
      <c r="J15" s="206">
        <v>38.947765494975869</v>
      </c>
      <c r="K15" s="206">
        <v>31.094417312162964</v>
      </c>
      <c r="L15" s="206">
        <v>34.272783749950939</v>
      </c>
      <c r="M15" s="206">
        <v>27.823201983359073</v>
      </c>
      <c r="N15" s="206">
        <v>20.233955514746569</v>
      </c>
      <c r="O15" s="206">
        <v>23.669887160131267</v>
      </c>
      <c r="P15" s="206">
        <v>41.144980665128649</v>
      </c>
      <c r="Q15" s="206">
        <v>32.733892971094122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8.6104959357741073</v>
      </c>
      <c r="C19" s="87">
        <v>6.3615960777779881</v>
      </c>
      <c r="D19" s="87">
        <v>0.79566011242462775</v>
      </c>
      <c r="E19" s="87">
        <v>0.19127816342939954</v>
      </c>
      <c r="F19" s="87">
        <v>0.14697025270489938</v>
      </c>
      <c r="G19" s="87">
        <v>0.35480491702161265</v>
      </c>
      <c r="H19" s="87">
        <v>0.75999234803268378</v>
      </c>
      <c r="I19" s="87">
        <v>0.2755812337602685</v>
      </c>
      <c r="J19" s="87">
        <v>0.33841151259809105</v>
      </c>
      <c r="K19" s="87">
        <v>5.8196706566412404E-2</v>
      </c>
      <c r="L19" s="87">
        <v>0.28082193730259081</v>
      </c>
      <c r="M19" s="87">
        <v>0.7747516142697799</v>
      </c>
      <c r="N19" s="87">
        <v>0.70608899125681379</v>
      </c>
      <c r="O19" s="87">
        <v>0.86045147896555851</v>
      </c>
      <c r="P19" s="87">
        <v>2.7132509261336767E-2</v>
      </c>
      <c r="Q19" s="87">
        <v>6.4858700469545005E-2</v>
      </c>
    </row>
    <row r="20" spans="1:17" x14ac:dyDescent="0.25">
      <c r="A20" s="88" t="s">
        <v>29</v>
      </c>
      <c r="B20" s="87">
        <v>5.3322370310919425</v>
      </c>
      <c r="C20" s="87">
        <v>4.4057914034531551</v>
      </c>
      <c r="D20" s="87">
        <v>0.88534200005680819</v>
      </c>
      <c r="E20" s="87">
        <v>0.92907906976744192</v>
      </c>
      <c r="F20" s="87">
        <v>0.92406511627906984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6.9998203448604333</v>
      </c>
      <c r="C22" s="87">
        <v>6.9443250572426054</v>
      </c>
      <c r="D22" s="87">
        <v>2.7678268954304546</v>
      </c>
      <c r="E22" s="87">
        <v>0.16643992271294786</v>
      </c>
      <c r="F22" s="87">
        <v>0.12799166073039611</v>
      </c>
      <c r="G22" s="87">
        <v>0.33012428706320213</v>
      </c>
      <c r="H22" s="87">
        <v>1.0815123580143411</v>
      </c>
      <c r="I22" s="87">
        <v>1.0872914111557235</v>
      </c>
      <c r="J22" s="87">
        <v>0.90215398237777655</v>
      </c>
      <c r="K22" s="87">
        <v>0.18489967536399457</v>
      </c>
      <c r="L22" s="87">
        <v>0.5015811965581003</v>
      </c>
      <c r="M22" s="87">
        <v>2.3482824033971657</v>
      </c>
      <c r="N22" s="87">
        <v>2.1398194629205336</v>
      </c>
      <c r="O22" s="87">
        <v>0.92387032361979426</v>
      </c>
      <c r="P22" s="87">
        <v>5.4426327924679718E-2</v>
      </c>
      <c r="Q22" s="87">
        <v>9.4477519264186585E-2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7.7102839825250307</v>
      </c>
      <c r="C24" s="87">
        <v>4.088889503401143</v>
      </c>
      <c r="D24" s="87">
        <v>4.3561927350912999</v>
      </c>
      <c r="E24" s="87">
        <v>28.187274418604652</v>
      </c>
      <c r="F24" s="87">
        <v>30.729618604651169</v>
      </c>
      <c r="G24" s="87">
        <v>34.125834607343855</v>
      </c>
      <c r="H24" s="87">
        <v>35.858734883720928</v>
      </c>
      <c r="I24" s="87">
        <v>40.425934883720934</v>
      </c>
      <c r="J24" s="87">
        <v>33.421237209302326</v>
      </c>
      <c r="K24" s="87">
        <v>26.57386976744186</v>
      </c>
      <c r="L24" s="87">
        <v>32.378960996885098</v>
      </c>
      <c r="M24" s="87">
        <v>23.834090348692552</v>
      </c>
      <c r="N24" s="87">
        <v>16.684796198579257</v>
      </c>
      <c r="O24" s="87">
        <v>21.463409062757037</v>
      </c>
      <c r="P24" s="87">
        <v>40.795117606677614</v>
      </c>
      <c r="Q24" s="87">
        <v>32.329642101406691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2.4316186046511628</v>
      </c>
      <c r="F25" s="87">
        <v>3.8195534883720934</v>
      </c>
      <c r="G25" s="87">
        <v>4.1991894700429153</v>
      </c>
      <c r="H25" s="87">
        <v>3.4396186046511628</v>
      </c>
      <c r="I25" s="87">
        <v>4.1873488372093028</v>
      </c>
      <c r="J25" s="87">
        <v>4.2859627906976741</v>
      </c>
      <c r="K25" s="87">
        <v>4.2774511627906975</v>
      </c>
      <c r="L25" s="87">
        <v>1.1114196192051504</v>
      </c>
      <c r="M25" s="87">
        <v>0.86607761699957719</v>
      </c>
      <c r="N25" s="87">
        <v>0.70325086198996367</v>
      </c>
      <c r="O25" s="87">
        <v>0.42215629478887795</v>
      </c>
      <c r="P25" s="87">
        <v>0.26830422126502274</v>
      </c>
      <c r="Q25" s="87">
        <v>0.24491464995369722</v>
      </c>
    </row>
    <row r="26" spans="1:17" x14ac:dyDescent="0.25">
      <c r="A26" s="156" t="s">
        <v>313</v>
      </c>
      <c r="B26" s="204">
        <v>3.3208994522794009</v>
      </c>
      <c r="C26" s="204">
        <v>4.0157805760610179</v>
      </c>
      <c r="D26" s="204">
        <v>4.5939761321564907</v>
      </c>
      <c r="E26" s="204">
        <v>3.0005725003770003</v>
      </c>
      <c r="F26" s="204">
        <v>3.5058486691916766</v>
      </c>
      <c r="G26" s="204">
        <v>4.0652408742304296</v>
      </c>
      <c r="H26" s="204">
        <v>3.3626727419715827</v>
      </c>
      <c r="I26" s="204">
        <v>2.7832535127337681</v>
      </c>
      <c r="J26" s="204">
        <v>2.8485751669541126</v>
      </c>
      <c r="K26" s="204">
        <v>2.6602960911589038</v>
      </c>
      <c r="L26" s="204">
        <v>2.7071785271389515</v>
      </c>
      <c r="M26" s="204">
        <v>3.6008363471589648</v>
      </c>
      <c r="N26" s="204">
        <v>4.1783179681971427</v>
      </c>
      <c r="O26" s="204">
        <v>3.1600377150603096</v>
      </c>
      <c r="P26" s="204">
        <v>2.1191204146415954</v>
      </c>
      <c r="Q26" s="204">
        <v>2.9827340020918198</v>
      </c>
    </row>
    <row r="27" spans="1:17" x14ac:dyDescent="0.25">
      <c r="A27" s="156" t="s">
        <v>312</v>
      </c>
      <c r="B27" s="204">
        <v>3.5603074978640232</v>
      </c>
      <c r="C27" s="204">
        <v>2.2543477831840995</v>
      </c>
      <c r="D27" s="204">
        <v>1.6519746874763515</v>
      </c>
      <c r="E27" s="204">
        <v>5.4637286535335665</v>
      </c>
      <c r="F27" s="204">
        <v>5.8123518576497339</v>
      </c>
      <c r="G27" s="204">
        <v>5.8277531855609279</v>
      </c>
      <c r="H27" s="204">
        <v>8.1336192754230368</v>
      </c>
      <c r="I27" s="204">
        <v>11.185391276184488</v>
      </c>
      <c r="J27" s="204">
        <v>8.4202888864681658</v>
      </c>
      <c r="K27" s="204">
        <v>5.8923429961611093</v>
      </c>
      <c r="L27" s="204">
        <v>6.978469762092339</v>
      </c>
      <c r="M27" s="204">
        <v>2.6486428768203414</v>
      </c>
      <c r="N27" s="204">
        <v>2.6932949887871316</v>
      </c>
      <c r="O27" s="204">
        <v>2.0453302306047427</v>
      </c>
      <c r="P27" s="204">
        <v>5.3153457854887334</v>
      </c>
      <c r="Q27" s="204">
        <v>4.4379248446429074</v>
      </c>
    </row>
    <row r="28" spans="1:17" x14ac:dyDescent="0.25">
      <c r="A28" s="152" t="s">
        <v>318</v>
      </c>
      <c r="B28" s="264">
        <v>1.1275071407712796</v>
      </c>
      <c r="C28" s="264">
        <v>0.12607352097843894</v>
      </c>
      <c r="D28" s="264">
        <v>0.14895052408816434</v>
      </c>
      <c r="E28" s="264">
        <v>2.8143427020297356</v>
      </c>
      <c r="F28" s="264">
        <v>2.8315917380434144</v>
      </c>
      <c r="G28" s="264">
        <v>2.5545502044735997</v>
      </c>
      <c r="H28" s="264">
        <v>4.7607219841773656</v>
      </c>
      <c r="I28" s="264">
        <v>7.499294633127751</v>
      </c>
      <c r="J28" s="264">
        <v>5.2557385113574462</v>
      </c>
      <c r="K28" s="264">
        <v>3.3328859634618015</v>
      </c>
      <c r="L28" s="264">
        <v>4.1766282007486719</v>
      </c>
      <c r="M28" s="264">
        <v>0.2541389377129436</v>
      </c>
      <c r="N28" s="264">
        <v>0.5936271313181356</v>
      </c>
      <c r="O28" s="264">
        <v>0</v>
      </c>
      <c r="P28" s="264">
        <v>2.3483508326432636</v>
      </c>
      <c r="Q28" s="264">
        <v>1.8029483417175312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0.80646975052931147</v>
      </c>
      <c r="C31" s="208">
        <v>0.12607352097843894</v>
      </c>
      <c r="D31" s="208">
        <v>1.073697842524779E-2</v>
      </c>
      <c r="E31" s="208">
        <v>1.5971858321664991</v>
      </c>
      <c r="F31" s="208">
        <v>1.6139492963367761</v>
      </c>
      <c r="G31" s="208">
        <v>1.4219033036530011</v>
      </c>
      <c r="H31" s="208">
        <v>2.018652043136032</v>
      </c>
      <c r="I31" s="208">
        <v>1.4104392642726886</v>
      </c>
      <c r="J31" s="208">
        <v>1.3906581913396538</v>
      </c>
      <c r="K31" s="208">
        <v>0.73676437005590223</v>
      </c>
      <c r="L31" s="208">
        <v>1.5090479954824207</v>
      </c>
      <c r="M31" s="208">
        <v>1.45192279010945E-2</v>
      </c>
      <c r="N31" s="208">
        <v>0.10995220000530193</v>
      </c>
      <c r="O31" s="208">
        <v>0</v>
      </c>
      <c r="P31" s="208">
        <v>0.75822521883975613</v>
      </c>
      <c r="Q31" s="208">
        <v>0.75269990491049787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0.32103739024196809</v>
      </c>
      <c r="C33" s="208">
        <v>0</v>
      </c>
      <c r="D33" s="208">
        <v>0.13821354566291655</v>
      </c>
      <c r="E33" s="208">
        <v>1.2171568698632362</v>
      </c>
      <c r="F33" s="208">
        <v>1.2176424417066385</v>
      </c>
      <c r="G33" s="208">
        <v>1.1326469008205988</v>
      </c>
      <c r="H33" s="208">
        <v>2.7420699410413336</v>
      </c>
      <c r="I33" s="208">
        <v>6.0888553688550626</v>
      </c>
      <c r="J33" s="208">
        <v>3.8650803200177926</v>
      </c>
      <c r="K33" s="208">
        <v>2.5961215934058992</v>
      </c>
      <c r="L33" s="208">
        <v>2.6675802052662512</v>
      </c>
      <c r="M33" s="208">
        <v>0.2396197098118491</v>
      </c>
      <c r="N33" s="208">
        <v>0.48367493131283368</v>
      </c>
      <c r="O33" s="208">
        <v>0</v>
      </c>
      <c r="P33" s="208">
        <v>1.5901256138035074</v>
      </c>
      <c r="Q33" s="208">
        <v>1.0502484368070333</v>
      </c>
    </row>
    <row r="34" spans="1:17" x14ac:dyDescent="0.25">
      <c r="A34" s="152" t="s">
        <v>317</v>
      </c>
      <c r="B34" s="264">
        <v>2.1489627970688634</v>
      </c>
      <c r="C34" s="264">
        <v>1.7850451531406164</v>
      </c>
      <c r="D34" s="264">
        <v>1.1103766307252392</v>
      </c>
      <c r="E34" s="264">
        <v>2.3929267634374205</v>
      </c>
      <c r="F34" s="264">
        <v>2.681114934205322</v>
      </c>
      <c r="G34" s="264">
        <v>2.9257464961103681</v>
      </c>
      <c r="H34" s="264">
        <v>3.085489364581433</v>
      </c>
      <c r="I34" s="264">
        <v>3.448211727438466</v>
      </c>
      <c r="J34" s="264">
        <v>2.9210824121231891</v>
      </c>
      <c r="K34" s="264">
        <v>2.3320812984122221</v>
      </c>
      <c r="L34" s="264">
        <v>2.5704587812463204</v>
      </c>
      <c r="M34" s="264">
        <v>2.0867401487519306</v>
      </c>
      <c r="N34" s="264">
        <v>1.7425466636059925</v>
      </c>
      <c r="O34" s="264">
        <v>1.7752415370098444</v>
      </c>
      <c r="P34" s="264">
        <v>2.785873549884649</v>
      </c>
      <c r="Q34" s="264">
        <v>2.3800419728320583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0.64578719518305794</v>
      </c>
      <c r="C38" s="87">
        <v>0.52089094709695183</v>
      </c>
      <c r="D38" s="87">
        <v>0.10033846827676177</v>
      </c>
      <c r="E38" s="87">
        <v>1.4345862257204965E-2</v>
      </c>
      <c r="F38" s="87">
        <v>1.1022768952867452E-2</v>
      </c>
      <c r="G38" s="87">
        <v>2.6610368776620943E-2</v>
      </c>
      <c r="H38" s="87">
        <v>5.6999426102451275E-2</v>
      </c>
      <c r="I38" s="87">
        <v>2.0668592532020132E-2</v>
      </c>
      <c r="J38" s="87">
        <v>2.5380863444856822E-2</v>
      </c>
      <c r="K38" s="87">
        <v>4.3647529924809294E-3</v>
      </c>
      <c r="L38" s="87">
        <v>2.1061645297694314E-2</v>
      </c>
      <c r="M38" s="87">
        <v>5.810637107023349E-2</v>
      </c>
      <c r="N38" s="87">
        <v>6.0808328605188817E-2</v>
      </c>
      <c r="O38" s="87">
        <v>6.4533860922416877E-2</v>
      </c>
      <c r="P38" s="87">
        <v>1.8371071919647483E-3</v>
      </c>
      <c r="Q38" s="87">
        <v>4.7157980737938428E-3</v>
      </c>
    </row>
    <row r="39" spans="1:17" x14ac:dyDescent="0.25">
      <c r="A39" s="150" t="s">
        <v>29</v>
      </c>
      <c r="B39" s="87">
        <v>0.3999177773318956</v>
      </c>
      <c r="C39" s="87">
        <v>0.36074859654684494</v>
      </c>
      <c r="D39" s="87">
        <v>0.11164799994319186</v>
      </c>
      <c r="E39" s="87">
        <v>6.9680930232558141E-2</v>
      </c>
      <c r="F39" s="87">
        <v>6.930488372093023E-2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0.52498652586453243</v>
      </c>
      <c r="C41" s="87">
        <v>0.56860511289796356</v>
      </c>
      <c r="D41" s="87">
        <v>0.34904289759658502</v>
      </c>
      <c r="E41" s="87">
        <v>1.248299420347109E-2</v>
      </c>
      <c r="F41" s="87">
        <v>9.5993745547797091E-3</v>
      </c>
      <c r="G41" s="87">
        <v>2.4759321529740155E-2</v>
      </c>
      <c r="H41" s="87">
        <v>8.111342685107556E-2</v>
      </c>
      <c r="I41" s="87">
        <v>8.1546855836679255E-2</v>
      </c>
      <c r="J41" s="87">
        <v>6.7661548678333225E-2</v>
      </c>
      <c r="K41" s="87">
        <v>1.3867475652299592E-2</v>
      </c>
      <c r="L41" s="87">
        <v>3.7618589741857521E-2</v>
      </c>
      <c r="M41" s="87">
        <v>0.1761211802547874</v>
      </c>
      <c r="N41" s="87">
        <v>0.18428108449254171</v>
      </c>
      <c r="O41" s="87">
        <v>6.9290274271484556E-2</v>
      </c>
      <c r="P41" s="87">
        <v>3.6851364353956096E-3</v>
      </c>
      <c r="Q41" s="87">
        <v>6.8693467512824695E-3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0.57827129868937721</v>
      </c>
      <c r="C43" s="87">
        <v>0.33480049659885625</v>
      </c>
      <c r="D43" s="87">
        <v>0.54934726490870056</v>
      </c>
      <c r="E43" s="87">
        <v>2.1140455813953491</v>
      </c>
      <c r="F43" s="87">
        <v>2.3047213953488375</v>
      </c>
      <c r="G43" s="87">
        <v>2.5594375955507882</v>
      </c>
      <c r="H43" s="87">
        <v>2.6894051162790689</v>
      </c>
      <c r="I43" s="87">
        <v>3.0319451162790694</v>
      </c>
      <c r="J43" s="87">
        <v>2.5065927906976739</v>
      </c>
      <c r="K43" s="87">
        <v>1.9930402325581393</v>
      </c>
      <c r="L43" s="87">
        <v>2.4284220747663823</v>
      </c>
      <c r="M43" s="87">
        <v>1.7875567761519413</v>
      </c>
      <c r="N43" s="87">
        <v>1.4368933413731677</v>
      </c>
      <c r="O43" s="87">
        <v>1.6097556797067774</v>
      </c>
      <c r="P43" s="87">
        <v>2.7621847736386909</v>
      </c>
      <c r="Q43" s="87">
        <v>2.3506493784877329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0.1823713953488372</v>
      </c>
      <c r="F44" s="87">
        <v>0.28646651162790698</v>
      </c>
      <c r="G44" s="87">
        <v>0.31493921025321864</v>
      </c>
      <c r="H44" s="87">
        <v>0.25797139534883717</v>
      </c>
      <c r="I44" s="87">
        <v>0.31405116279069761</v>
      </c>
      <c r="J44" s="87">
        <v>0.32144720930232545</v>
      </c>
      <c r="K44" s="87">
        <v>0.32080883720930231</v>
      </c>
      <c r="L44" s="87">
        <v>8.3356471440386284E-2</v>
      </c>
      <c r="M44" s="87">
        <v>6.4955821274968281E-2</v>
      </c>
      <c r="N44" s="87">
        <v>6.0563909135094206E-2</v>
      </c>
      <c r="O44" s="87">
        <v>3.1661722109165839E-2</v>
      </c>
      <c r="P44" s="87">
        <v>1.8166532618597551E-2</v>
      </c>
      <c r="Q44" s="87">
        <v>1.7807449519249379E-2</v>
      </c>
    </row>
    <row r="45" spans="1:17" x14ac:dyDescent="0.25">
      <c r="A45" s="152" t="s">
        <v>316</v>
      </c>
      <c r="B45" s="264">
        <v>0.28383756002388044</v>
      </c>
      <c r="C45" s="264">
        <v>0.34322910906504422</v>
      </c>
      <c r="D45" s="264">
        <v>0.39264753266294794</v>
      </c>
      <c r="E45" s="264">
        <v>0.25645918806641027</v>
      </c>
      <c r="F45" s="264">
        <v>0.29964518540099799</v>
      </c>
      <c r="G45" s="264">
        <v>0.34745648497695975</v>
      </c>
      <c r="H45" s="264">
        <v>0.28740792666423781</v>
      </c>
      <c r="I45" s="264">
        <v>0.23788491561827077</v>
      </c>
      <c r="J45" s="264">
        <v>0.24346796298753098</v>
      </c>
      <c r="K45" s="264">
        <v>0.2273757342870858</v>
      </c>
      <c r="L45" s="264">
        <v>0.23138278009734628</v>
      </c>
      <c r="M45" s="264">
        <v>0.30776379035546708</v>
      </c>
      <c r="N45" s="264">
        <v>0.35712119386300362</v>
      </c>
      <c r="O45" s="264">
        <v>0.27008869359489823</v>
      </c>
      <c r="P45" s="264">
        <v>0.18112140296082013</v>
      </c>
      <c r="Q45" s="264">
        <v>0.25493453009331796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3.8188369769286319</v>
      </c>
      <c r="C47" s="242">
        <v>4.6179089657675449</v>
      </c>
      <c r="D47" s="242">
        <v>5.282799487519914</v>
      </c>
      <c r="E47" s="242">
        <v>3.4504800223716088</v>
      </c>
      <c r="F47" s="242">
        <v>4.0315175830559289</v>
      </c>
      <c r="G47" s="242">
        <v>4.6747853687581937</v>
      </c>
      <c r="H47" s="242">
        <v>3.8668737770837707</v>
      </c>
      <c r="I47" s="242">
        <v>3.2005761039524465</v>
      </c>
      <c r="J47" s="242">
        <v>3.2756921236077776</v>
      </c>
      <c r="K47" s="242">
        <v>3.0591823776908456</v>
      </c>
      <c r="L47" s="242">
        <v>3.1130943923910221</v>
      </c>
      <c r="M47" s="242">
        <v>4.1407477666813595</v>
      </c>
      <c r="N47" s="242">
        <v>4.8048173055539083</v>
      </c>
      <c r="O47" s="242">
        <v>3.6338555406964703</v>
      </c>
      <c r="P47" s="242">
        <v>2.4368625170036609</v>
      </c>
      <c r="Q47" s="242">
        <v>3.4299668096582376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</v>
      </c>
      <c r="D51" s="77">
        <f t="shared" si="0"/>
        <v>1.0000000000000002</v>
      </c>
      <c r="E51" s="77">
        <f t="shared" si="0"/>
        <v>0.99999999999999967</v>
      </c>
      <c r="F51" s="77">
        <f t="shared" si="0"/>
        <v>0.99999999999999967</v>
      </c>
      <c r="G51" s="77">
        <f t="shared" si="0"/>
        <v>1</v>
      </c>
      <c r="H51" s="77">
        <f t="shared" si="0"/>
        <v>1</v>
      </c>
      <c r="I51" s="77">
        <f t="shared" si="0"/>
        <v>1.0000000000000002</v>
      </c>
      <c r="J51" s="77">
        <f t="shared" si="0"/>
        <v>1</v>
      </c>
      <c r="K51" s="77">
        <f t="shared" si="0"/>
        <v>1.0000000000000002</v>
      </c>
      <c r="L51" s="77">
        <f t="shared" si="0"/>
        <v>1</v>
      </c>
      <c r="M51" s="77">
        <f t="shared" si="0"/>
        <v>1</v>
      </c>
      <c r="N51" s="77">
        <f t="shared" si="0"/>
        <v>0.99999999999999989</v>
      </c>
      <c r="O51" s="77">
        <f t="shared" si="0"/>
        <v>0.99999999999999978</v>
      </c>
      <c r="P51" s="77">
        <f t="shared" si="0"/>
        <v>0.99999999999999989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1.0748419525368355E-2</v>
      </c>
      <c r="C52" s="203">
        <f t="shared" si="1"/>
        <v>1.0748419525368353E-2</v>
      </c>
      <c r="D52" s="203">
        <f t="shared" si="1"/>
        <v>1.0748419525368355E-2</v>
      </c>
      <c r="E52" s="203">
        <f t="shared" si="1"/>
        <v>1.074841952536835E-2</v>
      </c>
      <c r="F52" s="203">
        <f t="shared" si="1"/>
        <v>1.0748419525368353E-2</v>
      </c>
      <c r="G52" s="203">
        <f t="shared" si="1"/>
        <v>1.0748419525368355E-2</v>
      </c>
      <c r="H52" s="203">
        <f t="shared" si="1"/>
        <v>1.0748419525368355E-2</v>
      </c>
      <c r="I52" s="203">
        <f t="shared" si="1"/>
        <v>1.0748419525368357E-2</v>
      </c>
      <c r="J52" s="203">
        <f t="shared" si="1"/>
        <v>1.0748419525368357E-2</v>
      </c>
      <c r="K52" s="203">
        <f t="shared" si="1"/>
        <v>1.0748419525368357E-2</v>
      </c>
      <c r="L52" s="203">
        <f t="shared" si="1"/>
        <v>1.0748419525368355E-2</v>
      </c>
      <c r="M52" s="203">
        <f t="shared" si="1"/>
        <v>1.0748419525368355E-2</v>
      </c>
      <c r="N52" s="203">
        <f t="shared" si="1"/>
        <v>1.0748419525368353E-2</v>
      </c>
      <c r="O52" s="203">
        <f t="shared" si="1"/>
        <v>1.0748419525368353E-2</v>
      </c>
      <c r="P52" s="203">
        <f t="shared" si="1"/>
        <v>1.0748419525368355E-2</v>
      </c>
      <c r="Q52" s="203">
        <f t="shared" si="1"/>
        <v>1.0748419525368355E-2</v>
      </c>
    </row>
    <row r="53" spans="1:17" x14ac:dyDescent="0.25">
      <c r="A53" s="76" t="s">
        <v>82</v>
      </c>
      <c r="B53" s="202">
        <f t="shared" ref="B53:Q53" si="2">IF(B$7=0,0,B$7/B$5)</f>
        <v>1.1683064701487344E-2</v>
      </c>
      <c r="C53" s="202">
        <f t="shared" si="2"/>
        <v>1.1683064701487342E-2</v>
      </c>
      <c r="D53" s="202">
        <f t="shared" si="2"/>
        <v>1.1683064701487346E-2</v>
      </c>
      <c r="E53" s="202">
        <f t="shared" si="2"/>
        <v>1.1683064701487337E-2</v>
      </c>
      <c r="F53" s="202">
        <f t="shared" si="2"/>
        <v>1.1683064701487342E-2</v>
      </c>
      <c r="G53" s="202">
        <f t="shared" si="2"/>
        <v>1.1683064701487342E-2</v>
      </c>
      <c r="H53" s="202">
        <f t="shared" si="2"/>
        <v>1.1683064701487344E-2</v>
      </c>
      <c r="I53" s="202">
        <f t="shared" si="2"/>
        <v>1.1683064701487346E-2</v>
      </c>
      <c r="J53" s="202">
        <f t="shared" si="2"/>
        <v>1.1683064701487346E-2</v>
      </c>
      <c r="K53" s="202">
        <f t="shared" si="2"/>
        <v>1.1683064701487346E-2</v>
      </c>
      <c r="L53" s="202">
        <f t="shared" si="2"/>
        <v>1.1683064701487344E-2</v>
      </c>
      <c r="M53" s="202">
        <f t="shared" si="2"/>
        <v>1.1683064701487344E-2</v>
      </c>
      <c r="N53" s="202">
        <f t="shared" si="2"/>
        <v>1.1683064701487342E-2</v>
      </c>
      <c r="O53" s="202">
        <f t="shared" si="2"/>
        <v>1.168306470148734E-2</v>
      </c>
      <c r="P53" s="202">
        <f t="shared" si="2"/>
        <v>1.1683064701487344E-2</v>
      </c>
      <c r="Q53" s="202">
        <f t="shared" si="2"/>
        <v>1.1683064701487342E-2</v>
      </c>
    </row>
    <row r="54" spans="1:17" x14ac:dyDescent="0.25">
      <c r="A54" s="76" t="s">
        <v>81</v>
      </c>
      <c r="B54" s="202">
        <f t="shared" ref="B54:Q54" si="3">IF(B$8=0,0,B$8/B$5)</f>
        <v>2.8974000459688606E-2</v>
      </c>
      <c r="C54" s="202">
        <f t="shared" si="3"/>
        <v>2.8974000459688603E-2</v>
      </c>
      <c r="D54" s="202">
        <f t="shared" si="3"/>
        <v>2.8974000459688613E-2</v>
      </c>
      <c r="E54" s="202">
        <f t="shared" si="3"/>
        <v>2.8974000459688593E-2</v>
      </c>
      <c r="F54" s="202">
        <f t="shared" si="3"/>
        <v>2.8974000459688603E-2</v>
      </c>
      <c r="G54" s="202">
        <f t="shared" si="3"/>
        <v>2.8974000459688606E-2</v>
      </c>
      <c r="H54" s="202">
        <f t="shared" si="3"/>
        <v>2.897400045968861E-2</v>
      </c>
      <c r="I54" s="202">
        <f t="shared" si="3"/>
        <v>2.8974000459688613E-2</v>
      </c>
      <c r="J54" s="202">
        <f t="shared" si="3"/>
        <v>2.897400045968861E-2</v>
      </c>
      <c r="K54" s="202">
        <f t="shared" si="3"/>
        <v>2.897400045968862E-2</v>
      </c>
      <c r="L54" s="202">
        <f t="shared" si="3"/>
        <v>2.8974000459688613E-2</v>
      </c>
      <c r="M54" s="202">
        <f t="shared" si="3"/>
        <v>2.8974000459688606E-2</v>
      </c>
      <c r="N54" s="202">
        <f t="shared" si="3"/>
        <v>2.8974000459688603E-2</v>
      </c>
      <c r="O54" s="202">
        <f t="shared" si="3"/>
        <v>2.8974000459688606E-2</v>
      </c>
      <c r="P54" s="202">
        <f t="shared" si="3"/>
        <v>2.897400045968861E-2</v>
      </c>
      <c r="Q54" s="202">
        <f t="shared" si="3"/>
        <v>2.897400045968861E-2</v>
      </c>
    </row>
    <row r="55" spans="1:17" x14ac:dyDescent="0.25">
      <c r="A55" s="76" t="s">
        <v>80</v>
      </c>
      <c r="B55" s="202">
        <f t="shared" ref="B55:Q55" si="4">IF(B$9=0,0,B$9/B$5)</f>
        <v>8.8791291731303804E-2</v>
      </c>
      <c r="C55" s="202">
        <f t="shared" si="4"/>
        <v>8.879129173130379E-2</v>
      </c>
      <c r="D55" s="202">
        <f t="shared" si="4"/>
        <v>8.8791291731303817E-2</v>
      </c>
      <c r="E55" s="202">
        <f t="shared" si="4"/>
        <v>8.8791291731303748E-2</v>
      </c>
      <c r="F55" s="202">
        <f t="shared" si="4"/>
        <v>8.879129173130379E-2</v>
      </c>
      <c r="G55" s="202">
        <f t="shared" si="4"/>
        <v>8.8791291731303804E-2</v>
      </c>
      <c r="H55" s="202">
        <f t="shared" si="4"/>
        <v>8.8791291731303804E-2</v>
      </c>
      <c r="I55" s="202">
        <f t="shared" si="4"/>
        <v>8.8791291731303817E-2</v>
      </c>
      <c r="J55" s="202">
        <f t="shared" si="4"/>
        <v>8.8791291731303817E-2</v>
      </c>
      <c r="K55" s="202">
        <f t="shared" si="4"/>
        <v>8.8791291731303817E-2</v>
      </c>
      <c r="L55" s="202">
        <f t="shared" si="4"/>
        <v>8.8791291731303804E-2</v>
      </c>
      <c r="M55" s="202">
        <f t="shared" si="4"/>
        <v>8.8791291731303804E-2</v>
      </c>
      <c r="N55" s="202">
        <f t="shared" si="4"/>
        <v>8.879129173130379E-2</v>
      </c>
      <c r="O55" s="202">
        <f t="shared" si="4"/>
        <v>8.879129173130379E-2</v>
      </c>
      <c r="P55" s="202">
        <f t="shared" si="4"/>
        <v>8.8791291731303804E-2</v>
      </c>
      <c r="Q55" s="202">
        <f t="shared" si="4"/>
        <v>8.8791291731303804E-2</v>
      </c>
    </row>
    <row r="56" spans="1:17" x14ac:dyDescent="0.25">
      <c r="A56" s="129" t="s">
        <v>79</v>
      </c>
      <c r="B56" s="201">
        <f t="shared" ref="B56:Q56" si="5">IF(B$10=0,0,B$10/B$5)</f>
        <v>1.9627548698498736E-2</v>
      </c>
      <c r="C56" s="201">
        <f t="shared" si="5"/>
        <v>1.9627548698498733E-2</v>
      </c>
      <c r="D56" s="201">
        <f t="shared" si="5"/>
        <v>1.962754869849874E-2</v>
      </c>
      <c r="E56" s="201">
        <f t="shared" si="5"/>
        <v>1.9627548698498726E-2</v>
      </c>
      <c r="F56" s="201">
        <f t="shared" si="5"/>
        <v>1.9627548698498733E-2</v>
      </c>
      <c r="G56" s="201">
        <f t="shared" si="5"/>
        <v>1.9627548698498733E-2</v>
      </c>
      <c r="H56" s="201">
        <f t="shared" si="5"/>
        <v>1.9627548698498736E-2</v>
      </c>
      <c r="I56" s="201">
        <f t="shared" si="5"/>
        <v>1.9627548698498743E-2</v>
      </c>
      <c r="J56" s="201">
        <f t="shared" si="5"/>
        <v>1.9627548698498736E-2</v>
      </c>
      <c r="K56" s="201">
        <f t="shared" si="5"/>
        <v>1.9627548698498743E-2</v>
      </c>
      <c r="L56" s="201">
        <f t="shared" si="5"/>
        <v>1.962754869849874E-2</v>
      </c>
      <c r="M56" s="201">
        <f t="shared" si="5"/>
        <v>1.9627548698498736E-2</v>
      </c>
      <c r="N56" s="201">
        <f t="shared" si="5"/>
        <v>1.9627548698498733E-2</v>
      </c>
      <c r="O56" s="201">
        <f t="shared" si="5"/>
        <v>1.9627548698498733E-2</v>
      </c>
      <c r="P56" s="201">
        <f t="shared" si="5"/>
        <v>1.9627548698498736E-2</v>
      </c>
      <c r="Q56" s="201">
        <f t="shared" si="5"/>
        <v>1.9627548698498736E-2</v>
      </c>
    </row>
    <row r="57" spans="1:17" x14ac:dyDescent="0.25">
      <c r="A57" s="127" t="s">
        <v>314</v>
      </c>
      <c r="B57" s="200">
        <f t="shared" ref="B57:Q57" si="6">IF(B$15=0,0,B$15/B$5)</f>
        <v>0.61173200446591358</v>
      </c>
      <c r="C57" s="200">
        <f t="shared" si="6"/>
        <v>0.56032725399870842</v>
      </c>
      <c r="D57" s="200">
        <f t="shared" si="6"/>
        <v>0.36381666259685502</v>
      </c>
      <c r="E57" s="200">
        <f t="shared" si="6"/>
        <v>0.61173200446591303</v>
      </c>
      <c r="F57" s="200">
        <f t="shared" si="6"/>
        <v>0.61173200446591336</v>
      </c>
      <c r="G57" s="200">
        <f t="shared" si="6"/>
        <v>0.61173200446591347</v>
      </c>
      <c r="H57" s="200">
        <f t="shared" si="6"/>
        <v>0.61173200446591358</v>
      </c>
      <c r="I57" s="200">
        <f t="shared" si="6"/>
        <v>0.61173200446591358</v>
      </c>
      <c r="J57" s="200">
        <f t="shared" si="6"/>
        <v>0.61173200446591358</v>
      </c>
      <c r="K57" s="200">
        <f t="shared" si="6"/>
        <v>0.61173200446591358</v>
      </c>
      <c r="L57" s="200">
        <f t="shared" si="6"/>
        <v>0.61173200446591347</v>
      </c>
      <c r="M57" s="200">
        <f t="shared" si="6"/>
        <v>0.61173200446591336</v>
      </c>
      <c r="N57" s="200">
        <f t="shared" si="6"/>
        <v>0.53274433436243296</v>
      </c>
      <c r="O57" s="200">
        <f t="shared" si="6"/>
        <v>0.61173200446591336</v>
      </c>
      <c r="P57" s="200">
        <f t="shared" si="6"/>
        <v>0.6776070695231099</v>
      </c>
      <c r="Q57" s="200">
        <f t="shared" si="6"/>
        <v>0.63100893355315579</v>
      </c>
    </row>
    <row r="58" spans="1:17" x14ac:dyDescent="0.25">
      <c r="A58" s="127" t="s">
        <v>313</v>
      </c>
      <c r="B58" s="200">
        <f t="shared" ref="B58:Q58" si="7">IF(B$26=0,0,B$26/B$5)</f>
        <v>7.0900499580898502E-2</v>
      </c>
      <c r="C58" s="200">
        <f t="shared" si="7"/>
        <v>0.10321509922173253</v>
      </c>
      <c r="D58" s="200">
        <f t="shared" si="7"/>
        <v>0.18981952722364531</v>
      </c>
      <c r="E58" s="200">
        <f t="shared" si="7"/>
        <v>5.7530372165386652E-2</v>
      </c>
      <c r="F58" s="200">
        <f t="shared" si="7"/>
        <v>5.9992947515912262E-2</v>
      </c>
      <c r="G58" s="200">
        <f t="shared" si="7"/>
        <v>6.3748806123561999E-2</v>
      </c>
      <c r="H58" s="200">
        <f t="shared" si="7"/>
        <v>5.0001497989806354E-2</v>
      </c>
      <c r="I58" s="200">
        <f t="shared" si="7"/>
        <v>3.7032352959940291E-2</v>
      </c>
      <c r="J58" s="200">
        <f t="shared" si="7"/>
        <v>4.4741067288634279E-2</v>
      </c>
      <c r="K58" s="200">
        <f t="shared" si="7"/>
        <v>5.2336991685028235E-2</v>
      </c>
      <c r="L58" s="200">
        <f t="shared" si="7"/>
        <v>4.8320199460195903E-2</v>
      </c>
      <c r="M58" s="200">
        <f t="shared" si="7"/>
        <v>7.9169422617810972E-2</v>
      </c>
      <c r="N58" s="200">
        <f t="shared" si="7"/>
        <v>0.11001186708646675</v>
      </c>
      <c r="O58" s="200">
        <f t="shared" si="7"/>
        <v>8.1669008075280047E-2</v>
      </c>
      <c r="P58" s="200">
        <f t="shared" si="7"/>
        <v>3.4899298794637046E-2</v>
      </c>
      <c r="Q58" s="200">
        <f t="shared" si="7"/>
        <v>5.7497951844430004E-2</v>
      </c>
    </row>
    <row r="59" spans="1:17" x14ac:dyDescent="0.25">
      <c r="A59" s="127" t="s">
        <v>312</v>
      </c>
      <c r="B59" s="200">
        <f t="shared" ref="B59:Q59" si="8">IF(B$27=0,0,B$27/B$5)</f>
        <v>7.6011810621642445E-2</v>
      </c>
      <c r="C59" s="200">
        <f t="shared" si="8"/>
        <v>5.7942092630437605E-2</v>
      </c>
      <c r="D59" s="200">
        <f t="shared" si="8"/>
        <v>6.8258311567455141E-2</v>
      </c>
      <c r="E59" s="200">
        <f t="shared" si="8"/>
        <v>0.10475678984893037</v>
      </c>
      <c r="F59" s="200">
        <f t="shared" si="8"/>
        <v>9.9462399219984995E-2</v>
      </c>
      <c r="G59" s="200">
        <f t="shared" si="8"/>
        <v>9.1387526460562696E-2</v>
      </c>
      <c r="H59" s="200">
        <f t="shared" si="8"/>
        <v>0.12094342181257436</v>
      </c>
      <c r="I59" s="200">
        <f t="shared" si="8"/>
        <v>0.14882631274498753</v>
      </c>
      <c r="J59" s="200">
        <f t="shared" si="8"/>
        <v>0.13225303514178965</v>
      </c>
      <c r="K59" s="200">
        <f t="shared" si="8"/>
        <v>0.11592224918883959</v>
      </c>
      <c r="L59" s="200">
        <f t="shared" si="8"/>
        <v>0.12455811371539448</v>
      </c>
      <c r="M59" s="200">
        <f t="shared" si="8"/>
        <v>5.8234117594399823E-2</v>
      </c>
      <c r="N59" s="200">
        <f t="shared" si="8"/>
        <v>7.0912365355224924E-2</v>
      </c>
      <c r="O59" s="200">
        <f t="shared" si="8"/>
        <v>5.2860157435394774E-2</v>
      </c>
      <c r="P59" s="200">
        <f t="shared" si="8"/>
        <v>8.7537187355141308E-2</v>
      </c>
      <c r="Q59" s="200">
        <f t="shared" si="8"/>
        <v>8.554956252469148E-2</v>
      </c>
    </row>
    <row r="60" spans="1:17" x14ac:dyDescent="0.25">
      <c r="A60" s="142" t="s">
        <v>318</v>
      </c>
      <c r="B60" s="199">
        <f t="shared" ref="B60:Q60" si="9">IF(B$28=0,0,B$28/B$5)</f>
        <v>2.4072038527647787E-2</v>
      </c>
      <c r="C60" s="199">
        <f t="shared" si="9"/>
        <v>3.2403889432092892E-3</v>
      </c>
      <c r="D60" s="199">
        <f t="shared" si="9"/>
        <v>6.1545200168154511E-3</v>
      </c>
      <c r="E60" s="199">
        <f t="shared" si="9"/>
        <v>5.3959763687885465E-2</v>
      </c>
      <c r="F60" s="199">
        <f t="shared" si="9"/>
        <v>4.8454896533254119E-2</v>
      </c>
      <c r="G60" s="199">
        <f t="shared" si="9"/>
        <v>4.005901021762244E-2</v>
      </c>
      <c r="H60" s="199">
        <f t="shared" si="9"/>
        <v>7.0789889170809805E-2</v>
      </c>
      <c r="I60" s="199">
        <f t="shared" si="9"/>
        <v>9.9781254037399555E-2</v>
      </c>
      <c r="J60" s="199">
        <f t="shared" si="9"/>
        <v>8.2549111961663757E-2</v>
      </c>
      <c r="K60" s="199">
        <f t="shared" si="9"/>
        <v>6.5569101701329555E-2</v>
      </c>
      <c r="L60" s="199">
        <f t="shared" si="9"/>
        <v>7.4548281802656435E-2</v>
      </c>
      <c r="M60" s="199">
        <f t="shared" si="9"/>
        <v>5.5875999416946957E-3</v>
      </c>
      <c r="N60" s="199">
        <f t="shared" si="9"/>
        <v>1.5629741337677434E-2</v>
      </c>
      <c r="O60" s="199">
        <f t="shared" si="9"/>
        <v>0</v>
      </c>
      <c r="P60" s="199">
        <f t="shared" si="9"/>
        <v>3.8674440969374106E-2</v>
      </c>
      <c r="Q60" s="199">
        <f t="shared" si="9"/>
        <v>3.475530733124968E-2</v>
      </c>
    </row>
    <row r="61" spans="1:17" x14ac:dyDescent="0.25">
      <c r="A61" s="142" t="s">
        <v>317</v>
      </c>
      <c r="B61" s="199">
        <f t="shared" ref="B61:Q61" si="10">IF(B$34=0,0,B$34/B$5)</f>
        <v>4.5879900334943512E-2</v>
      </c>
      <c r="C61" s="199">
        <f t="shared" si="10"/>
        <v>4.5879900334943491E-2</v>
      </c>
      <c r="D61" s="199">
        <f t="shared" si="10"/>
        <v>4.5879900334943512E-2</v>
      </c>
      <c r="E61" s="199">
        <f t="shared" si="10"/>
        <v>4.5879900334943484E-2</v>
      </c>
      <c r="F61" s="199">
        <f t="shared" si="10"/>
        <v>4.5879900334943505E-2</v>
      </c>
      <c r="G61" s="199">
        <f t="shared" si="10"/>
        <v>4.5879900334943498E-2</v>
      </c>
      <c r="H61" s="199">
        <f t="shared" si="10"/>
        <v>4.5879900334943505E-2</v>
      </c>
      <c r="I61" s="199">
        <f t="shared" si="10"/>
        <v>4.5879900334943505E-2</v>
      </c>
      <c r="J61" s="199">
        <f t="shared" si="10"/>
        <v>4.5879900334943498E-2</v>
      </c>
      <c r="K61" s="199">
        <f t="shared" si="10"/>
        <v>4.5879900334943519E-2</v>
      </c>
      <c r="L61" s="199">
        <f t="shared" si="10"/>
        <v>4.5879900334943512E-2</v>
      </c>
      <c r="M61" s="199">
        <f t="shared" si="10"/>
        <v>4.5879900334943505E-2</v>
      </c>
      <c r="N61" s="199">
        <f t="shared" si="10"/>
        <v>4.5879900334943498E-2</v>
      </c>
      <c r="O61" s="199">
        <f t="shared" si="10"/>
        <v>4.5879900334943491E-2</v>
      </c>
      <c r="P61" s="199">
        <f t="shared" si="10"/>
        <v>4.5879900334943512E-2</v>
      </c>
      <c r="Q61" s="199">
        <f t="shared" si="10"/>
        <v>4.5879900334943505E-2</v>
      </c>
    </row>
    <row r="62" spans="1:17" x14ac:dyDescent="0.25">
      <c r="A62" s="142" t="s">
        <v>316</v>
      </c>
      <c r="B62" s="199">
        <f t="shared" ref="B62:Q62" si="11">IF(B$45=0,0,B$45/B$5)</f>
        <v>6.0598717590511541E-3</v>
      </c>
      <c r="C62" s="199">
        <f t="shared" si="11"/>
        <v>8.8218033522848311E-3</v>
      </c>
      <c r="D62" s="199">
        <f t="shared" si="11"/>
        <v>1.622389121569618E-2</v>
      </c>
      <c r="E62" s="199">
        <f t="shared" si="11"/>
        <v>4.917125826101423E-3</v>
      </c>
      <c r="F62" s="199">
        <f t="shared" si="11"/>
        <v>5.1276023517873729E-3</v>
      </c>
      <c r="G62" s="199">
        <f t="shared" si="11"/>
        <v>5.4486159079967511E-3</v>
      </c>
      <c r="H62" s="199">
        <f t="shared" si="11"/>
        <v>4.2736323068210558E-3</v>
      </c>
      <c r="I62" s="199">
        <f t="shared" si="11"/>
        <v>3.165158372644469E-3</v>
      </c>
      <c r="J62" s="199">
        <f t="shared" si="11"/>
        <v>3.8240228451824169E-3</v>
      </c>
      <c r="K62" s="199">
        <f t="shared" si="11"/>
        <v>4.4732471525665164E-3</v>
      </c>
      <c r="L62" s="199">
        <f t="shared" si="11"/>
        <v>4.1299315777945213E-3</v>
      </c>
      <c r="M62" s="199">
        <f t="shared" si="11"/>
        <v>6.7666173177616216E-3</v>
      </c>
      <c r="N62" s="199">
        <f t="shared" si="11"/>
        <v>9.4027236826039941E-3</v>
      </c>
      <c r="O62" s="199">
        <f t="shared" si="11"/>
        <v>6.9802571004512854E-3</v>
      </c>
      <c r="P62" s="199">
        <f t="shared" si="11"/>
        <v>2.9828460508236794E-3</v>
      </c>
      <c r="Q62" s="199">
        <f t="shared" si="11"/>
        <v>4.9143548584982908E-3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8.1531360215198773E-2</v>
      </c>
      <c r="C64" s="276">
        <f t="shared" si="13"/>
        <v>0.1186912290327745</v>
      </c>
      <c r="D64" s="276">
        <f t="shared" si="13"/>
        <v>0.21828117349569781</v>
      </c>
      <c r="E64" s="276">
        <f t="shared" si="13"/>
        <v>6.615650840342277E-2</v>
      </c>
      <c r="F64" s="276">
        <f t="shared" si="13"/>
        <v>6.8988323681842392E-2</v>
      </c>
      <c r="G64" s="276">
        <f t="shared" si="13"/>
        <v>7.3307337833614969E-2</v>
      </c>
      <c r="H64" s="276">
        <f t="shared" si="13"/>
        <v>5.7498750615358876E-2</v>
      </c>
      <c r="I64" s="276">
        <f t="shared" si="13"/>
        <v>4.2585004712811812E-2</v>
      </c>
      <c r="J64" s="276">
        <f t="shared" si="13"/>
        <v>5.1449567987315738E-2</v>
      </c>
      <c r="K64" s="276">
        <f t="shared" si="13"/>
        <v>6.0184429543871834E-2</v>
      </c>
      <c r="L64" s="276">
        <f t="shared" si="13"/>
        <v>5.5565357242149352E-2</v>
      </c>
      <c r="M64" s="276">
        <f t="shared" si="13"/>
        <v>9.104013020552898E-2</v>
      </c>
      <c r="N64" s="276">
        <f t="shared" si="13"/>
        <v>0.1265071080795285</v>
      </c>
      <c r="O64" s="276">
        <f t="shared" si="13"/>
        <v>9.3914504907064766E-2</v>
      </c>
      <c r="P64" s="276">
        <f t="shared" si="13"/>
        <v>4.0132119210764906E-2</v>
      </c>
      <c r="Q64" s="276">
        <f t="shared" si="13"/>
        <v>6.6119226961376051E-2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248.3796587180598</v>
      </c>
      <c r="C68" s="230">
        <f t="shared" si="14"/>
        <v>239.22402572518115</v>
      </c>
      <c r="D68" s="230">
        <f t="shared" si="14"/>
        <v>233.36744713836651</v>
      </c>
      <c r="E68" s="230">
        <f t="shared" si="14"/>
        <v>257.32218614578989</v>
      </c>
      <c r="F68" s="230">
        <f t="shared" si="14"/>
        <v>255.54128147170044</v>
      </c>
      <c r="G68" s="230">
        <f t="shared" si="14"/>
        <v>251.29769030583495</v>
      </c>
      <c r="H68" s="230">
        <f t="shared" si="14"/>
        <v>250.09095096670239</v>
      </c>
      <c r="I68" s="230">
        <f t="shared" si="14"/>
        <v>249.68671415261136</v>
      </c>
      <c r="J68" s="230">
        <f t="shared" si="14"/>
        <v>247.29427255569703</v>
      </c>
      <c r="K68" s="230">
        <f t="shared" si="14"/>
        <v>245.07999495414401</v>
      </c>
      <c r="L68" s="230">
        <f t="shared" si="14"/>
        <v>250.06814055721659</v>
      </c>
      <c r="M68" s="230">
        <f t="shared" si="14"/>
        <v>241.14059222991474</v>
      </c>
      <c r="N68" s="230">
        <f t="shared" si="14"/>
        <v>236.59649831759577</v>
      </c>
      <c r="O68" s="230">
        <f t="shared" si="14"/>
        <v>241.6563482171324</v>
      </c>
      <c r="P68" s="230">
        <f t="shared" si="14"/>
        <v>247.84397761052017</v>
      </c>
      <c r="Q68" s="230">
        <f t="shared" si="14"/>
        <v>244.08758794565085</v>
      </c>
    </row>
    <row r="69" spans="1:17" x14ac:dyDescent="0.25">
      <c r="A69" s="132" t="s">
        <v>83</v>
      </c>
      <c r="B69" s="275">
        <f>IF(B$6=0,0,B$6/WWP!B$5*1000)</f>
        <v>2.669688773469522</v>
      </c>
      <c r="C69" s="275">
        <f>IF(C$6=0,0,C$6/WWP!C$5*1000)</f>
        <v>2.5712801890417585</v>
      </c>
      <c r="D69" s="275">
        <f>IF(D$6=0,0,D$6/WWP!D$5*1000)</f>
        <v>2.5083312254073857</v>
      </c>
      <c r="E69" s="275">
        <f>IF(E$6=0,0,E$6/WWP!E$5*1000)</f>
        <v>2.7658068098798783</v>
      </c>
      <c r="F69" s="275">
        <f>IF(F$6=0,0,F$6/WWP!F$5*1000)</f>
        <v>2.7466648993080756</v>
      </c>
      <c r="G69" s="275">
        <f>IF(G$6=0,0,G$6/WWP!G$5*1000)</f>
        <v>2.7010530011632068</v>
      </c>
      <c r="H69" s="275">
        <f>IF(H$6=0,0,H$6/WWP!H$5*1000)</f>
        <v>2.6880824604884435</v>
      </c>
      <c r="I69" s="275">
        <f>IF(I$6=0,0,I$6/WWP!I$5*1000)</f>
        <v>2.6837375536229953</v>
      </c>
      <c r="J69" s="275">
        <f>IF(J$6=0,0,J$6/WWP!J$5*1000)</f>
        <v>2.6580225876494179</v>
      </c>
      <c r="K69" s="275">
        <f>IF(K$6=0,0,K$6/WWP!K$5*1000)</f>
        <v>2.6342226030422999</v>
      </c>
      <c r="L69" s="275">
        <f>IF(L$6=0,0,L$6/WWP!L$5*1000)</f>
        <v>2.6878372846377445</v>
      </c>
      <c r="M69" s="275">
        <f>IF(M$6=0,0,M$6/WWP!M$5*1000)</f>
        <v>2.5918802498829043</v>
      </c>
      <c r="N69" s="275">
        <f>IF(N$6=0,0,N$6/WWP!N$5*1000)</f>
        <v>2.543038422150627</v>
      </c>
      <c r="O69" s="275">
        <f>IF(O$6=0,0,O$6/WWP!O$5*1000)</f>
        <v>2.5974238116062405</v>
      </c>
      <c r="P69" s="275">
        <f>IF(P$6=0,0,P$6/WWP!P$5*1000)</f>
        <v>2.6639310481938732</v>
      </c>
      <c r="Q69" s="275">
        <f>IF(Q$6=0,0,Q$6/WWP!Q$5*1000)</f>
        <v>2.6235557961750984</v>
      </c>
    </row>
    <row r="70" spans="1:17" x14ac:dyDescent="0.25">
      <c r="A70" s="76" t="s">
        <v>82</v>
      </c>
      <c r="B70" s="274">
        <f>IF(B$7=0,0,B$7/WWP!B$5*1000)</f>
        <v>2.9018356233364373</v>
      </c>
      <c r="C70" s="274">
        <f>IF(C$7=0,0,C$7/WWP!C$5*1000)</f>
        <v>2.7948697706975638</v>
      </c>
      <c r="D70" s="274">
        <f>IF(D$7=0,0,D$7/WWP!D$5*1000)</f>
        <v>2.7264469841384633</v>
      </c>
      <c r="E70" s="274">
        <f>IF(E$7=0,0,E$7/WWP!E$5*1000)</f>
        <v>3.0063117498694329</v>
      </c>
      <c r="F70" s="274">
        <f>IF(F$7=0,0,F$7/WWP!F$5*1000)</f>
        <v>2.9855053253348647</v>
      </c>
      <c r="G70" s="274">
        <f>IF(G$7=0,0,G$7/WWP!G$5*1000)</f>
        <v>2.9359271751773988</v>
      </c>
      <c r="H70" s="274">
        <f>IF(H$7=0,0,H$7/WWP!H$5*1000)</f>
        <v>2.9218287614004828</v>
      </c>
      <c r="I70" s="274">
        <f>IF(I$7=0,0,I$7/WWP!I$5*1000)</f>
        <v>2.9171060365467345</v>
      </c>
      <c r="J70" s="274">
        <f>IF(J$7=0,0,J$7/WWP!J$5*1000)</f>
        <v>2.8891549865754547</v>
      </c>
      <c r="K70" s="274">
        <f>IF(K$7=0,0,K$7/WWP!K$5*1000)</f>
        <v>2.8632854380894566</v>
      </c>
      <c r="L70" s="274">
        <f>IF(L$7=0,0,L$7/WWP!L$5*1000)</f>
        <v>2.9215622659105924</v>
      </c>
      <c r="M70" s="274">
        <f>IF(M$7=0,0,M$7/WWP!M$5*1000)</f>
        <v>2.8172611411770703</v>
      </c>
      <c r="N70" s="274">
        <f>IF(N$7=0,0,N$7/WWP!N$5*1000)</f>
        <v>2.764172197989812</v>
      </c>
      <c r="O70" s="274">
        <f>IF(O$7=0,0,O$7/WWP!O$5*1000)</f>
        <v>2.8232867517459139</v>
      </c>
      <c r="P70" s="274">
        <f>IF(P$7=0,0,P$7/WWP!P$5*1000)</f>
        <v>2.8955772262976884</v>
      </c>
      <c r="Q70" s="274">
        <f>IF(Q$7=0,0,Q$7/WWP!Q$5*1000)</f>
        <v>2.8516910827990203</v>
      </c>
    </row>
    <row r="71" spans="1:17" x14ac:dyDescent="0.25">
      <c r="A71" s="76" t="s">
        <v>81</v>
      </c>
      <c r="B71" s="274">
        <f>IF(B$8=0,0,B$8/WWP!B$5*1000)</f>
        <v>7.1965523458743634</v>
      </c>
      <c r="C71" s="274">
        <f>IF(C$8=0,0,C$8/WWP!C$5*1000)</f>
        <v>6.931277031329957</v>
      </c>
      <c r="D71" s="274">
        <f>IF(D$8=0,0,D$8/WWP!D$5*1000)</f>
        <v>6.7615885206633877</v>
      </c>
      <c r="E71" s="274">
        <f>IF(E$8=0,0,E$8/WWP!E$5*1000)</f>
        <v>7.4556531396761931</v>
      </c>
      <c r="F71" s="274">
        <f>IF(F$8=0,0,F$8/WWP!F$5*1000)</f>
        <v>7.4040532068304641</v>
      </c>
      <c r="G71" s="274">
        <f>IF(G$8=0,0,G$8/WWP!G$5*1000)</f>
        <v>7.2810993944399476</v>
      </c>
      <c r="H71" s="274">
        <f>IF(H$8=0,0,H$8/WWP!H$5*1000)</f>
        <v>7.2461353282731968</v>
      </c>
      <c r="I71" s="274">
        <f>IF(I$8=0,0,I$8/WWP!I$5*1000)</f>
        <v>7.2344229706359009</v>
      </c>
      <c r="J71" s="274">
        <f>IF(J$8=0,0,J$8/WWP!J$5*1000)</f>
        <v>7.1651043667071255</v>
      </c>
      <c r="K71" s="274">
        <f>IF(K$8=0,0,K$8/WWP!K$5*1000)</f>
        <v>7.1009478864618529</v>
      </c>
      <c r="L71" s="274">
        <f>IF(L$8=0,0,L$8/WWP!L$5*1000)</f>
        <v>7.2454744194582696</v>
      </c>
      <c r="M71" s="274">
        <f>IF(M$8=0,0,M$8/WWP!M$5*1000)</f>
        <v>6.9868076301191326</v>
      </c>
      <c r="N71" s="274">
        <f>IF(N$8=0,0,N$8/WWP!N$5*1000)</f>
        <v>6.8551470510147343</v>
      </c>
      <c r="O71" s="274">
        <f>IF(O$8=0,0,O$8/WWP!O$5*1000)</f>
        <v>7.001751144329865</v>
      </c>
      <c r="P71" s="274">
        <f>IF(P$8=0,0,P$8/WWP!P$5*1000)</f>
        <v>7.1810315212182667</v>
      </c>
      <c r="Q71" s="274">
        <f>IF(Q$8=0,0,Q$8/WWP!Q$5*1000)</f>
        <v>7.0721938853415711</v>
      </c>
    </row>
    <row r="72" spans="1:17" x14ac:dyDescent="0.25">
      <c r="A72" s="76" t="s">
        <v>80</v>
      </c>
      <c r="B72" s="274">
        <f>IF(B$9=0,0,B$9/WWP!B$5*1000)</f>
        <v>22.053950737356921</v>
      </c>
      <c r="C72" s="274">
        <f>IF(C$9=0,0,C$9/WWP!C$5*1000)</f>
        <v>21.241010257301483</v>
      </c>
      <c r="D72" s="274">
        <f>IF(D$9=0,0,D$9/WWP!D$5*1000)</f>
        <v>20.720997079452321</v>
      </c>
      <c r="E72" s="274">
        <f>IF(E$9=0,0,E$9/WWP!E$5*1000)</f>
        <v>22.847969299007691</v>
      </c>
      <c r="F72" s="274">
        <f>IF(F$9=0,0,F$9/WWP!F$5*1000)</f>
        <v>22.689840472544972</v>
      </c>
      <c r="G72" s="274">
        <f>IF(G$9=0,0,G$9/WWP!G$5*1000)</f>
        <v>22.313046531348228</v>
      </c>
      <c r="H72" s="274">
        <f>IF(H$9=0,0,H$9/WWP!H$5*1000)</f>
        <v>22.205898586643663</v>
      </c>
      <c r="I72" s="274">
        <f>IF(I$9=0,0,I$9/WWP!I$5*1000)</f>
        <v>22.17000587775518</v>
      </c>
      <c r="J72" s="274">
        <f>IF(J$9=0,0,J$9/WWP!J$5*1000)</f>
        <v>21.957577897973451</v>
      </c>
      <c r="K72" s="274">
        <f>IF(K$9=0,0,K$9/WWP!K$5*1000)</f>
        <v>21.76096932947987</v>
      </c>
      <c r="L72" s="274">
        <f>IF(L$9=0,0,L$9/WWP!L$5*1000)</f>
        <v>22.203873220920499</v>
      </c>
      <c r="M72" s="274">
        <f>IF(M$9=0,0,M$9/WWP!M$5*1000)</f>
        <v>21.41118467294573</v>
      </c>
      <c r="N72" s="274">
        <f>IF(N$9=0,0,N$9/WWP!N$5*1000)</f>
        <v>21.007708704722571</v>
      </c>
      <c r="O72" s="274">
        <f>IF(O$9=0,0,O$9/WWP!O$5*1000)</f>
        <v>21.456979313268942</v>
      </c>
      <c r="P72" s="274">
        <f>IF(P$9=0,0,P$9/WWP!P$5*1000)</f>
        <v>22.006386919862429</v>
      </c>
      <c r="Q72" s="274">
        <f>IF(Q$9=0,0,Q$9/WWP!Q$5*1000)</f>
        <v>21.672852229272554</v>
      </c>
    </row>
    <row r="73" spans="1:17" x14ac:dyDescent="0.25">
      <c r="A73" s="129" t="s">
        <v>79</v>
      </c>
      <c r="B73" s="273">
        <f>IF(B$10=0,0,B$10/WWP!B$5*1000)</f>
        <v>4.8750838472052136</v>
      </c>
      <c r="C73" s="273">
        <f>IF(C$10=0,0,C$10/WWP!C$5*1000)</f>
        <v>4.6953812147719072</v>
      </c>
      <c r="D73" s="273">
        <f>IF(D$10=0,0,D$10/WWP!D$5*1000)</f>
        <v>4.5804309333526181</v>
      </c>
      <c r="E73" s="273">
        <f>IF(E$10=0,0,E$10/WWP!E$5*1000)</f>
        <v>5.050603739780648</v>
      </c>
      <c r="F73" s="273">
        <f>IF(F$10=0,0,F$10/WWP!F$5*1000)</f>
        <v>5.0156489465625729</v>
      </c>
      <c r="G73" s="273">
        <f>IF(G$10=0,0,G$10/WWP!G$5*1000)</f>
        <v>4.9323576542980287</v>
      </c>
      <c r="H73" s="273">
        <f>IF(H$10=0,0,H$10/WWP!H$5*1000)</f>
        <v>4.9086723191528101</v>
      </c>
      <c r="I73" s="273">
        <f>IF(I$10=0,0,I$10/WWP!I$5*1000)</f>
        <v>4.9007381413985147</v>
      </c>
      <c r="J73" s="273">
        <f>IF(J$10=0,0,J$10/WWP!J$5*1000)</f>
        <v>4.8537803774467623</v>
      </c>
      <c r="K73" s="273">
        <f>IF(K$10=0,0,K$10/WWP!K$5*1000)</f>
        <v>4.8103195359902875</v>
      </c>
      <c r="L73" s="273">
        <f>IF(L$10=0,0,L$10/WWP!L$5*1000)</f>
        <v>4.908224606729795</v>
      </c>
      <c r="M73" s="273">
        <f>IF(M$10=0,0,M$10/WWP!M$5*1000)</f>
        <v>4.7329987171774777</v>
      </c>
      <c r="N73" s="273">
        <f>IF(N$10=0,0,N$10/WWP!N$5*1000)</f>
        <v>4.6438092926228842</v>
      </c>
      <c r="O73" s="273">
        <f>IF(O$10=0,0,O$10/WWP!O$5*1000)</f>
        <v>4.7431217429331349</v>
      </c>
      <c r="P73" s="273">
        <f>IF(P$10=0,0,P$10/WWP!P$5*1000)</f>
        <v>4.8645697401801158</v>
      </c>
      <c r="Q73" s="273">
        <f>IF(Q$10=0,0,Q$10/WWP!Q$5*1000)</f>
        <v>4.7908410191023538</v>
      </c>
    </row>
    <row r="74" spans="1:17" x14ac:dyDescent="0.25">
      <c r="A74" s="127" t="s">
        <v>314</v>
      </c>
      <c r="B74" s="296">
        <f>IF(B$15=0,0,B$15/WWP!B$5*1000)</f>
        <v>151.94178649615822</v>
      </c>
      <c r="C74" s="296">
        <f>IF(C$15=0,0,C$15/WWP!C$5*1000)</f>
        <v>134.04374142510713</v>
      </c>
      <c r="D74" s="296">
        <f>IF(D$15=0,0,D$15/WWP!D$5*1000)</f>
        <v>84.902965776628477</v>
      </c>
      <c r="E74" s="296">
        <f>IF(E$15=0,0,E$15/WWP!E$5*1000)</f>
        <v>157.41221672451491</v>
      </c>
      <c r="F74" s="296">
        <f>IF(F$15=0,0,F$15/WWP!F$5*1000)</f>
        <v>156.32278033847149</v>
      </c>
      <c r="G74" s="296">
        <f>IF(G$15=0,0,G$15/WWP!G$5*1000)</f>
        <v>153.72683980844278</v>
      </c>
      <c r="H74" s="296">
        <f>IF(H$15=0,0,H$15/WWP!H$5*1000)</f>
        <v>152.98863873364735</v>
      </c>
      <c r="I74" s="296">
        <f>IF(I$15=0,0,I$15/WWP!I$5*1000)</f>
        <v>152.74135413708453</v>
      </c>
      <c r="J74" s="296">
        <f>IF(J$15=0,0,J$15/WWP!J$5*1000)</f>
        <v>151.27782104343649</v>
      </c>
      <c r="K74" s="296">
        <f>IF(K$15=0,0,K$15/WWP!K$5*1000)</f>
        <v>149.92327656779449</v>
      </c>
      <c r="L74" s="296">
        <f>IF(L$15=0,0,L$15/WWP!L$5*1000)</f>
        <v>152.97468487612988</v>
      </c>
      <c r="M74" s="296">
        <f>IF(M$15=0,0,M$15/WWP!M$5*1000)</f>
        <v>147.51341784290321</v>
      </c>
      <c r="N74" s="296">
        <f>IF(N$15=0,0,N$15/WWP!N$5*1000)</f>
        <v>126.04544400869005</v>
      </c>
      <c r="O74" s="296">
        <f>IF(O$15=0,0,O$15/WWP!O$5*1000)</f>
        <v>147.82892228677918</v>
      </c>
      <c r="P74" s="296">
        <f>IF(P$15=0,0,P$15/WWP!P$5*1000)</f>
        <v>167.94083136761586</v>
      </c>
      <c r="Q74" s="296">
        <f>IF(Q$15=0,0,Q$15/WWP!Q$5*1000)</f>
        <v>154.02144856314723</v>
      </c>
    </row>
    <row r="75" spans="1:17" x14ac:dyDescent="0.25">
      <c r="A75" s="127" t="s">
        <v>313</v>
      </c>
      <c r="B75" s="296">
        <f>IF(B$26=0,0,B$26/WWP!B$5*1000)</f>
        <v>17.610241888843507</v>
      </c>
      <c r="C75" s="296">
        <f>IF(C$26=0,0,C$26/WWP!C$5*1000)</f>
        <v>24.691531551446868</v>
      </c>
      <c r="D75" s="296">
        <f>IF(D$26=0,0,D$26/WWP!D$5*1000)</f>
        <v>44.297698485193756</v>
      </c>
      <c r="E75" s="296">
        <f>IF(E$26=0,0,E$26/WWP!E$5*1000)</f>
        <v>14.8038411353782</v>
      </c>
      <c r="F75" s="296">
        <f>IF(F$26=0,0,F$26/WWP!F$5*1000)</f>
        <v>15.330674687480689</v>
      </c>
      <c r="G75" s="296">
        <f>IF(G$26=0,0,G$26/WWP!G$5*1000)</f>
        <v>16.019927738605599</v>
      </c>
      <c r="H75" s="296">
        <f>IF(H$26=0,0,H$26/WWP!H$5*1000)</f>
        <v>12.504922182030327</v>
      </c>
      <c r="I75" s="296">
        <f>IF(I$26=0,0,I$26/WWP!I$5*1000)</f>
        <v>9.246486527907221</v>
      </c>
      <c r="J75" s="296">
        <f>IF(J$26=0,0,J$26/WWP!J$5*1000)</f>
        <v>11.064209688508305</v>
      </c>
      <c r="K75" s="296">
        <f>IF(K$26=0,0,K$26/WWP!K$5*1000)</f>
        <v>12.826749658081798</v>
      </c>
      <c r="L75" s="296">
        <f>IF(L$26=0,0,L$26/WWP!L$5*1000)</f>
        <v>12.083342430365008</v>
      </c>
      <c r="M75" s="296">
        <f>IF(M$26=0,0,M$26/WWP!M$5*1000)</f>
        <v>19.090961456559345</v>
      </c>
      <c r="N75" s="296">
        <f>IF(N$26=0,0,N$26/WWP!N$5*1000)</f>
        <v>26.028422526038799</v>
      </c>
      <c r="O75" s="296">
        <f>IF(O$26=0,0,O$26/WWP!O$5*1000)</f>
        <v>19.735834253987679</v>
      </c>
      <c r="P75" s="296">
        <f>IF(P$26=0,0,P$26/WWP!P$5*1000)</f>
        <v>8.6495810290808794</v>
      </c>
      <c r="Q75" s="296">
        <f>IF(Q$26=0,0,Q$26/WWP!Q$5*1000)</f>
        <v>14.034536377522102</v>
      </c>
    </row>
    <row r="76" spans="1:17" x14ac:dyDescent="0.25">
      <c r="A76" s="127" t="s">
        <v>312</v>
      </c>
      <c r="B76" s="296">
        <f>IF(B$27=0,0,B$27/WWP!B$5*1000)</f>
        <v>18.879787580745344</v>
      </c>
      <c r="C76" s="296">
        <f>IF(C$27=0,0,C$27/WWP!C$5*1000)</f>
        <v>13.861140657994635</v>
      </c>
      <c r="D76" s="296">
        <f>IF(D$27=0,0,D$27/WWP!D$5*1000)</f>
        <v>15.929267916472236</v>
      </c>
      <c r="E76" s="296">
        <f>IF(E$27=0,0,E$27/WWP!E$5*1000)</f>
        <v>26.956246177541868</v>
      </c>
      <c r="F76" s="296">
        <f>IF(F$27=0,0,F$27/WWP!F$5*1000)</f>
        <v>25.416748954924827</v>
      </c>
      <c r="G76" s="296">
        <f>IF(G$27=0,0,G$27/WWP!G$5*1000)</f>
        <v>22.965474322302786</v>
      </c>
      <c r="H76" s="296">
        <f>IF(H$27=0,0,H$27/WWP!H$5*1000)</f>
        <v>30.246855374273736</v>
      </c>
      <c r="I76" s="296">
        <f>IF(I$27=0,0,I$27/WWP!I$5*1000)</f>
        <v>37.159953008744843</v>
      </c>
      <c r="J76" s="296">
        <f>IF(J$27=0,0,J$27/WWP!J$5*1000)</f>
        <v>32.705418118671908</v>
      </c>
      <c r="K76" s="296">
        <f>IF(K$27=0,0,K$27/WWP!K$5*1000)</f>
        <v>28.410224246273827</v>
      </c>
      <c r="L76" s="296">
        <f>IF(L$27=0,0,L$27/WWP!L$5*1000)</f>
        <v>31.148015888123027</v>
      </c>
      <c r="M76" s="296">
        <f>IF(M$27=0,0,M$27/WWP!M$5*1000)</f>
        <v>14.042609604700072</v>
      </c>
      <c r="N76" s="296">
        <f>IF(N$27=0,0,N$27/WWP!N$5*1000)</f>
        <v>16.77761733046421</v>
      </c>
      <c r="O76" s="296">
        <f>IF(O$27=0,0,O$27/WWP!O$5*1000)</f>
        <v>12.773992612020203</v>
      </c>
      <c r="P76" s="296">
        <f>IF(P$27=0,0,P$27/WWP!P$5*1000)</f>
        <v>21.695564702935553</v>
      </c>
      <c r="Q76" s="296">
        <f>IF(Q$27=0,0,Q$27/WWP!Q$5*1000)</f>
        <v>20.881586366457583</v>
      </c>
    </row>
    <row r="77" spans="1:17" x14ac:dyDescent="0.25">
      <c r="A77" s="72" t="s">
        <v>311</v>
      </c>
      <c r="B77" s="295">
        <f>IF(B$47=0,0,B$47/WWP!B$5*1000)</f>
        <v>20.250731425070267</v>
      </c>
      <c r="C77" s="295">
        <f>IF(C$47=0,0,C$47/WWP!C$5*1000)</f>
        <v>28.393793627489814</v>
      </c>
      <c r="D77" s="295">
        <f>IF(D$47=0,0,D$47/WWP!D$5*1000)</f>
        <v>50.939720217057861</v>
      </c>
      <c r="E77" s="295">
        <f>IF(E$47=0,0,E$47/WWP!E$5*1000)</f>
        <v>17.023537370141074</v>
      </c>
      <c r="F77" s="295">
        <f>IF(F$47=0,0,F$47/WWP!F$5*1000)</f>
        <v>17.629364640242468</v>
      </c>
      <c r="G77" s="295">
        <f>IF(G$47=0,0,G$47/WWP!G$5*1000)</f>
        <v>18.421964680056995</v>
      </c>
      <c r="H77" s="295">
        <f>IF(H$47=0,0,H$47/WWP!H$5*1000)</f>
        <v>14.379917220792365</v>
      </c>
      <c r="I77" s="295">
        <f>IF(I$47=0,0,I$47/WWP!I$5*1000)</f>
        <v>10.63290989891545</v>
      </c>
      <c r="J77" s="295">
        <f>IF(J$47=0,0,J$47/WWP!J$5*1000)</f>
        <v>12.723183488728122</v>
      </c>
      <c r="K77" s="295">
        <f>IF(K$47=0,0,K$47/WWP!K$5*1000)</f>
        <v>14.749999688930146</v>
      </c>
      <c r="L77" s="295">
        <f>IF(L$47=0,0,L$47/WWP!L$5*1000)</f>
        <v>13.895125564941754</v>
      </c>
      <c r="M77" s="295">
        <f>IF(M$47=0,0,M$47/WWP!M$5*1000)</f>
        <v>21.953470914449806</v>
      </c>
      <c r="N77" s="295">
        <f>IF(N$47=0,0,N$47/WWP!N$5*1000)</f>
        <v>29.931138783902068</v>
      </c>
      <c r="O77" s="295">
        <f>IF(O$47=0,0,O$47/WWP!O$5*1000)</f>
        <v>22.695036300461236</v>
      </c>
      <c r="P77" s="295">
        <f>IF(P$47=0,0,P$47/WWP!P$5*1000)</f>
        <v>9.946504055135545</v>
      </c>
      <c r="Q77" s="295">
        <f>IF(Q$47=0,0,Q$47/WWP!Q$5*1000)</f>
        <v>16.138882625833322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19.572117802524335</v>
      </c>
      <c r="C5" s="96">
        <v>16.879880264701129</v>
      </c>
      <c r="D5" s="96">
        <v>10.763536492928171</v>
      </c>
      <c r="E5" s="96">
        <v>21.036676317411391</v>
      </c>
      <c r="F5" s="96">
        <v>23.734457717946551</v>
      </c>
      <c r="G5" s="96">
        <v>26.337414979315025</v>
      </c>
      <c r="H5" s="96">
        <v>27.909433790311382</v>
      </c>
      <c r="I5" s="96">
        <v>31.240893078152531</v>
      </c>
      <c r="J5" s="96">
        <v>26.721122736791106</v>
      </c>
      <c r="K5" s="96">
        <v>21.525872995369014</v>
      </c>
      <c r="L5" s="96">
        <v>23.252905644555579</v>
      </c>
      <c r="M5" s="96">
        <v>19.575956837967734</v>
      </c>
      <c r="N5" s="96">
        <v>16.66099961126816</v>
      </c>
      <c r="O5" s="96">
        <v>16.618208082443548</v>
      </c>
      <c r="P5" s="96">
        <v>25.427752738598691</v>
      </c>
      <c r="Q5" s="96">
        <v>22.057885110659701</v>
      </c>
    </row>
    <row r="6" spans="1:17" x14ac:dyDescent="0.25">
      <c r="A6" s="132" t="s">
        <v>83</v>
      </c>
      <c r="B6" s="160">
        <v>0.24002886071327362</v>
      </c>
      <c r="C6" s="160">
        <v>0.20166545541866238</v>
      </c>
      <c r="D6" s="160">
        <v>0.1254447869441685</v>
      </c>
      <c r="E6" s="160">
        <v>0.27034087327319206</v>
      </c>
      <c r="F6" s="160">
        <v>0.3028989285144994</v>
      </c>
      <c r="G6" s="160">
        <v>0.33467922403793515</v>
      </c>
      <c r="H6" s="160">
        <v>0.35941465317889409</v>
      </c>
      <c r="I6" s="160">
        <v>0.40645191393387742</v>
      </c>
      <c r="J6" s="160">
        <v>0.34431746975352895</v>
      </c>
      <c r="K6" s="160">
        <v>0.27488999577563344</v>
      </c>
      <c r="L6" s="160">
        <v>0.30298832377727097</v>
      </c>
      <c r="M6" s="160">
        <v>0.24597083775158696</v>
      </c>
      <c r="N6" s="160">
        <v>0.20539963393369881</v>
      </c>
      <c r="O6" s="160">
        <v>0.20925348483417508</v>
      </c>
      <c r="P6" s="160">
        <v>0.33490840943208589</v>
      </c>
      <c r="Q6" s="160">
        <v>0.28612069328695577</v>
      </c>
    </row>
    <row r="7" spans="1:17" x14ac:dyDescent="0.25">
      <c r="A7" s="76" t="s">
        <v>82</v>
      </c>
      <c r="B7" s="159">
        <v>6.51870160454458E-2</v>
      </c>
      <c r="C7" s="159">
        <v>5.476828594329744E-2</v>
      </c>
      <c r="D7" s="159">
        <v>3.4068283768239511E-2</v>
      </c>
      <c r="E7" s="159">
        <v>7.3419149644886286E-2</v>
      </c>
      <c r="F7" s="159">
        <v>8.2261263310371188E-2</v>
      </c>
      <c r="G7" s="159">
        <v>9.0892153062791109E-2</v>
      </c>
      <c r="H7" s="159">
        <v>9.7609798647206092E-2</v>
      </c>
      <c r="I7" s="159">
        <v>0.11038417362218739</v>
      </c>
      <c r="J7" s="159">
        <v>9.3509706952958016E-2</v>
      </c>
      <c r="K7" s="159">
        <v>7.4654599918149808E-2</v>
      </c>
      <c r="L7" s="159">
        <v>8.2285541267660842E-2</v>
      </c>
      <c r="M7" s="159">
        <v>6.6800737626205628E-2</v>
      </c>
      <c r="N7" s="159">
        <v>5.5782413802976008E-2</v>
      </c>
      <c r="O7" s="159">
        <v>5.6829042278150069E-2</v>
      </c>
      <c r="P7" s="159">
        <v>9.0954395211178957E-2</v>
      </c>
      <c r="Q7" s="159">
        <v>7.7704631721394676E-2</v>
      </c>
    </row>
    <row r="8" spans="1:17" x14ac:dyDescent="0.25">
      <c r="A8" s="76" t="s">
        <v>81</v>
      </c>
      <c r="B8" s="159">
        <v>0.88243209145763513</v>
      </c>
      <c r="C8" s="159">
        <v>0.74139446844445989</v>
      </c>
      <c r="D8" s="159">
        <v>0.46117998217652889</v>
      </c>
      <c r="E8" s="159">
        <v>0.99386991006017034</v>
      </c>
      <c r="F8" s="159">
        <v>1.1135649862897734</v>
      </c>
      <c r="G8" s="159">
        <v>1.2304007391344576</v>
      </c>
      <c r="H8" s="159">
        <v>1.3213370390656247</v>
      </c>
      <c r="I8" s="159">
        <v>1.4942628624900023</v>
      </c>
      <c r="J8" s="159">
        <v>1.2658343836533714</v>
      </c>
      <c r="K8" s="159">
        <v>1.010594114275436</v>
      </c>
      <c r="L8" s="159">
        <v>1.1138936353049773</v>
      </c>
      <c r="M8" s="159">
        <v>0.90427692798992032</v>
      </c>
      <c r="N8" s="159">
        <v>0.75512264657732198</v>
      </c>
      <c r="O8" s="159">
        <v>0.76929078327624811</v>
      </c>
      <c r="P8" s="159">
        <v>1.2312433067577466</v>
      </c>
      <c r="Q8" s="159">
        <v>1.051882182151918</v>
      </c>
    </row>
    <row r="9" spans="1:17" x14ac:dyDescent="0.25">
      <c r="A9" s="76" t="s">
        <v>80</v>
      </c>
      <c r="B9" s="159">
        <v>1.9227526284420524</v>
      </c>
      <c r="C9" s="159">
        <v>1.6154423402250226</v>
      </c>
      <c r="D9" s="159">
        <v>1.0048762182368469</v>
      </c>
      <c r="E9" s="159">
        <v>2.1655671868653963</v>
      </c>
      <c r="F9" s="159">
        <v>2.4263736836598184</v>
      </c>
      <c r="G9" s="159">
        <v>2.6809499315692107</v>
      </c>
      <c r="H9" s="159">
        <v>2.879093235066509</v>
      </c>
      <c r="I9" s="159">
        <v>3.2558854944748257</v>
      </c>
      <c r="J9" s="159">
        <v>2.7581571566843839</v>
      </c>
      <c r="K9" s="159">
        <v>2.2020079599569393</v>
      </c>
      <c r="L9" s="159">
        <v>2.427089784948445</v>
      </c>
      <c r="M9" s="159">
        <v>1.9703508711475703</v>
      </c>
      <c r="N9" s="159">
        <v>1.6453549996174066</v>
      </c>
      <c r="O9" s="159">
        <v>1.676226295371154</v>
      </c>
      <c r="P9" s="159">
        <v>2.682785822543714</v>
      </c>
      <c r="Q9" s="159">
        <v>2.2919715297333574</v>
      </c>
    </row>
    <row r="10" spans="1:17" x14ac:dyDescent="0.25">
      <c r="A10" s="129" t="s">
        <v>79</v>
      </c>
      <c r="B10" s="158">
        <v>0.66957784623112726</v>
      </c>
      <c r="C10" s="158">
        <v>0.58230251219366302</v>
      </c>
      <c r="D10" s="158">
        <v>0.34993729509608951</v>
      </c>
      <c r="E10" s="158">
        <v>0.75413539495459514</v>
      </c>
      <c r="F10" s="158">
        <v>0.84495844198805159</v>
      </c>
      <c r="G10" s="158">
        <v>0.93361187210448293</v>
      </c>
      <c r="H10" s="158">
        <v>1.0026131385379826</v>
      </c>
      <c r="I10" s="158">
        <v>1.1338269753047046</v>
      </c>
      <c r="J10" s="158">
        <v>0.96049845477840068</v>
      </c>
      <c r="K10" s="158">
        <v>0.76682550079592904</v>
      </c>
      <c r="L10" s="158">
        <v>0.84520781653131283</v>
      </c>
      <c r="M10" s="158">
        <v>0.68615342041768868</v>
      </c>
      <c r="N10" s="158">
        <v>0.57297711657380934</v>
      </c>
      <c r="O10" s="158">
        <v>0.62084560835562175</v>
      </c>
      <c r="P10" s="158">
        <v>0.93425120131742445</v>
      </c>
      <c r="Q10" s="158">
        <v>0.7981543427900063</v>
      </c>
    </row>
    <row r="11" spans="1:17" x14ac:dyDescent="0.25">
      <c r="A11" s="92" t="s">
        <v>125</v>
      </c>
      <c r="B11" s="91">
        <v>0.10940820105356586</v>
      </c>
      <c r="C11" s="91">
        <v>9.1921674028859021E-2</v>
      </c>
      <c r="D11" s="91">
        <v>5.7179325979071091E-2</v>
      </c>
      <c r="E11" s="91">
        <v>0.12322480108507358</v>
      </c>
      <c r="F11" s="91">
        <v>0.13806517587654155</v>
      </c>
      <c r="G11" s="91">
        <v>0.1525510379176204</v>
      </c>
      <c r="H11" s="91">
        <v>0.16382576045122868</v>
      </c>
      <c r="I11" s="91">
        <v>0.18526594087952181</v>
      </c>
      <c r="J11" s="91">
        <v>0.15694427263915253</v>
      </c>
      <c r="K11" s="91">
        <v>0.12529834885714314</v>
      </c>
      <c r="L11" s="91">
        <v>0.13810592337187816</v>
      </c>
      <c r="M11" s="91">
        <v>0.11211662960058145</v>
      </c>
      <c r="N11" s="91">
        <v>9.3623759988559679E-2</v>
      </c>
      <c r="O11" s="91">
        <v>6.3847196374926682E-2</v>
      </c>
      <c r="P11" s="91">
        <v>0.15265550352899424</v>
      </c>
      <c r="Q11" s="91">
        <v>0.13041744331786434</v>
      </c>
    </row>
    <row r="12" spans="1:17" x14ac:dyDescent="0.25">
      <c r="A12" s="92" t="s">
        <v>26</v>
      </c>
      <c r="B12" s="91">
        <v>0.1820691184859706</v>
      </c>
      <c r="C12" s="91">
        <v>7.2720584034943803E-2</v>
      </c>
      <c r="D12" s="91">
        <v>9.5153648230944257E-2</v>
      </c>
      <c r="E12" s="91">
        <v>0.20506169275358174</v>
      </c>
      <c r="F12" s="91">
        <v>0.2297579580267958</v>
      </c>
      <c r="G12" s="91">
        <v>0.25386426913447341</v>
      </c>
      <c r="H12" s="91">
        <v>0.27262683695937467</v>
      </c>
      <c r="I12" s="91">
        <v>0.30830601560566562</v>
      </c>
      <c r="J12" s="91">
        <v>0.26117516873202462</v>
      </c>
      <c r="K12" s="91">
        <v>0.20851233915269779</v>
      </c>
      <c r="L12" s="91">
        <v>0.22982576702543572</v>
      </c>
      <c r="M12" s="91">
        <v>0.18657628699151926</v>
      </c>
      <c r="N12" s="91">
        <v>0.15580180723484785</v>
      </c>
      <c r="O12" s="91">
        <v>5.6855099193642455E-2</v>
      </c>
      <c r="P12" s="91">
        <v>0.25403811315705832</v>
      </c>
      <c r="Q12" s="91">
        <v>0.2170311613884606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0.37810052669159083</v>
      </c>
      <c r="C14" s="157">
        <v>0.41766025412986019</v>
      </c>
      <c r="D14" s="157">
        <v>0.19760432088607419</v>
      </c>
      <c r="E14" s="157">
        <v>0.42584890111593982</v>
      </c>
      <c r="F14" s="157">
        <v>0.47713530808471422</v>
      </c>
      <c r="G14" s="157">
        <v>0.5271965650523891</v>
      </c>
      <c r="H14" s="157">
        <v>0.56616054112737924</v>
      </c>
      <c r="I14" s="157">
        <v>0.64025501881951719</v>
      </c>
      <c r="J14" s="157">
        <v>0.5423790134072235</v>
      </c>
      <c r="K14" s="157">
        <v>0.43301481278608817</v>
      </c>
      <c r="L14" s="157">
        <v>0.47727612613399895</v>
      </c>
      <c r="M14" s="157">
        <v>0.38746050382558794</v>
      </c>
      <c r="N14" s="157">
        <v>0.32355154935040187</v>
      </c>
      <c r="O14" s="157">
        <v>0.5001433127870526</v>
      </c>
      <c r="P14" s="157">
        <v>0.52755758463137192</v>
      </c>
      <c r="Q14" s="157">
        <v>0.45070573808368136</v>
      </c>
    </row>
    <row r="15" spans="1:17" x14ac:dyDescent="0.25">
      <c r="A15" s="156" t="s">
        <v>314</v>
      </c>
      <c r="B15" s="206">
        <v>11.336995829144989</v>
      </c>
      <c r="C15" s="206">
        <v>8.8299605899806117</v>
      </c>
      <c r="D15" s="206">
        <v>3.4807783177349618</v>
      </c>
      <c r="E15" s="206">
        <v>12.050970391837195</v>
      </c>
      <c r="F15" s="206">
        <v>13.608108944843018</v>
      </c>
      <c r="G15" s="206">
        <v>15.056515106589028</v>
      </c>
      <c r="H15" s="206">
        <v>16.133819240157749</v>
      </c>
      <c r="I15" s="206">
        <v>18.246996259345551</v>
      </c>
      <c r="J15" s="206">
        <v>15.540878604079822</v>
      </c>
      <c r="K15" s="206">
        <v>12.451155698290385</v>
      </c>
      <c r="L15" s="206">
        <v>13.36617833112593</v>
      </c>
      <c r="M15" s="206">
        <v>11.012666945556129</v>
      </c>
      <c r="N15" s="206">
        <v>8.0545619316987427</v>
      </c>
      <c r="O15" s="206">
        <v>9.266454521745155</v>
      </c>
      <c r="P15" s="206">
        <v>16.192807261003551</v>
      </c>
      <c r="Q15" s="206">
        <v>12.891869224977638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3.5200972120560223</v>
      </c>
      <c r="C19" s="87">
        <v>2.6305122000060859</v>
      </c>
      <c r="D19" s="87">
        <v>0.32900448365502777</v>
      </c>
      <c r="E19" s="87">
        <v>7.9093286707310043E-2</v>
      </c>
      <c r="F19" s="87">
        <v>6.0772019796838682E-2</v>
      </c>
      <c r="G19" s="87">
        <v>0.14855032765140516</v>
      </c>
      <c r="H19" s="87">
        <v>0.32402078466888945</v>
      </c>
      <c r="I19" s="87">
        <v>0.11889314434493016</v>
      </c>
      <c r="J19" s="87">
        <v>0.14599981379832178</v>
      </c>
      <c r="K19" s="87">
        <v>2.5107621951569833E-2</v>
      </c>
      <c r="L19" s="87">
        <v>0.12115412458013855</v>
      </c>
      <c r="M19" s="87">
        <v>0.33424865057021447</v>
      </c>
      <c r="N19" s="87">
        <v>0.30462575122546587</v>
      </c>
      <c r="O19" s="87">
        <v>0.37122187347290259</v>
      </c>
      <c r="P19" s="87">
        <v>1.1938411298392805E-2</v>
      </c>
      <c r="Q19" s="87">
        <v>2.8538084517972157E-2</v>
      </c>
    </row>
    <row r="20" spans="1:17" x14ac:dyDescent="0.25">
      <c r="A20" s="88" t="s">
        <v>29</v>
      </c>
      <c r="B20" s="87">
        <v>1.9700504305244009</v>
      </c>
      <c r="C20" s="87">
        <v>1.6464159575948814</v>
      </c>
      <c r="D20" s="87">
        <v>0.33084662058218023</v>
      </c>
      <c r="E20" s="87">
        <v>0.34719088269445086</v>
      </c>
      <c r="F20" s="87">
        <v>0.34531720047077047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3.0335895913831696</v>
      </c>
      <c r="C22" s="87">
        <v>3.0440214749203678</v>
      </c>
      <c r="D22" s="87">
        <v>1.213267587433174</v>
      </c>
      <c r="E22" s="87">
        <v>7.295837894193774E-2</v>
      </c>
      <c r="F22" s="87">
        <v>5.6104712936457864E-2</v>
      </c>
      <c r="G22" s="87">
        <v>0.14652269606411647</v>
      </c>
      <c r="H22" s="87">
        <v>0.48880830577107959</v>
      </c>
      <c r="I22" s="87">
        <v>0.49727493683700863</v>
      </c>
      <c r="J22" s="87">
        <v>0.41260195748930906</v>
      </c>
      <c r="K22" s="87">
        <v>8.4564242340589194E-2</v>
      </c>
      <c r="L22" s="87">
        <v>0.22939917972122906</v>
      </c>
      <c r="M22" s="87">
        <v>1.0739917301319868</v>
      </c>
      <c r="N22" s="87">
        <v>0.97865078059925148</v>
      </c>
      <c r="O22" s="87">
        <v>0.4225339702953117</v>
      </c>
      <c r="P22" s="87">
        <v>2.538686372498666E-2</v>
      </c>
      <c r="Q22" s="87">
        <v>4.4068523416717742E-2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2.8132585951813964</v>
      </c>
      <c r="C24" s="87">
        <v>1.5090109574592767</v>
      </c>
      <c r="D24" s="87">
        <v>1.6076596260645801</v>
      </c>
      <c r="E24" s="87">
        <v>10.402556959097428</v>
      </c>
      <c r="F24" s="87">
        <v>11.340812989539421</v>
      </c>
      <c r="G24" s="87">
        <v>12.752051411357382</v>
      </c>
      <c r="H24" s="87">
        <v>13.644932834321592</v>
      </c>
      <c r="I24" s="87">
        <v>15.566107810527845</v>
      </c>
      <c r="J24" s="87">
        <v>12.868931369369987</v>
      </c>
      <c r="K24" s="87">
        <v>10.232335329602963</v>
      </c>
      <c r="L24" s="87">
        <v>12.467600294714535</v>
      </c>
      <c r="M24" s="87">
        <v>9.1773763798102941</v>
      </c>
      <c r="N24" s="87">
        <v>6.4245227023396589</v>
      </c>
      <c r="O24" s="87">
        <v>8.2645395935388866</v>
      </c>
      <c r="P24" s="87">
        <v>16.020554940887255</v>
      </c>
      <c r="Q24" s="87">
        <v>12.696097912952895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1.1491708843960688</v>
      </c>
      <c r="F25" s="87">
        <v>1.8051020220995289</v>
      </c>
      <c r="G25" s="87">
        <v>2.0093906715161238</v>
      </c>
      <c r="H25" s="87">
        <v>1.6760573153961875</v>
      </c>
      <c r="I25" s="87">
        <v>2.0647203676357671</v>
      </c>
      <c r="J25" s="87">
        <v>2.1133454634222035</v>
      </c>
      <c r="K25" s="87">
        <v>2.1091485043952636</v>
      </c>
      <c r="L25" s="87">
        <v>0.54802473211002733</v>
      </c>
      <c r="M25" s="87">
        <v>0.4270501850436334</v>
      </c>
      <c r="N25" s="87">
        <v>0.34676269753436584</v>
      </c>
      <c r="O25" s="87">
        <v>0.20815908443805561</v>
      </c>
      <c r="P25" s="87">
        <v>0.1349270450929167</v>
      </c>
      <c r="Q25" s="87">
        <v>0.12316470409005217</v>
      </c>
    </row>
    <row r="26" spans="1:17" x14ac:dyDescent="0.25">
      <c r="A26" s="156" t="s">
        <v>313</v>
      </c>
      <c r="B26" s="204">
        <v>1.4668975616109199</v>
      </c>
      <c r="C26" s="204">
        <v>1.7941624926601998</v>
      </c>
      <c r="D26" s="204">
        <v>2.05248755811655</v>
      </c>
      <c r="E26" s="204">
        <v>1.3405898391900202</v>
      </c>
      <c r="F26" s="204">
        <v>1.566336125211341</v>
      </c>
      <c r="G26" s="204">
        <v>1.8390258621068964</v>
      </c>
      <c r="H26" s="204">
        <v>1.5490513772321586</v>
      </c>
      <c r="I26" s="204">
        <v>1.2974107964247934</v>
      </c>
      <c r="J26" s="204">
        <v>1.3278604191551926</v>
      </c>
      <c r="K26" s="204">
        <v>1.2400943193155651</v>
      </c>
      <c r="L26" s="204">
        <v>1.261948519202468</v>
      </c>
      <c r="M26" s="204">
        <v>1.678526203807484</v>
      </c>
      <c r="N26" s="204">
        <v>1.94771867457739</v>
      </c>
      <c r="O26" s="204">
        <v>1.4730483694249641</v>
      </c>
      <c r="P26" s="204">
        <v>1.0074645683096182</v>
      </c>
      <c r="Q26" s="204">
        <v>1.4180406186630443</v>
      </c>
    </row>
    <row r="27" spans="1:17" x14ac:dyDescent="0.25">
      <c r="A27" s="156" t="s">
        <v>312</v>
      </c>
      <c r="B27" s="204">
        <v>1.0202601309553438</v>
      </c>
      <c r="C27" s="204">
        <v>0.65314052736285388</v>
      </c>
      <c r="D27" s="204">
        <v>0.50115224278019332</v>
      </c>
      <c r="E27" s="204">
        <v>1.5892518356050833</v>
      </c>
      <c r="F27" s="204">
        <v>1.6885629957377546</v>
      </c>
      <c r="G27" s="204">
        <v>1.7041079220051374</v>
      </c>
      <c r="H27" s="204">
        <v>2.4882921316055833</v>
      </c>
      <c r="I27" s="204">
        <v>3.5550717546459798</v>
      </c>
      <c r="J27" s="204">
        <v>2.6486125615612686</v>
      </c>
      <c r="K27" s="204">
        <v>1.8419435912335014</v>
      </c>
      <c r="L27" s="204">
        <v>2.1602869405828113</v>
      </c>
      <c r="M27" s="204">
        <v>0.75930463646184498</v>
      </c>
      <c r="N27" s="204">
        <v>0.8110280398271642</v>
      </c>
      <c r="O27" s="204">
        <v>0.57002223195305834</v>
      </c>
      <c r="P27" s="204">
        <v>1.6017260088052536</v>
      </c>
      <c r="Q27" s="204">
        <v>1.3397023931524794</v>
      </c>
    </row>
    <row r="28" spans="1:17" x14ac:dyDescent="0.25">
      <c r="A28" s="152" t="s">
        <v>318</v>
      </c>
      <c r="B28" s="264">
        <v>0.35032374768954344</v>
      </c>
      <c r="C28" s="264">
        <v>3.8707534800739227E-2</v>
      </c>
      <c r="D28" s="264">
        <v>4.9247152287037133E-2</v>
      </c>
      <c r="E28" s="264">
        <v>0.89503108725321079</v>
      </c>
      <c r="F28" s="264">
        <v>0.90033929866518614</v>
      </c>
      <c r="G28" s="264">
        <v>0.82331083732768828</v>
      </c>
      <c r="H28" s="264">
        <v>1.5789910080115903</v>
      </c>
      <c r="I28" s="264">
        <v>2.5638896727596836</v>
      </c>
      <c r="J28" s="264">
        <v>1.786179407608389</v>
      </c>
      <c r="K28" s="264">
        <v>1.1365432016622952</v>
      </c>
      <c r="L28" s="264">
        <v>1.4087200415300651</v>
      </c>
      <c r="M28" s="264">
        <v>8.7769291253306375E-2</v>
      </c>
      <c r="N28" s="264">
        <v>0.20299666913986736</v>
      </c>
      <c r="O28" s="264">
        <v>0</v>
      </c>
      <c r="P28" s="264">
        <v>0.81025675383532059</v>
      </c>
      <c r="Q28" s="264">
        <v>0.61745822118423432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0.24480031634179872</v>
      </c>
      <c r="C31" s="208">
        <v>3.8707534800739227E-2</v>
      </c>
      <c r="D31" s="208">
        <v>3.2965047920026072E-3</v>
      </c>
      <c r="E31" s="208">
        <v>0.49037359869092095</v>
      </c>
      <c r="F31" s="208">
        <v>0.49552037628320311</v>
      </c>
      <c r="G31" s="208">
        <v>0.44202969807893738</v>
      </c>
      <c r="H31" s="208">
        <v>0.63903186808702817</v>
      </c>
      <c r="I31" s="208">
        <v>0.45181325052414828</v>
      </c>
      <c r="J31" s="208">
        <v>0.4454766778782227</v>
      </c>
      <c r="K31" s="208">
        <v>0.23601151310615812</v>
      </c>
      <c r="L31" s="208">
        <v>0.48340109163611938</v>
      </c>
      <c r="M31" s="208">
        <v>4.6510188132610963E-3</v>
      </c>
      <c r="N31" s="208">
        <v>3.522155270705242E-2</v>
      </c>
      <c r="O31" s="208">
        <v>0</v>
      </c>
      <c r="P31" s="208">
        <v>0.24771494181970877</v>
      </c>
      <c r="Q31" s="208">
        <v>0.24590980162585419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0.10552343134774471</v>
      </c>
      <c r="C33" s="208">
        <v>0</v>
      </c>
      <c r="D33" s="208">
        <v>4.5950647495034525E-2</v>
      </c>
      <c r="E33" s="208">
        <v>0.40465748856228989</v>
      </c>
      <c r="F33" s="208">
        <v>0.40481892238198297</v>
      </c>
      <c r="G33" s="208">
        <v>0.3812811392487509</v>
      </c>
      <c r="H33" s="208">
        <v>0.93995913992456204</v>
      </c>
      <c r="I33" s="208">
        <v>2.1120764222355355</v>
      </c>
      <c r="J33" s="208">
        <v>1.3407027297301664</v>
      </c>
      <c r="K33" s="208">
        <v>0.90053168855613708</v>
      </c>
      <c r="L33" s="208">
        <v>0.9253189498939457</v>
      </c>
      <c r="M33" s="208">
        <v>8.3118272440045285E-2</v>
      </c>
      <c r="N33" s="208">
        <v>0.16777511643281495</v>
      </c>
      <c r="O33" s="208">
        <v>0</v>
      </c>
      <c r="P33" s="208">
        <v>0.56254181201561182</v>
      </c>
      <c r="Q33" s="208">
        <v>0.37154841955838019</v>
      </c>
    </row>
    <row r="34" spans="1:17" x14ac:dyDescent="0.25">
      <c r="A34" s="152" t="s">
        <v>317</v>
      </c>
      <c r="B34" s="264">
        <v>0.54982531094949871</v>
      </c>
      <c r="C34" s="264">
        <v>0.46752513304774712</v>
      </c>
      <c r="D34" s="264">
        <v>0.28384531046971972</v>
      </c>
      <c r="E34" s="264">
        <v>0.58445188150296812</v>
      </c>
      <c r="F34" s="264">
        <v>0.65997049348806613</v>
      </c>
      <c r="G34" s="264">
        <v>0.73021576659788523</v>
      </c>
      <c r="H34" s="264">
        <v>0.78246321284849196</v>
      </c>
      <c r="I34" s="264">
        <v>0.88494875921160598</v>
      </c>
      <c r="J34" s="264">
        <v>0.75370658503285604</v>
      </c>
      <c r="K34" s="264">
        <v>0.60386019865100737</v>
      </c>
      <c r="L34" s="264">
        <v>0.64823726389886283</v>
      </c>
      <c r="M34" s="264">
        <v>0.53409590326896372</v>
      </c>
      <c r="N34" s="264">
        <v>0.44855017397914726</v>
      </c>
      <c r="O34" s="264">
        <v>0.44940752520345306</v>
      </c>
      <c r="P34" s="264">
        <v>0.70897702593693912</v>
      </c>
      <c r="Q34" s="264">
        <v>0.60613355609903241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0.17071881946146333</v>
      </c>
      <c r="C38" s="87">
        <v>0.13927928145988108</v>
      </c>
      <c r="D38" s="87">
        <v>2.6829166147461024E-2</v>
      </c>
      <c r="E38" s="87">
        <v>3.8358919429137984E-3</v>
      </c>
      <c r="F38" s="87">
        <v>2.9473411815082178E-3</v>
      </c>
      <c r="G38" s="87">
        <v>7.2044421047249927E-3</v>
      </c>
      <c r="H38" s="87">
        <v>1.571446539890884E-2</v>
      </c>
      <c r="I38" s="87">
        <v>5.7661183830694726E-3</v>
      </c>
      <c r="J38" s="87">
        <v>7.0807464543528285E-3</v>
      </c>
      <c r="K38" s="87">
        <v>1.217677615372773E-3</v>
      </c>
      <c r="L38" s="87">
        <v>5.8757721378744536E-3</v>
      </c>
      <c r="M38" s="87">
        <v>1.6210499765887162E-2</v>
      </c>
      <c r="N38" s="87">
        <v>1.696429115194514E-2</v>
      </c>
      <c r="O38" s="87">
        <v>1.800363915533763E-2</v>
      </c>
      <c r="P38" s="87">
        <v>5.2270487756191086E-4</v>
      </c>
      <c r="Q38" s="87">
        <v>1.3417674622093608E-3</v>
      </c>
    </row>
    <row r="39" spans="1:17" x14ac:dyDescent="0.25">
      <c r="A39" s="150" t="s">
        <v>29</v>
      </c>
      <c r="B39" s="87">
        <v>9.5544146515837952E-2</v>
      </c>
      <c r="C39" s="87">
        <v>8.7173757094670234E-2</v>
      </c>
      <c r="D39" s="87">
        <v>2.6979385977707371E-2</v>
      </c>
      <c r="E39" s="87">
        <v>1.6838176348760663E-2</v>
      </c>
      <c r="F39" s="87">
        <v>1.6747305898882993E-2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0.14712401464305794</v>
      </c>
      <c r="C41" s="87">
        <v>0.16117360100986242</v>
      </c>
      <c r="D41" s="87">
        <v>9.8937732771765471E-2</v>
      </c>
      <c r="E41" s="87">
        <v>3.538359190800516E-3</v>
      </c>
      <c r="F41" s="87">
        <v>2.7209846154055421E-3</v>
      </c>
      <c r="G41" s="87">
        <v>7.1061053685407887E-3</v>
      </c>
      <c r="H41" s="87">
        <v>2.3706384192570595E-2</v>
      </c>
      <c r="I41" s="87">
        <v>2.4117001619680497E-2</v>
      </c>
      <c r="J41" s="87">
        <v>2.001050392836216E-2</v>
      </c>
      <c r="K41" s="87">
        <v>4.1012241285820275E-3</v>
      </c>
      <c r="L41" s="87">
        <v>1.1125476027567451E-2</v>
      </c>
      <c r="M41" s="87">
        <v>5.2086800231410553E-2</v>
      </c>
      <c r="N41" s="87">
        <v>5.4500043779543081E-2</v>
      </c>
      <c r="O41" s="87">
        <v>2.0492189915700718E-2</v>
      </c>
      <c r="P41" s="87">
        <v>1.1115245708477565E-3</v>
      </c>
      <c r="Q41" s="87">
        <v>2.071957940657356E-3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0.13643833032913955</v>
      </c>
      <c r="C43" s="87">
        <v>7.9898493483333402E-2</v>
      </c>
      <c r="D43" s="87">
        <v>0.13109902557278583</v>
      </c>
      <c r="E43" s="87">
        <v>0.50450659071442705</v>
      </c>
      <c r="F43" s="87">
        <v>0.55001043683579542</v>
      </c>
      <c r="G43" s="87">
        <v>0.61845313680620362</v>
      </c>
      <c r="H43" s="87">
        <v>0.66175639045654522</v>
      </c>
      <c r="I43" s="87">
        <v>0.75493015929268181</v>
      </c>
      <c r="J43" s="87">
        <v>0.62412161902376262</v>
      </c>
      <c r="K43" s="87">
        <v>0.49625112676457528</v>
      </c>
      <c r="L43" s="87">
        <v>0.60465773403680179</v>
      </c>
      <c r="M43" s="87">
        <v>0.44508738450425417</v>
      </c>
      <c r="N43" s="87">
        <v>0.35777498519521195</v>
      </c>
      <c r="O43" s="87">
        <v>0.40081632915398752</v>
      </c>
      <c r="P43" s="87">
        <v>0.70143522446556039</v>
      </c>
      <c r="Q43" s="87">
        <v>0.59692902885252408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5.5732863306066097E-2</v>
      </c>
      <c r="F44" s="87">
        <v>8.7544424956474021E-2</v>
      </c>
      <c r="G44" s="87">
        <v>9.7452082318415886E-2</v>
      </c>
      <c r="H44" s="87">
        <v>8.1285972800467302E-2</v>
      </c>
      <c r="I44" s="87">
        <v>0.10013547991617419</v>
      </c>
      <c r="J44" s="87">
        <v>0.10249371562637848</v>
      </c>
      <c r="K44" s="87">
        <v>0.10229017014247728</v>
      </c>
      <c r="L44" s="87">
        <v>2.6578281696619119E-2</v>
      </c>
      <c r="M44" s="87">
        <v>2.071121876741178E-2</v>
      </c>
      <c r="N44" s="87">
        <v>1.9310853852447071E-2</v>
      </c>
      <c r="O44" s="87">
        <v>1.0095366978427172E-2</v>
      </c>
      <c r="P44" s="87">
        <v>5.9075720229690917E-3</v>
      </c>
      <c r="Q44" s="87">
        <v>5.7908018436417137E-3</v>
      </c>
    </row>
    <row r="45" spans="1:17" x14ac:dyDescent="0.25">
      <c r="A45" s="152" t="s">
        <v>316</v>
      </c>
      <c r="B45" s="264">
        <v>0.12011107231630172</v>
      </c>
      <c r="C45" s="264">
        <v>0.14690785951436755</v>
      </c>
      <c r="D45" s="264">
        <v>0.16805978002343641</v>
      </c>
      <c r="E45" s="264">
        <v>0.10976886684890452</v>
      </c>
      <c r="F45" s="264">
        <v>0.12825320358450223</v>
      </c>
      <c r="G45" s="264">
        <v>0.15058131807956379</v>
      </c>
      <c r="H45" s="264">
        <v>0.12683791074550074</v>
      </c>
      <c r="I45" s="264">
        <v>0.10623332267469009</v>
      </c>
      <c r="J45" s="264">
        <v>0.10872656892002347</v>
      </c>
      <c r="K45" s="264">
        <v>0.10154019092019875</v>
      </c>
      <c r="L45" s="264">
        <v>0.10332963515388337</v>
      </c>
      <c r="M45" s="264">
        <v>0.13743944193957494</v>
      </c>
      <c r="N45" s="264">
        <v>0.15948119670814961</v>
      </c>
      <c r="O45" s="264">
        <v>0.1206147067496053</v>
      </c>
      <c r="P45" s="264">
        <v>8.2492229032993858E-2</v>
      </c>
      <c r="Q45" s="264">
        <v>0.11611061586921261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1.9679858379235486</v>
      </c>
      <c r="C47" s="242">
        <v>2.4070435924723546</v>
      </c>
      <c r="D47" s="242">
        <v>2.7536118080745942</v>
      </c>
      <c r="E47" s="242">
        <v>1.7985317359808528</v>
      </c>
      <c r="F47" s="242">
        <v>2.1013923483919292</v>
      </c>
      <c r="G47" s="242">
        <v>2.4672321687050891</v>
      </c>
      <c r="H47" s="242">
        <v>2.0782031768196809</v>
      </c>
      <c r="I47" s="242">
        <v>1.7406028479106166</v>
      </c>
      <c r="J47" s="242">
        <v>1.7814539801721854</v>
      </c>
      <c r="K47" s="242">
        <v>1.6637072158074739</v>
      </c>
      <c r="L47" s="242">
        <v>1.6930267518147077</v>
      </c>
      <c r="M47" s="242">
        <v>2.2519062572093063</v>
      </c>
      <c r="N47" s="242">
        <v>2.6130541546596535</v>
      </c>
      <c r="O47" s="242">
        <v>1.9762377452050193</v>
      </c>
      <c r="P47" s="242">
        <v>1.3516117652181194</v>
      </c>
      <c r="Q47" s="242">
        <v>1.9024394941829077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0.99999999999999978</v>
      </c>
      <c r="D51" s="77">
        <f t="shared" si="0"/>
        <v>1</v>
      </c>
      <c r="E51" s="77">
        <f t="shared" si="0"/>
        <v>1</v>
      </c>
      <c r="F51" s="77">
        <f t="shared" si="0"/>
        <v>1.0000000000000002</v>
      </c>
      <c r="G51" s="77">
        <f t="shared" si="0"/>
        <v>1.0000000000000002</v>
      </c>
      <c r="H51" s="77">
        <f t="shared" si="0"/>
        <v>1</v>
      </c>
      <c r="I51" s="77">
        <f t="shared" si="0"/>
        <v>1.0000000000000002</v>
      </c>
      <c r="J51" s="77">
        <f t="shared" si="0"/>
        <v>1</v>
      </c>
      <c r="K51" s="77">
        <f t="shared" si="0"/>
        <v>0.99999999999999989</v>
      </c>
      <c r="L51" s="77">
        <f t="shared" si="0"/>
        <v>1.0000000000000002</v>
      </c>
      <c r="M51" s="77">
        <f t="shared" si="0"/>
        <v>1</v>
      </c>
      <c r="N51" s="77">
        <f t="shared" si="0"/>
        <v>1.0000000000000002</v>
      </c>
      <c r="O51" s="77">
        <f t="shared" si="0"/>
        <v>0.99999999999999989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1.2263816472753685E-2</v>
      </c>
      <c r="C52" s="203">
        <f t="shared" si="1"/>
        <v>1.1947090397340151E-2</v>
      </c>
      <c r="D52" s="203">
        <f t="shared" si="1"/>
        <v>1.1654606924646736E-2</v>
      </c>
      <c r="E52" s="203">
        <f t="shared" si="1"/>
        <v>1.2850930878726288E-2</v>
      </c>
      <c r="F52" s="203">
        <f t="shared" si="1"/>
        <v>1.2761990693617815E-2</v>
      </c>
      <c r="G52" s="203">
        <f t="shared" si="1"/>
        <v>1.2707367989637052E-2</v>
      </c>
      <c r="H52" s="203">
        <f t="shared" si="1"/>
        <v>1.2877891249218501E-2</v>
      </c>
      <c r="I52" s="203">
        <f t="shared" si="1"/>
        <v>1.3010252713233686E-2</v>
      </c>
      <c r="J52" s="203">
        <f t="shared" si="1"/>
        <v>1.2885591415642644E-2</v>
      </c>
      <c r="K52" s="203">
        <f t="shared" si="1"/>
        <v>1.2770213585984277E-2</v>
      </c>
      <c r="L52" s="203">
        <f t="shared" si="1"/>
        <v>1.3030127434771253E-2</v>
      </c>
      <c r="M52" s="203">
        <f t="shared" si="1"/>
        <v>1.2564945856159859E-2</v>
      </c>
      <c r="N52" s="203">
        <f t="shared" si="1"/>
        <v>1.2328169901329511E-2</v>
      </c>
      <c r="O52" s="203">
        <f t="shared" si="1"/>
        <v>1.2591819996239111E-2</v>
      </c>
      <c r="P52" s="203">
        <f t="shared" si="1"/>
        <v>1.3170979475653911E-2</v>
      </c>
      <c r="Q52" s="203">
        <f t="shared" si="1"/>
        <v>1.2971356585255084E-2</v>
      </c>
    </row>
    <row r="53" spans="1:17" x14ac:dyDescent="0.25">
      <c r="A53" s="76" t="s">
        <v>82</v>
      </c>
      <c r="B53" s="202">
        <f t="shared" ref="B53:Q53" si="2">IF(B$7=0,0,B$7/B$5)</f>
        <v>3.3306061563270497E-3</v>
      </c>
      <c r="C53" s="202">
        <f t="shared" si="2"/>
        <v>3.2445897177261259E-3</v>
      </c>
      <c r="D53" s="202">
        <f t="shared" si="2"/>
        <v>3.1651570829553054E-3</v>
      </c>
      <c r="E53" s="202">
        <f t="shared" si="2"/>
        <v>3.4900546330182197E-3</v>
      </c>
      <c r="F53" s="202">
        <f t="shared" si="2"/>
        <v>3.4659002656787152E-3</v>
      </c>
      <c r="G53" s="202">
        <f t="shared" si="2"/>
        <v>3.451065836726054E-3</v>
      </c>
      <c r="H53" s="202">
        <f t="shared" si="2"/>
        <v>3.4973765279713714E-3</v>
      </c>
      <c r="I53" s="202">
        <f t="shared" si="2"/>
        <v>3.5333232422661296E-3</v>
      </c>
      <c r="J53" s="202">
        <f t="shared" si="2"/>
        <v>3.4994677384647737E-3</v>
      </c>
      <c r="K53" s="202">
        <f t="shared" si="2"/>
        <v>3.4681334380357392E-3</v>
      </c>
      <c r="L53" s="202">
        <f t="shared" si="2"/>
        <v>3.5387208173240548E-3</v>
      </c>
      <c r="M53" s="202">
        <f t="shared" si="2"/>
        <v>3.4123868467387012E-3</v>
      </c>
      <c r="N53" s="202">
        <f t="shared" si="2"/>
        <v>3.3480832545755099E-3</v>
      </c>
      <c r="O53" s="202">
        <f t="shared" si="2"/>
        <v>3.4196853232441836E-3</v>
      </c>
      <c r="P53" s="202">
        <f t="shared" si="2"/>
        <v>3.5769734017081448E-3</v>
      </c>
      <c r="Q53" s="202">
        <f t="shared" si="2"/>
        <v>3.5227598353861729E-3</v>
      </c>
    </row>
    <row r="54" spans="1:17" x14ac:dyDescent="0.25">
      <c r="A54" s="76" t="s">
        <v>81</v>
      </c>
      <c r="B54" s="202">
        <f t="shared" ref="B54:Q54" si="3">IF(B$8=0,0,B$8/B$5)</f>
        <v>4.5086183332895255E-2</v>
      </c>
      <c r="C54" s="202">
        <f t="shared" si="3"/>
        <v>4.3921784800502961E-2</v>
      </c>
      <c r="D54" s="202">
        <f t="shared" si="3"/>
        <v>4.284651076154497E-2</v>
      </c>
      <c r="E54" s="202">
        <f t="shared" si="3"/>
        <v>4.7244626245333994E-2</v>
      </c>
      <c r="F54" s="202">
        <f t="shared" si="3"/>
        <v>4.6917650258668578E-2</v>
      </c>
      <c r="G54" s="202">
        <f t="shared" si="3"/>
        <v>4.6716837628172476E-2</v>
      </c>
      <c r="H54" s="202">
        <f t="shared" si="3"/>
        <v>4.734374222684231E-2</v>
      </c>
      <c r="I54" s="202">
        <f t="shared" si="3"/>
        <v>4.7830350392094725E-2</v>
      </c>
      <c r="J54" s="202">
        <f t="shared" si="3"/>
        <v>4.7372050797495173E-2</v>
      </c>
      <c r="K54" s="202">
        <f t="shared" si="3"/>
        <v>4.6947880557171875E-2</v>
      </c>
      <c r="L54" s="202">
        <f t="shared" si="3"/>
        <v>4.7903416989342307E-2</v>
      </c>
      <c r="M54" s="202">
        <f t="shared" si="3"/>
        <v>4.6193242837359941E-2</v>
      </c>
      <c r="N54" s="202">
        <f t="shared" si="3"/>
        <v>4.5322769593405296E-2</v>
      </c>
      <c r="O54" s="202">
        <f t="shared" si="3"/>
        <v>4.6292041804974877E-2</v>
      </c>
      <c r="P54" s="202">
        <f t="shared" si="3"/>
        <v>4.8421239557231897E-2</v>
      </c>
      <c r="Q54" s="202">
        <f t="shared" si="3"/>
        <v>4.7687354289627025E-2</v>
      </c>
    </row>
    <row r="55" spans="1:17" x14ac:dyDescent="0.25">
      <c r="A55" s="76" t="s">
        <v>80</v>
      </c>
      <c r="B55" s="202">
        <f t="shared" ref="B55:Q55" si="4">IF(B$9=0,0,B$9/B$5)</f>
        <v>9.8239375413633742E-2</v>
      </c>
      <c r="C55" s="202">
        <f t="shared" si="4"/>
        <v>9.5702239286803686E-2</v>
      </c>
      <c r="D55" s="202">
        <f t="shared" si="4"/>
        <v>9.3359298674470778E-2</v>
      </c>
      <c r="E55" s="202">
        <f t="shared" si="4"/>
        <v>0.10294245888420239</v>
      </c>
      <c r="F55" s="202">
        <f t="shared" si="4"/>
        <v>0.10223000299792577</v>
      </c>
      <c r="G55" s="202">
        <f t="shared" si="4"/>
        <v>0.10179244750005971</v>
      </c>
      <c r="H55" s="202">
        <f t="shared" si="4"/>
        <v>0.10315842509373915</v>
      </c>
      <c r="I55" s="202">
        <f t="shared" si="4"/>
        <v>0.10421870739513976</v>
      </c>
      <c r="J55" s="202">
        <f t="shared" si="4"/>
        <v>0.10322010732306551</v>
      </c>
      <c r="K55" s="202">
        <f t="shared" si="4"/>
        <v>0.10229587252654841</v>
      </c>
      <c r="L55" s="202">
        <f t="shared" si="4"/>
        <v>0.10437791397122545</v>
      </c>
      <c r="M55" s="202">
        <f t="shared" si="4"/>
        <v>0.10065157414558956</v>
      </c>
      <c r="N55" s="202">
        <f t="shared" si="4"/>
        <v>9.8754878939233681E-2</v>
      </c>
      <c r="O55" s="202">
        <f t="shared" si="4"/>
        <v>0.10086684960588609</v>
      </c>
      <c r="P55" s="202">
        <f t="shared" si="4"/>
        <v>0.10550621008954961</v>
      </c>
      <c r="Q55" s="202">
        <f t="shared" si="4"/>
        <v>0.10390712972866735</v>
      </c>
    </row>
    <row r="56" spans="1:17" x14ac:dyDescent="0.25">
      <c r="A56" s="129" t="s">
        <v>79</v>
      </c>
      <c r="B56" s="201">
        <f t="shared" ref="B56:Q56" si="5">IF(B$10=0,0,B$10/B$5)</f>
        <v>3.4210801967724094E-2</v>
      </c>
      <c r="C56" s="201">
        <f t="shared" si="5"/>
        <v>3.4496839021504348E-2</v>
      </c>
      <c r="D56" s="201">
        <f t="shared" si="5"/>
        <v>3.2511367925031363E-2</v>
      </c>
      <c r="E56" s="201">
        <f t="shared" si="5"/>
        <v>3.5848600015318061E-2</v>
      </c>
      <c r="F56" s="201">
        <f t="shared" si="5"/>
        <v>3.5600494944072199E-2</v>
      </c>
      <c r="G56" s="201">
        <f t="shared" si="5"/>
        <v>3.5448120965467809E-2</v>
      </c>
      <c r="H56" s="201">
        <f t="shared" si="5"/>
        <v>3.5923807916376817E-2</v>
      </c>
      <c r="I56" s="201">
        <f t="shared" si="5"/>
        <v>3.6293039781811344E-2</v>
      </c>
      <c r="J56" s="201">
        <f t="shared" si="5"/>
        <v>3.5945288086863723E-2</v>
      </c>
      <c r="K56" s="201">
        <f t="shared" si="5"/>
        <v>3.5623433296336028E-2</v>
      </c>
      <c r="L56" s="201">
        <f t="shared" si="5"/>
        <v>3.6348481753256043E-2</v>
      </c>
      <c r="M56" s="201">
        <f t="shared" si="5"/>
        <v>3.5050824135803585E-2</v>
      </c>
      <c r="N56" s="201">
        <f t="shared" si="5"/>
        <v>3.4390320505517193E-2</v>
      </c>
      <c r="O56" s="201">
        <f t="shared" si="5"/>
        <v>3.7359359401181139E-2</v>
      </c>
      <c r="P56" s="201">
        <f t="shared" si="5"/>
        <v>3.6741398696207017E-2</v>
      </c>
      <c r="Q56" s="201">
        <f t="shared" si="5"/>
        <v>3.6184536223025747E-2</v>
      </c>
    </row>
    <row r="57" spans="1:17" x14ac:dyDescent="0.25">
      <c r="A57" s="127" t="s">
        <v>314</v>
      </c>
      <c r="B57" s="200">
        <f t="shared" ref="B57:Q57" si="6">IF(B$15=0,0,B$15/B$5)</f>
        <v>0.57924216191273836</v>
      </c>
      <c r="C57" s="200">
        <f t="shared" si="6"/>
        <v>0.5231056412435372</v>
      </c>
      <c r="D57" s="200">
        <f t="shared" si="6"/>
        <v>0.3233861212828974</v>
      </c>
      <c r="E57" s="200">
        <f t="shared" si="6"/>
        <v>0.57285524623787587</v>
      </c>
      <c r="F57" s="200">
        <f t="shared" si="6"/>
        <v>0.57334821408425918</v>
      </c>
      <c r="G57" s="200">
        <f t="shared" si="6"/>
        <v>0.57167778684484294</v>
      </c>
      <c r="H57" s="200">
        <f t="shared" si="6"/>
        <v>0.57807762641743454</v>
      </c>
      <c r="I57" s="200">
        <f t="shared" si="6"/>
        <v>0.58407409204655836</v>
      </c>
      <c r="J57" s="200">
        <f t="shared" si="6"/>
        <v>0.58159527042186321</v>
      </c>
      <c r="K57" s="200">
        <f t="shared" si="6"/>
        <v>0.57842744407946078</v>
      </c>
      <c r="L57" s="200">
        <f t="shared" si="6"/>
        <v>0.57481755336049711</v>
      </c>
      <c r="M57" s="200">
        <f t="shared" si="6"/>
        <v>0.56256085139077172</v>
      </c>
      <c r="N57" s="200">
        <f t="shared" si="6"/>
        <v>0.48343809613027572</v>
      </c>
      <c r="O57" s="200">
        <f t="shared" si="6"/>
        <v>0.5576085264893742</v>
      </c>
      <c r="P57" s="200">
        <f t="shared" si="6"/>
        <v>0.63681629389227445</v>
      </c>
      <c r="Q57" s="200">
        <f t="shared" si="6"/>
        <v>0.58445626859972666</v>
      </c>
    </row>
    <row r="58" spans="1:17" x14ac:dyDescent="0.25">
      <c r="A58" s="127" t="s">
        <v>313</v>
      </c>
      <c r="B58" s="200">
        <f t="shared" ref="B58:Q58" si="7">IF(B$26=0,0,B$26/B$5)</f>
        <v>7.4948330906823235E-2</v>
      </c>
      <c r="C58" s="200">
        <f t="shared" si="7"/>
        <v>0.10629000114486101</v>
      </c>
      <c r="D58" s="200">
        <f t="shared" si="7"/>
        <v>0.19068895798932531</v>
      </c>
      <c r="E58" s="200">
        <f t="shared" si="7"/>
        <v>6.3726313936791262E-2</v>
      </c>
      <c r="F58" s="200">
        <f t="shared" si="7"/>
        <v>6.5994182122264086E-2</v>
      </c>
      <c r="G58" s="200">
        <f t="shared" si="7"/>
        <v>6.9825602229802636E-2</v>
      </c>
      <c r="H58" s="200">
        <f t="shared" si="7"/>
        <v>5.5502787654900541E-2</v>
      </c>
      <c r="I58" s="200">
        <f t="shared" si="7"/>
        <v>4.1529248001303212E-2</v>
      </c>
      <c r="J58" s="200">
        <f t="shared" si="7"/>
        <v>4.9693286926410528E-2</v>
      </c>
      <c r="K58" s="200">
        <f t="shared" si="7"/>
        <v>5.7609478583393756E-2</v>
      </c>
      <c r="L58" s="200">
        <f t="shared" si="7"/>
        <v>5.4270573256204643E-2</v>
      </c>
      <c r="M58" s="200">
        <f t="shared" si="7"/>
        <v>8.5744273840651725E-2</v>
      </c>
      <c r="N58" s="200">
        <f t="shared" si="7"/>
        <v>0.1169028701771357</v>
      </c>
      <c r="O58" s="200">
        <f t="shared" si="7"/>
        <v>8.8640626120284227E-2</v>
      </c>
      <c r="P58" s="200">
        <f t="shared" si="7"/>
        <v>3.962066874986999E-2</v>
      </c>
      <c r="Q58" s="200">
        <f t="shared" si="7"/>
        <v>6.4287242931452285E-2</v>
      </c>
    </row>
    <row r="59" spans="1:17" x14ac:dyDescent="0.25">
      <c r="A59" s="127" t="s">
        <v>312</v>
      </c>
      <c r="B59" s="200">
        <f t="shared" ref="B59:Q59" si="8">IF(B$27=0,0,B$27/B$5)</f>
        <v>5.2128243925844073E-2</v>
      </c>
      <c r="C59" s="200">
        <f t="shared" si="8"/>
        <v>3.8693433668998731E-2</v>
      </c>
      <c r="D59" s="200">
        <f t="shared" si="8"/>
        <v>4.6560184295325144E-2</v>
      </c>
      <c r="E59" s="200">
        <f t="shared" si="8"/>
        <v>7.5546717153684106E-2</v>
      </c>
      <c r="F59" s="200">
        <f t="shared" si="8"/>
        <v>7.1143946737867378E-2</v>
      </c>
      <c r="G59" s="200">
        <f t="shared" si="8"/>
        <v>6.470293016013591E-2</v>
      </c>
      <c r="H59" s="200">
        <f t="shared" si="8"/>
        <v>8.9155951722294749E-2</v>
      </c>
      <c r="I59" s="200">
        <f t="shared" si="8"/>
        <v>0.11379545859180711</v>
      </c>
      <c r="J59" s="200">
        <f t="shared" si="8"/>
        <v>9.9120556709038035E-2</v>
      </c>
      <c r="K59" s="200">
        <f t="shared" si="8"/>
        <v>8.5568821837319647E-2</v>
      </c>
      <c r="L59" s="200">
        <f t="shared" si="8"/>
        <v>9.2903956761576575E-2</v>
      </c>
      <c r="M59" s="200">
        <f t="shared" si="8"/>
        <v>3.8787612924706047E-2</v>
      </c>
      <c r="N59" s="200">
        <f t="shared" si="8"/>
        <v>4.8678234124598985E-2</v>
      </c>
      <c r="O59" s="200">
        <f t="shared" si="8"/>
        <v>3.4301064779376743E-2</v>
      </c>
      <c r="P59" s="200">
        <f t="shared" si="8"/>
        <v>6.2991253111167531E-2</v>
      </c>
      <c r="Q59" s="200">
        <f t="shared" si="8"/>
        <v>6.0735758955651392E-2</v>
      </c>
    </row>
    <row r="60" spans="1:17" x14ac:dyDescent="0.25">
      <c r="A60" s="142" t="s">
        <v>318</v>
      </c>
      <c r="B60" s="199">
        <f t="shared" ref="B60:Q60" si="9">IF(B$28=0,0,B$28/B$5)</f>
        <v>1.7899123192706312E-2</v>
      </c>
      <c r="C60" s="199">
        <f t="shared" si="9"/>
        <v>2.2931166687055037E-3</v>
      </c>
      <c r="D60" s="199">
        <f t="shared" si="9"/>
        <v>4.5753691009821316E-3</v>
      </c>
      <c r="E60" s="199">
        <f t="shared" si="9"/>
        <v>4.2546221358761974E-2</v>
      </c>
      <c r="F60" s="199">
        <f t="shared" si="9"/>
        <v>3.7933847461971058E-2</v>
      </c>
      <c r="G60" s="199">
        <f t="shared" si="9"/>
        <v>3.1260123211571948E-2</v>
      </c>
      <c r="H60" s="199">
        <f t="shared" si="9"/>
        <v>5.6575529975808003E-2</v>
      </c>
      <c r="I60" s="199">
        <f t="shared" si="9"/>
        <v>8.2068386020394221E-2</v>
      </c>
      <c r="J60" s="199">
        <f t="shared" si="9"/>
        <v>6.6845222979687133E-2</v>
      </c>
      <c r="K60" s="199">
        <f t="shared" si="9"/>
        <v>5.2798936512670418E-2</v>
      </c>
      <c r="L60" s="199">
        <f t="shared" si="9"/>
        <v>6.0582538073468764E-2</v>
      </c>
      <c r="M60" s="199">
        <f t="shared" si="9"/>
        <v>4.4835249678869893E-3</v>
      </c>
      <c r="N60" s="199">
        <f t="shared" si="9"/>
        <v>1.2183942973180118E-2</v>
      </c>
      <c r="O60" s="199">
        <f t="shared" si="9"/>
        <v>0</v>
      </c>
      <c r="P60" s="199">
        <f t="shared" si="9"/>
        <v>3.1865055562120957E-2</v>
      </c>
      <c r="Q60" s="199">
        <f t="shared" si="9"/>
        <v>2.7992630213031677E-2</v>
      </c>
    </row>
    <row r="61" spans="1:17" x14ac:dyDescent="0.25">
      <c r="A61" s="142" t="s">
        <v>317</v>
      </c>
      <c r="B61" s="199">
        <f t="shared" ref="B61:Q61" si="10">IF(B$34=0,0,B$34/B$5)</f>
        <v>2.8092274760301329E-2</v>
      </c>
      <c r="C61" s="199">
        <f t="shared" si="10"/>
        <v>2.7697183020037555E-2</v>
      </c>
      <c r="D61" s="199">
        <f t="shared" si="10"/>
        <v>2.6371008325768299E-2</v>
      </c>
      <c r="E61" s="199">
        <f t="shared" si="10"/>
        <v>2.778252004663093E-2</v>
      </c>
      <c r="F61" s="199">
        <f t="shared" si="10"/>
        <v>2.780642816157694E-2</v>
      </c>
      <c r="G61" s="199">
        <f t="shared" si="10"/>
        <v>2.7725415238032462E-2</v>
      </c>
      <c r="H61" s="199">
        <f t="shared" si="10"/>
        <v>2.8035796739098309E-2</v>
      </c>
      <c r="I61" s="199">
        <f t="shared" si="10"/>
        <v>2.83266152794611E-2</v>
      </c>
      <c r="J61" s="199">
        <f t="shared" si="10"/>
        <v>2.8206396582098382E-2</v>
      </c>
      <c r="K61" s="199">
        <f t="shared" si="10"/>
        <v>2.8052762309845429E-2</v>
      </c>
      <c r="L61" s="199">
        <f t="shared" si="10"/>
        <v>2.7877688655681649E-2</v>
      </c>
      <c r="M61" s="199">
        <f t="shared" si="10"/>
        <v>2.7283259137202438E-2</v>
      </c>
      <c r="N61" s="199">
        <f t="shared" si="10"/>
        <v>2.6922164602643888E-2</v>
      </c>
      <c r="O61" s="199">
        <f t="shared" si="10"/>
        <v>2.7043079673447681E-2</v>
      </c>
      <c r="P61" s="199">
        <f t="shared" si="10"/>
        <v>2.7882016677813991E-2</v>
      </c>
      <c r="Q61" s="199">
        <f t="shared" si="10"/>
        <v>2.7479223554669443E-2</v>
      </c>
    </row>
    <row r="62" spans="1:17" x14ac:dyDescent="0.25">
      <c r="A62" s="142" t="s">
        <v>316</v>
      </c>
      <c r="B62" s="199">
        <f t="shared" ref="B62:Q62" si="11">IF(B$45=0,0,B$45/B$5)</f>
        <v>6.1368459728364331E-3</v>
      </c>
      <c r="C62" s="199">
        <f t="shared" si="11"/>
        <v>8.7031339802556753E-3</v>
      </c>
      <c r="D62" s="199">
        <f t="shared" si="11"/>
        <v>1.5613806868574708E-2</v>
      </c>
      <c r="E62" s="199">
        <f t="shared" si="11"/>
        <v>5.2179757482912021E-3</v>
      </c>
      <c r="F62" s="199">
        <f t="shared" si="11"/>
        <v>5.4036711143193713E-3</v>
      </c>
      <c r="G62" s="199">
        <f t="shared" si="11"/>
        <v>5.717391710531497E-3</v>
      </c>
      <c r="H62" s="199">
        <f t="shared" si="11"/>
        <v>4.5446250073884293E-3</v>
      </c>
      <c r="I62" s="199">
        <f t="shared" si="11"/>
        <v>3.4004572919517934E-3</v>
      </c>
      <c r="J62" s="199">
        <f t="shared" si="11"/>
        <v>4.0689371472525278E-3</v>
      </c>
      <c r="K62" s="199">
        <f t="shared" si="11"/>
        <v>4.7171230148037981E-3</v>
      </c>
      <c r="L62" s="199">
        <f t="shared" si="11"/>
        <v>4.4437300324261589E-3</v>
      </c>
      <c r="M62" s="199">
        <f t="shared" si="11"/>
        <v>7.0208288196166218E-3</v>
      </c>
      <c r="N62" s="199">
        <f t="shared" si="11"/>
        <v>9.5721265487749823E-3</v>
      </c>
      <c r="O62" s="199">
        <f t="shared" si="11"/>
        <v>7.2579851059290657E-3</v>
      </c>
      <c r="P62" s="199">
        <f t="shared" si="11"/>
        <v>3.2441808712325854E-3</v>
      </c>
      <c r="Q62" s="199">
        <f t="shared" si="11"/>
        <v>5.2639051879502692E-3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0.10055047991126058</v>
      </c>
      <c r="C64" s="276">
        <f t="shared" si="13"/>
        <v>0.14259838071872563</v>
      </c>
      <c r="D64" s="276">
        <f t="shared" si="13"/>
        <v>0.2558277950638031</v>
      </c>
      <c r="E64" s="276">
        <f t="shared" si="13"/>
        <v>8.5495052015049783E-2</v>
      </c>
      <c r="F64" s="276">
        <f t="shared" si="13"/>
        <v>8.8537617895646473E-2</v>
      </c>
      <c r="G64" s="276">
        <f t="shared" si="13"/>
        <v>9.3677840845155569E-2</v>
      </c>
      <c r="H64" s="276">
        <f t="shared" si="13"/>
        <v>7.446239119122218E-2</v>
      </c>
      <c r="I64" s="276">
        <f t="shared" si="13"/>
        <v>5.5715527835785844E-2</v>
      </c>
      <c r="J64" s="276">
        <f t="shared" si="13"/>
        <v>6.6668380581156567E-2</v>
      </c>
      <c r="K64" s="276">
        <f t="shared" si="13"/>
        <v>7.7288722095749468E-2</v>
      </c>
      <c r="L64" s="276">
        <f t="shared" si="13"/>
        <v>7.2809255655802832E-2</v>
      </c>
      <c r="M64" s="276">
        <f t="shared" si="13"/>
        <v>0.11503428802221892</v>
      </c>
      <c r="N64" s="276">
        <f t="shared" si="13"/>
        <v>0.15683657737392862</v>
      </c>
      <c r="O64" s="276">
        <f t="shared" si="13"/>
        <v>0.11892002647943932</v>
      </c>
      <c r="P64" s="276">
        <f t="shared" si="13"/>
        <v>5.3154983026337463E-2</v>
      </c>
      <c r="Q64" s="276">
        <f t="shared" si="13"/>
        <v>8.624759285120831E-2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0.41786056759493301</v>
      </c>
      <c r="C68" s="253">
        <f>IF(C$5=0,0,C$5/WWP_fec!C$5)</f>
        <v>0.43385301646162922</v>
      </c>
      <c r="D68" s="253">
        <f>IF(D$5=0,0,D$5/WWP_fec!D$5)</f>
        <v>0.44474097156072923</v>
      </c>
      <c r="E68" s="253">
        <f>IF(E$5=0,0,E$5/WWP_fec!E$5)</f>
        <v>0.4033389686506138</v>
      </c>
      <c r="F68" s="253">
        <f>IF(F$5=0,0,F$5/WWP_fec!F$5)</f>
        <v>0.40614989708603327</v>
      </c>
      <c r="G68" s="253">
        <f>IF(G$5=0,0,G$5/WWP_fec!G$5)</f>
        <v>0.41300843252738134</v>
      </c>
      <c r="H68" s="253">
        <f>IF(H$5=0,0,H$5/WWP_fec!H$5)</f>
        <v>0.41500128161287525</v>
      </c>
      <c r="I68" s="253">
        <f>IF(I$5=0,0,I$5/WWP_fec!I$5)</f>
        <v>0.41567315875496585</v>
      </c>
      <c r="J68" s="253">
        <f>IF(J$5=0,0,J$5/WWP_fec!J$5)</f>
        <v>0.41969457722717163</v>
      </c>
      <c r="K68" s="253">
        <f>IF(K$5=0,0,K$5/WWP_fec!K$5)</f>
        <v>0.42348648322105448</v>
      </c>
      <c r="L68" s="253">
        <f>IF(L$5=0,0,L$5/WWP_fec!L$5)</f>
        <v>0.41503913669169346</v>
      </c>
      <c r="M68" s="253">
        <f>IF(M$5=0,0,M$5/WWP_fec!M$5)</f>
        <v>0.43040478673125182</v>
      </c>
      <c r="N68" s="253">
        <f>IF(N$5=0,0,N$5/WWP_fec!N$5)</f>
        <v>0.4386711802963546</v>
      </c>
      <c r="O68" s="253">
        <f>IF(O$5=0,0,O$5/WWP_fec!O$5)</f>
        <v>0.42948619366584495</v>
      </c>
      <c r="P68" s="253">
        <f>IF(P$5=0,0,P$5/WWP_fec!P$5)</f>
        <v>0.41876371647837346</v>
      </c>
      <c r="Q68" s="253">
        <f>IF(Q$5=0,0,Q$5/WWP_fec!Q$5)</f>
        <v>0.42520828709272157</v>
      </c>
    </row>
    <row r="69" spans="1:17" x14ac:dyDescent="0.25">
      <c r="A69" s="132" t="s">
        <v>83</v>
      </c>
      <c r="B69" s="282">
        <f>IF(B$6=0,0,B$6/WWP_fec!B$6)</f>
        <v>0.47677384568865927</v>
      </c>
      <c r="C69" s="282">
        <f>IF(C$6=0,0,C$6/WWP_fec!C$6)</f>
        <v>0.48223659251411249</v>
      </c>
      <c r="D69" s="282">
        <f>IF(D$6=0,0,D$6/WWP_fec!D$6)</f>
        <v>0.48223659251411261</v>
      </c>
      <c r="E69" s="282">
        <f>IF(E$6=0,0,E$6/WWP_fec!E$6)</f>
        <v>0.48223659251411249</v>
      </c>
      <c r="F69" s="282">
        <f>IF(F$6=0,0,F$6/WWP_fec!F$6)</f>
        <v>0.48223659251411255</v>
      </c>
      <c r="G69" s="282">
        <f>IF(G$6=0,0,G$6/WWP_fec!G$6)</f>
        <v>0.48828110240410061</v>
      </c>
      <c r="H69" s="282">
        <f>IF(H$6=0,0,H$6/WWP_fec!H$6)</f>
        <v>0.49722113658507899</v>
      </c>
      <c r="I69" s="282">
        <f>IF(I$6=0,0,I$6/WWP_fec!I$6)</f>
        <v>0.50314493482006828</v>
      </c>
      <c r="J69" s="282">
        <f>IF(J$6=0,0,J$6/WWP_fec!J$6)</f>
        <v>0.50314493482006839</v>
      </c>
      <c r="K69" s="282">
        <f>IF(K$6=0,0,K$6/WWP_fec!K$6)</f>
        <v>0.50314493482006839</v>
      </c>
      <c r="L69" s="282">
        <f>IF(L$6=0,0,L$6/WWP_fec!L$6)</f>
        <v>0.50314493482006839</v>
      </c>
      <c r="M69" s="282">
        <f>IF(M$6=0,0,M$6/WWP_fec!M$6)</f>
        <v>0.50314493482006839</v>
      </c>
      <c r="N69" s="282">
        <f>IF(N$6=0,0,N$6/WWP_fec!N$6)</f>
        <v>0.50314493482006839</v>
      </c>
      <c r="O69" s="282">
        <f>IF(O$6=0,0,O$6/WWP_fec!O$6)</f>
        <v>0.50314493482006828</v>
      </c>
      <c r="P69" s="282">
        <f>IF(P$6=0,0,P$6/WWP_fec!P$6)</f>
        <v>0.51314784484058262</v>
      </c>
      <c r="Q69" s="282">
        <f>IF(Q$6=0,0,Q$6/WWP_fec!Q$6)</f>
        <v>0.51314784484058251</v>
      </c>
    </row>
    <row r="70" spans="1:17" x14ac:dyDescent="0.25">
      <c r="A70" s="76" t="s">
        <v>82</v>
      </c>
      <c r="B70" s="281">
        <f>IF(B$7=0,0,B$7/WWP_fec!B$7)</f>
        <v>0.11912362162479692</v>
      </c>
      <c r="C70" s="281">
        <f>IF(C$7=0,0,C$7/WWP_fec!C$7)</f>
        <v>0.12048850812549709</v>
      </c>
      <c r="D70" s="281">
        <f>IF(D$7=0,0,D$7/WWP_fec!D$7)</f>
        <v>0.12048850812549708</v>
      </c>
      <c r="E70" s="281">
        <f>IF(E$7=0,0,E$7/WWP_fec!E$7)</f>
        <v>0.12048850812549709</v>
      </c>
      <c r="F70" s="281">
        <f>IF(F$7=0,0,F$7/WWP_fec!F$7)</f>
        <v>0.12048850812549708</v>
      </c>
      <c r="G70" s="281">
        <f>IF(G$7=0,0,G$7/WWP_fec!G$7)</f>
        <v>0.12199875017328024</v>
      </c>
      <c r="H70" s="281">
        <f>IF(H$7=0,0,H$7/WWP_fec!H$7)</f>
        <v>0.12423244914548238</v>
      </c>
      <c r="I70" s="281">
        <f>IF(I$7=0,0,I$7/WWP_fec!I$7)</f>
        <v>0.12571253096185639</v>
      </c>
      <c r="J70" s="281">
        <f>IF(J$7=0,0,J$7/WWP_fec!J$7)</f>
        <v>0.12571253096185642</v>
      </c>
      <c r="K70" s="281">
        <f>IF(K$7=0,0,K$7/WWP_fec!K$7)</f>
        <v>0.12571253096185642</v>
      </c>
      <c r="L70" s="281">
        <f>IF(L$7=0,0,L$7/WWP_fec!L$7)</f>
        <v>0.12571253096185642</v>
      </c>
      <c r="M70" s="281">
        <f>IF(M$7=0,0,M$7/WWP_fec!M$7)</f>
        <v>0.12571253096185642</v>
      </c>
      <c r="N70" s="281">
        <f>IF(N$7=0,0,N$7/WWP_fec!N$7)</f>
        <v>0.12571253096185642</v>
      </c>
      <c r="O70" s="281">
        <f>IF(O$7=0,0,O$7/WWP_fec!O$7)</f>
        <v>0.12571253096185642</v>
      </c>
      <c r="P70" s="281">
        <f>IF(P$7=0,0,P$7/WWP_fec!P$7)</f>
        <v>0.12821179319951018</v>
      </c>
      <c r="Q70" s="281">
        <f>IF(Q$7=0,0,Q$7/WWP_fec!Q$7)</f>
        <v>0.12821179319951018</v>
      </c>
    </row>
    <row r="71" spans="1:17" x14ac:dyDescent="0.25">
      <c r="A71" s="76" t="s">
        <v>81</v>
      </c>
      <c r="B71" s="281">
        <f>IF(B$8=0,0,B$8/WWP_fec!B$8)</f>
        <v>0.65022909709635912</v>
      </c>
      <c r="C71" s="281">
        <f>IF(C$8=0,0,C$8/WWP_fec!C$8)</f>
        <v>0.6576792476616653</v>
      </c>
      <c r="D71" s="281">
        <f>IF(D$8=0,0,D$8/WWP_fec!D$8)</f>
        <v>0.6576792476616653</v>
      </c>
      <c r="E71" s="281">
        <f>IF(E$8=0,0,E$8/WWP_fec!E$8)</f>
        <v>0.65767924766166519</v>
      </c>
      <c r="F71" s="281">
        <f>IF(F$8=0,0,F$8/WWP_fec!F$8)</f>
        <v>0.6576792476616653</v>
      </c>
      <c r="G71" s="281">
        <f>IF(G$8=0,0,G$8/WWP_fec!G$8)</f>
        <v>0.66592281270554876</v>
      </c>
      <c r="H71" s="281">
        <f>IF(H$8=0,0,H$8/WWP_fec!H$8)</f>
        <v>0.67811532369597805</v>
      </c>
      <c r="I71" s="281">
        <f>IF(I$8=0,0,I$8/WWP_fec!I$8)</f>
        <v>0.68619426093750069</v>
      </c>
      <c r="J71" s="281">
        <f>IF(J$8=0,0,J$8/WWP_fec!J$8)</f>
        <v>0.6861942609375008</v>
      </c>
      <c r="K71" s="281">
        <f>IF(K$8=0,0,K$8/WWP_fec!K$8)</f>
        <v>0.68619426093750069</v>
      </c>
      <c r="L71" s="281">
        <f>IF(L$8=0,0,L$8/WWP_fec!L$8)</f>
        <v>0.68619426093750069</v>
      </c>
      <c r="M71" s="281">
        <f>IF(M$8=0,0,M$8/WWP_fec!M$8)</f>
        <v>0.68619426093750069</v>
      </c>
      <c r="N71" s="281">
        <f>IF(N$8=0,0,N$8/WWP_fec!N$8)</f>
        <v>0.68619426093750091</v>
      </c>
      <c r="O71" s="281">
        <f>IF(O$8=0,0,O$8/WWP_fec!O$8)</f>
        <v>0.6861942609375008</v>
      </c>
      <c r="P71" s="281">
        <f>IF(P$8=0,0,P$8/WWP_fec!P$8)</f>
        <v>0.69983633298023284</v>
      </c>
      <c r="Q71" s="281">
        <f>IF(Q$8=0,0,Q$8/WWP_fec!Q$8)</f>
        <v>0.69983633298023284</v>
      </c>
    </row>
    <row r="72" spans="1:17" x14ac:dyDescent="0.25">
      <c r="A72" s="76" t="s">
        <v>80</v>
      </c>
      <c r="B72" s="281">
        <f>IF(B$9=0,0,B$9/WWP_fec!B$9)</f>
        <v>0.46232418033445721</v>
      </c>
      <c r="C72" s="281">
        <f>IF(C$9=0,0,C$9/WWP_fec!C$9)</f>
        <v>0.46762136677052196</v>
      </c>
      <c r="D72" s="281">
        <f>IF(D$9=0,0,D$9/WWP_fec!D$9)</f>
        <v>0.46762136677052191</v>
      </c>
      <c r="E72" s="281">
        <f>IF(E$9=0,0,E$9/WWP_fec!E$9)</f>
        <v>0.46762136677052202</v>
      </c>
      <c r="F72" s="281">
        <f>IF(F$9=0,0,F$9/WWP_fec!F$9)</f>
        <v>0.46762136677052202</v>
      </c>
      <c r="G72" s="281">
        <f>IF(G$9=0,0,G$9/WWP_fec!G$9)</f>
        <v>0.47348268467980409</v>
      </c>
      <c r="H72" s="281">
        <f>IF(H$9=0,0,H$9/WWP_fec!H$9)</f>
        <v>0.48215177173702894</v>
      </c>
      <c r="I72" s="281">
        <f>IF(I$9=0,0,I$9/WWP_fec!I$9)</f>
        <v>0.48789603641979962</v>
      </c>
      <c r="J72" s="281">
        <f>IF(J$9=0,0,J$9/WWP_fec!J$9)</f>
        <v>0.48789603641979962</v>
      </c>
      <c r="K72" s="281">
        <f>IF(K$9=0,0,K$9/WWP_fec!K$9)</f>
        <v>0.48789603641979973</v>
      </c>
      <c r="L72" s="281">
        <f>IF(L$9=0,0,L$9/WWP_fec!L$9)</f>
        <v>0.48789603641979973</v>
      </c>
      <c r="M72" s="281">
        <f>IF(M$9=0,0,M$9/WWP_fec!M$9)</f>
        <v>0.48789603641979967</v>
      </c>
      <c r="N72" s="281">
        <f>IF(N$9=0,0,N$9/WWP_fec!N$9)</f>
        <v>0.48789603641979973</v>
      </c>
      <c r="O72" s="281">
        <f>IF(O$9=0,0,O$9/WWP_fec!O$9)</f>
        <v>0.48789603641979962</v>
      </c>
      <c r="P72" s="281">
        <f>IF(P$9=0,0,P$9/WWP_fec!P$9)</f>
        <v>0.49759578655922643</v>
      </c>
      <c r="Q72" s="281">
        <f>IF(Q$9=0,0,Q$9/WWP_fec!Q$9)</f>
        <v>0.49759578655922637</v>
      </c>
    </row>
    <row r="73" spans="1:17" x14ac:dyDescent="0.25">
      <c r="A73" s="129" t="s">
        <v>79</v>
      </c>
      <c r="B73" s="280">
        <f>IF(B$10=0,0,B$10/WWP_fec!B$10)</f>
        <v>0.72833064116684409</v>
      </c>
      <c r="C73" s="280">
        <f>IF(C$10=0,0,C$10/WWP_fec!C$10)</f>
        <v>0.76252811279564714</v>
      </c>
      <c r="D73" s="280">
        <f>IF(D$10=0,0,D$10/WWP_fec!D$10)</f>
        <v>0.73667565827273784</v>
      </c>
      <c r="E73" s="280">
        <f>IF(E$10=0,0,E$10/WWP_fec!E$10)</f>
        <v>0.73667565827273773</v>
      </c>
      <c r="F73" s="280">
        <f>IF(F$10=0,0,F$10/WWP_fec!F$10)</f>
        <v>0.73667565827273773</v>
      </c>
      <c r="G73" s="280">
        <f>IF(G$10=0,0,G$10/WWP_fec!G$10)</f>
        <v>0.74590938995396172</v>
      </c>
      <c r="H73" s="280">
        <f>IF(H$10=0,0,H$10/WWP_fec!H$10)</f>
        <v>0.75956639082757393</v>
      </c>
      <c r="I73" s="280">
        <f>IF(I$10=0,0,I$10/WWP_fec!I$10)</f>
        <v>0.76861572062124339</v>
      </c>
      <c r="J73" s="280">
        <f>IF(J$10=0,0,J$10/WWP_fec!J$10)</f>
        <v>0.76861572062124361</v>
      </c>
      <c r="K73" s="280">
        <f>IF(K$10=0,0,K$10/WWP_fec!K$10)</f>
        <v>0.7686157206212435</v>
      </c>
      <c r="L73" s="280">
        <f>IF(L$10=0,0,L$10/WWP_fec!L$10)</f>
        <v>0.76861572062124361</v>
      </c>
      <c r="M73" s="280">
        <f>IF(M$10=0,0,M$10/WWP_fec!M$10)</f>
        <v>0.76861572062124361</v>
      </c>
      <c r="N73" s="280">
        <f>IF(N$10=0,0,N$10/WWP_fec!N$10)</f>
        <v>0.7686157206212435</v>
      </c>
      <c r="O73" s="280">
        <f>IF(O$10=0,0,O$10/WWP_fec!O$10)</f>
        <v>0.81749021813584188</v>
      </c>
      <c r="P73" s="280">
        <f>IF(P$10=0,0,P$10/WWP_fec!P$10)</f>
        <v>0.78389639495909913</v>
      </c>
      <c r="Q73" s="280">
        <f>IF(Q$10=0,0,Q$10/WWP_fec!Q$10)</f>
        <v>0.78389639495909913</v>
      </c>
    </row>
    <row r="74" spans="1:17" x14ac:dyDescent="0.25">
      <c r="A74" s="127" t="s">
        <v>314</v>
      </c>
      <c r="B74" s="305">
        <f>IF(B$15=0,0,B$15/WWP_fec!B$15)</f>
        <v>0.39566747658248413</v>
      </c>
      <c r="C74" s="305">
        <f>IF(C$15=0,0,C$15/WWP_fec!C$15)</f>
        <v>0.4050328781296913</v>
      </c>
      <c r="D74" s="305">
        <f>IF(D$15=0,0,D$15/WWP_fec!D$15)</f>
        <v>0.39531740174303626</v>
      </c>
      <c r="E74" s="305">
        <f>IF(E$15=0,0,E$15/WWP_fec!E$15)</f>
        <v>0.3777059930114432</v>
      </c>
      <c r="F74" s="305">
        <f>IF(F$15=0,0,F$15/WWP_fec!F$15)</f>
        <v>0.38066557977147403</v>
      </c>
      <c r="G74" s="305">
        <f>IF(G$15=0,0,G$15/WWP_fec!G$15)</f>
        <v>0.38596598662783749</v>
      </c>
      <c r="H74" s="305">
        <f>IF(H$15=0,0,H$15/WWP_fec!H$15)</f>
        <v>0.39217002557258213</v>
      </c>
      <c r="I74" s="305">
        <f>IF(I$15=0,0,I$15/WWP_fec!I$15)</f>
        <v>0.39687955022052446</v>
      </c>
      <c r="J74" s="305">
        <f>IF(J$15=0,0,J$15/WWP_fec!J$15)</f>
        <v>0.39901849070351786</v>
      </c>
      <c r="K74" s="305">
        <f>IF(K$15=0,0,K$15/WWP_fec!K$15)</f>
        <v>0.40043058447729657</v>
      </c>
      <c r="L74" s="305">
        <f>IF(L$15=0,0,L$15/WWP_fec!L$15)</f>
        <v>0.38999395055398917</v>
      </c>
      <c r="M74" s="305">
        <f>IF(M$15=0,0,M$15/WWP_fec!M$15)</f>
        <v>0.39580875530223852</v>
      </c>
      <c r="N74" s="305">
        <f>IF(N$15=0,0,N$15/WWP_fec!N$15)</f>
        <v>0.39807154492499269</v>
      </c>
      <c r="O74" s="305">
        <f>IF(O$15=0,0,O$15/WWP_fec!O$15)</f>
        <v>0.39148705944628448</v>
      </c>
      <c r="P74" s="305">
        <f>IF(P$15=0,0,P$15/WWP_fec!P$15)</f>
        <v>0.39355486378262761</v>
      </c>
      <c r="Q74" s="305">
        <f>IF(Q$15=0,0,Q$15/WWP_fec!Q$15)</f>
        <v>0.39383855859618921</v>
      </c>
    </row>
    <row r="75" spans="1:17" x14ac:dyDescent="0.25">
      <c r="A75" s="127" t="s">
        <v>313</v>
      </c>
      <c r="B75" s="305">
        <f>IF(B$26=0,0,B$26/WWP_fec!B$26)</f>
        <v>0.44171694527037542</v>
      </c>
      <c r="C75" s="305">
        <f>IF(C$26=0,0,C$26/WWP_fec!C$26)</f>
        <v>0.44677801953513369</v>
      </c>
      <c r="D75" s="305">
        <f>IF(D$26=0,0,D$26/WWP_fec!D$26)</f>
        <v>0.44677801953513357</v>
      </c>
      <c r="E75" s="305">
        <f>IF(E$26=0,0,E$26/WWP_fec!E$26)</f>
        <v>0.44677801953513363</v>
      </c>
      <c r="F75" s="305">
        <f>IF(F$26=0,0,F$26/WWP_fec!F$26)</f>
        <v>0.44677801953513357</v>
      </c>
      <c r="G75" s="305">
        <f>IF(G$26=0,0,G$26/WWP_fec!G$26)</f>
        <v>0.45237808016850495</v>
      </c>
      <c r="H75" s="305">
        <f>IF(H$26=0,0,H$26/WWP_fec!H$26)</f>
        <v>0.46066075889499963</v>
      </c>
      <c r="I75" s="305">
        <f>IF(I$26=0,0,I$26/WWP_fec!I$26)</f>
        <v>0.4661489837303574</v>
      </c>
      <c r="J75" s="305">
        <f>IF(J$26=0,0,J$26/WWP_fec!J$26)</f>
        <v>0.46614898373035735</v>
      </c>
      <c r="K75" s="305">
        <f>IF(K$26=0,0,K$26/WWP_fec!K$26)</f>
        <v>0.46614898373035735</v>
      </c>
      <c r="L75" s="305">
        <f>IF(L$26=0,0,L$26/WWP_fec!L$26)</f>
        <v>0.4661489837303574</v>
      </c>
      <c r="M75" s="305">
        <f>IF(M$26=0,0,M$26/WWP_fec!M$26)</f>
        <v>0.4661489837303574</v>
      </c>
      <c r="N75" s="305">
        <f>IF(N$26=0,0,N$26/WWP_fec!N$26)</f>
        <v>0.46614898373035746</v>
      </c>
      <c r="O75" s="305">
        <f>IF(O$26=0,0,O$26/WWP_fec!O$26)</f>
        <v>0.4661489837303574</v>
      </c>
      <c r="P75" s="305">
        <f>IF(P$26=0,0,P$26/WWP_fec!P$26)</f>
        <v>0.47541638566112798</v>
      </c>
      <c r="Q75" s="305">
        <f>IF(Q$26=0,0,Q$26/WWP_fec!Q$26)</f>
        <v>0.47541638566112798</v>
      </c>
    </row>
    <row r="76" spans="1:17" x14ac:dyDescent="0.25">
      <c r="A76" s="127" t="s">
        <v>312</v>
      </c>
      <c r="B76" s="305">
        <f>IF(B$27=0,0,B$27/WWP_fec!B$27)</f>
        <v>0.28656517212837385</v>
      </c>
      <c r="C76" s="305">
        <f>IF(C$27=0,0,C$27/WWP_fec!C$27)</f>
        <v>0.28972482960918355</v>
      </c>
      <c r="D76" s="305">
        <f>IF(D$27=0,0,D$27/WWP_fec!D$27)</f>
        <v>0.30336557005348636</v>
      </c>
      <c r="E76" s="305">
        <f>IF(E$27=0,0,E$27/WWP_fec!E$27)</f>
        <v>0.29087312646415259</v>
      </c>
      <c r="F76" s="305">
        <f>IF(F$27=0,0,F$27/WWP_fec!F$27)</f>
        <v>0.29051286589186931</v>
      </c>
      <c r="G76" s="305">
        <f>IF(G$27=0,0,G$27/WWP_fec!G$27)</f>
        <v>0.29241250748698533</v>
      </c>
      <c r="H76" s="305">
        <f>IF(H$27=0,0,H$27/WWP_fec!H$27)</f>
        <v>0.30592680175285991</v>
      </c>
      <c r="I76" s="305">
        <f>IF(I$27=0,0,I$27/WWP_fec!I$27)</f>
        <v>0.31783168481690077</v>
      </c>
      <c r="J76" s="305">
        <f>IF(J$27=0,0,J$27/WWP_fec!J$27)</f>
        <v>0.31455126982848819</v>
      </c>
      <c r="K76" s="305">
        <f>IF(K$27=0,0,K$27/WWP_fec!K$27)</f>
        <v>0.31259951982319034</v>
      </c>
      <c r="L76" s="305">
        <f>IF(L$27=0,0,L$27/WWP_fec!L$27)</f>
        <v>0.3095645627523787</v>
      </c>
      <c r="M76" s="305">
        <f>IF(M$27=0,0,M$27/WWP_fec!M$27)</f>
        <v>0.28667686501148071</v>
      </c>
      <c r="N76" s="305">
        <f>IF(N$27=0,0,N$27/WWP_fec!N$27)</f>
        <v>0.30112855933110899</v>
      </c>
      <c r="O76" s="305">
        <f>IF(O$27=0,0,O$27/WWP_fec!O$27)</f>
        <v>0.27869447359829025</v>
      </c>
      <c r="P76" s="305">
        <f>IF(P$27=0,0,P$27/WWP_fec!P$27)</f>
        <v>0.30133994540450743</v>
      </c>
      <c r="Q76" s="305">
        <f>IF(Q$27=0,0,Q$27/WWP_fec!Q$27)</f>
        <v>0.30187586316826803</v>
      </c>
    </row>
    <row r="77" spans="1:17" x14ac:dyDescent="0.25">
      <c r="A77" s="72" t="s">
        <v>311</v>
      </c>
      <c r="B77" s="304">
        <f>IF(B$47=0,0,B$47/WWP_fec!B$47)</f>
        <v>0.51533643614877123</v>
      </c>
      <c r="C77" s="304">
        <f>IF(C$47=0,0,C$47/WWP_fec!C$47)</f>
        <v>0.52124102279098927</v>
      </c>
      <c r="D77" s="304">
        <f>IF(D$47=0,0,D$47/WWP_fec!D$47)</f>
        <v>0.52124102279098927</v>
      </c>
      <c r="E77" s="304">
        <f>IF(E$47=0,0,E$47/WWP_fec!E$47)</f>
        <v>0.52124102279098927</v>
      </c>
      <c r="F77" s="304">
        <f>IF(F$47=0,0,F$47/WWP_fec!F$47)</f>
        <v>0.52124102279098927</v>
      </c>
      <c r="G77" s="304">
        <f>IF(G$47=0,0,G$47/WWP_fec!G$47)</f>
        <v>0.52777442686325571</v>
      </c>
      <c r="H77" s="304">
        <f>IF(H$47=0,0,H$47/WWP_fec!H$47)</f>
        <v>0.53743755204416632</v>
      </c>
      <c r="I77" s="304">
        <f>IF(I$47=0,0,I$47/WWP_fec!I$47)</f>
        <v>0.54384048101875038</v>
      </c>
      <c r="J77" s="304">
        <f>IF(J$47=0,0,J$47/WWP_fec!J$47)</f>
        <v>0.54384048101875027</v>
      </c>
      <c r="K77" s="304">
        <f>IF(K$47=0,0,K$47/WWP_fec!K$47)</f>
        <v>0.54384048101875038</v>
      </c>
      <c r="L77" s="304">
        <f>IF(L$47=0,0,L$47/WWP_fec!L$47)</f>
        <v>0.54384048101875027</v>
      </c>
      <c r="M77" s="304">
        <f>IF(M$47=0,0,M$47/WWP_fec!M$47)</f>
        <v>0.54384048101875027</v>
      </c>
      <c r="N77" s="304">
        <f>IF(N$47=0,0,N$47/WWP_fec!N$47)</f>
        <v>0.54384048101875038</v>
      </c>
      <c r="O77" s="304">
        <f>IF(O$47=0,0,O$47/WWP_fec!O$47)</f>
        <v>0.54384048101875027</v>
      </c>
      <c r="P77" s="304">
        <f>IF(P$47=0,0,P$47/WWP_fec!P$47)</f>
        <v>0.55465244993798268</v>
      </c>
      <c r="Q77" s="304">
        <f>IF(Q$47=0,0,Q$47/WWP_fec!Q$47)</f>
        <v>0.55465244993798268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69.440904065116541</v>
      </c>
      <c r="C5" s="96">
        <v>55.565828332812011</v>
      </c>
      <c r="D5" s="96">
        <v>14.318887777812003</v>
      </c>
      <c r="E5" s="96">
        <v>14.643056587464004</v>
      </c>
      <c r="F5" s="96">
        <v>13.41947044206</v>
      </c>
      <c r="G5" s="96">
        <v>10.747132644653725</v>
      </c>
      <c r="H5" s="96">
        <v>19.717819717644002</v>
      </c>
      <c r="I5" s="96">
        <v>24.296457431087997</v>
      </c>
      <c r="J5" s="96">
        <v>18.455153855436002</v>
      </c>
      <c r="K5" s="96">
        <v>10.366499424779999</v>
      </c>
      <c r="L5" s="96">
        <v>14.607506175344692</v>
      </c>
      <c r="M5" s="96">
        <v>10.303996651388401</v>
      </c>
      <c r="N5" s="96">
        <v>10.303076821309643</v>
      </c>
      <c r="O5" s="96">
        <v>5.7095468732350518</v>
      </c>
      <c r="P5" s="96">
        <v>7.8928652515810596</v>
      </c>
      <c r="Q5" s="96">
        <v>6.6051248937078659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1.2182275720922182</v>
      </c>
      <c r="C10" s="158">
        <v>0.72963757190093403</v>
      </c>
      <c r="D10" s="158">
        <v>0.62946246849940191</v>
      </c>
      <c r="E10" s="158">
        <v>1.3565285379500427</v>
      </c>
      <c r="F10" s="158">
        <v>1.5198998052698589</v>
      </c>
      <c r="G10" s="158">
        <v>1.658579224998856</v>
      </c>
      <c r="H10" s="158">
        <v>1.7491360122461672</v>
      </c>
      <c r="I10" s="158">
        <v>1.9547600388926913</v>
      </c>
      <c r="J10" s="158">
        <v>1.655935197973593</v>
      </c>
      <c r="K10" s="158">
        <v>1.3220357941800842</v>
      </c>
      <c r="L10" s="158">
        <v>1.4571698330524807</v>
      </c>
      <c r="M10" s="158">
        <v>1.1829541155709253</v>
      </c>
      <c r="N10" s="158">
        <v>0.98783394210341857</v>
      </c>
      <c r="O10" s="158">
        <v>0.50712451715027962</v>
      </c>
      <c r="P10" s="158">
        <v>1.5792865169471568</v>
      </c>
      <c r="Q10" s="158">
        <v>1.3492242666999785</v>
      </c>
    </row>
    <row r="11" spans="1:17" x14ac:dyDescent="0.25">
      <c r="A11" s="92" t="s">
        <v>125</v>
      </c>
      <c r="B11" s="91">
        <v>0.57043073043938941</v>
      </c>
      <c r="C11" s="91">
        <v>0.47383072985821645</v>
      </c>
      <c r="D11" s="91">
        <v>0.29474356344900904</v>
      </c>
      <c r="E11" s="91">
        <v>0.63518966611120475</v>
      </c>
      <c r="F11" s="91">
        <v>0.71168768133015192</v>
      </c>
      <c r="G11" s="91">
        <v>0.77662382668192886</v>
      </c>
      <c r="H11" s="91">
        <v>0.81902672042616742</v>
      </c>
      <c r="I11" s="91">
        <v>0.91530944001231229</v>
      </c>
      <c r="J11" s="91">
        <v>0.77538577042554979</v>
      </c>
      <c r="K11" s="91">
        <v>0.61903856144546121</v>
      </c>
      <c r="L11" s="91">
        <v>0.68231459481319956</v>
      </c>
      <c r="M11" s="91">
        <v>0.55391405980287878</v>
      </c>
      <c r="N11" s="91">
        <v>0.46254973213183764</v>
      </c>
      <c r="O11" s="91">
        <v>0.31543812793034465</v>
      </c>
      <c r="P11" s="91">
        <v>0.73949529798283942</v>
      </c>
      <c r="Q11" s="91">
        <v>0.63176946706141179</v>
      </c>
    </row>
    <row r="12" spans="1:17" x14ac:dyDescent="0.25">
      <c r="A12" s="92" t="s">
        <v>26</v>
      </c>
      <c r="B12" s="91">
        <v>0.64779684165282891</v>
      </c>
      <c r="C12" s="91">
        <v>0.25580684204271759</v>
      </c>
      <c r="D12" s="91">
        <v>0.33471890505039281</v>
      </c>
      <c r="E12" s="91">
        <v>0.72133887183883783</v>
      </c>
      <c r="F12" s="91">
        <v>0.80821212393970698</v>
      </c>
      <c r="G12" s="91">
        <v>0.88195539831692726</v>
      </c>
      <c r="H12" s="91">
        <v>0.93010929181999979</v>
      </c>
      <c r="I12" s="91">
        <v>1.0394505988803791</v>
      </c>
      <c r="J12" s="91">
        <v>0.88054942754804333</v>
      </c>
      <c r="K12" s="91">
        <v>0.702997232734623</v>
      </c>
      <c r="L12" s="91">
        <v>0.77485523823928126</v>
      </c>
      <c r="M12" s="91">
        <v>0.62904005576804656</v>
      </c>
      <c r="N12" s="91">
        <v>0.52528420997158087</v>
      </c>
      <c r="O12" s="91">
        <v>0.19168638921993503</v>
      </c>
      <c r="P12" s="91">
        <v>0.83979121896431752</v>
      </c>
      <c r="Q12" s="91">
        <v>0.71745479963856684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60.434063836786009</v>
      </c>
      <c r="C15" s="206">
        <v>50.324463458400544</v>
      </c>
      <c r="D15" s="206">
        <v>11.838552722121968</v>
      </c>
      <c r="E15" s="206">
        <v>5.0907320651050441</v>
      </c>
      <c r="F15" s="206">
        <v>3.75109931371935</v>
      </c>
      <c r="G15" s="206">
        <v>1.8761476537080477</v>
      </c>
      <c r="H15" s="206">
        <v>4.8980651510325641</v>
      </c>
      <c r="I15" s="206">
        <v>3.4087928131522776</v>
      </c>
      <c r="J15" s="206">
        <v>3.1688688214289682</v>
      </c>
      <c r="K15" s="206">
        <v>0.61484195256635998</v>
      </c>
      <c r="L15" s="206">
        <v>2.0493385639934232</v>
      </c>
      <c r="M15" s="206">
        <v>7.9192374714716784</v>
      </c>
      <c r="N15" s="206">
        <v>7.2165805883947174</v>
      </c>
      <c r="O15" s="206">
        <v>4.8394626568230432</v>
      </c>
      <c r="P15" s="206">
        <v>0.21201268283612784</v>
      </c>
      <c r="Q15" s="206">
        <v>0.42312715764490655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26.713364468469184</v>
      </c>
      <c r="C19" s="87">
        <v>19.736335269704693</v>
      </c>
      <c r="D19" s="87">
        <v>2.4684708911962789</v>
      </c>
      <c r="E19" s="87">
        <v>0.59342497025284169</v>
      </c>
      <c r="F19" s="87">
        <v>0.45596327503243073</v>
      </c>
      <c r="G19" s="87">
        <v>1.1007534449002911</v>
      </c>
      <c r="H19" s="87">
        <v>2.3578145483927413</v>
      </c>
      <c r="I19" s="87">
        <v>0.85496840054505174</v>
      </c>
      <c r="J19" s="87">
        <v>1.0498942388207546</v>
      </c>
      <c r="K19" s="87">
        <v>0.1805505565497213</v>
      </c>
      <c r="L19" s="87">
        <v>0.871227257739979</v>
      </c>
      <c r="M19" s="87">
        <v>2.4036039734409136</v>
      </c>
      <c r="N19" s="87">
        <v>2.1905837609481749</v>
      </c>
      <c r="O19" s="87">
        <v>2.6694808448305536</v>
      </c>
      <c r="P19" s="87">
        <v>8.4176406823545311E-2</v>
      </c>
      <c r="Q19" s="87">
        <v>0.20121885168028525</v>
      </c>
    </row>
    <row r="20" spans="1:17" x14ac:dyDescent="0.25">
      <c r="A20" s="88" t="s">
        <v>29</v>
      </c>
      <c r="B20" s="87">
        <v>17.279557741374429</v>
      </c>
      <c r="C20" s="87">
        <v>14.27733360473472</v>
      </c>
      <c r="D20" s="87">
        <v>2.8690244116384922</v>
      </c>
      <c r="E20" s="87">
        <v>3.0107580249600008</v>
      </c>
      <c r="F20" s="87">
        <v>2.9945098915200008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16.441141626942393</v>
      </c>
      <c r="C22" s="87">
        <v>16.310794583961137</v>
      </c>
      <c r="D22" s="87">
        <v>6.5010574192871964</v>
      </c>
      <c r="E22" s="87">
        <v>0.39093322498057387</v>
      </c>
      <c r="F22" s="87">
        <v>0.3006261471669186</v>
      </c>
      <c r="G22" s="87">
        <v>0.77539420880775656</v>
      </c>
      <c r="H22" s="87">
        <v>2.5402506026398228</v>
      </c>
      <c r="I22" s="87">
        <v>2.5538244126072258</v>
      </c>
      <c r="J22" s="87">
        <v>2.1189745826082134</v>
      </c>
      <c r="K22" s="87">
        <v>0.43429139601663863</v>
      </c>
      <c r="L22" s="87">
        <v>1.1781113062534441</v>
      </c>
      <c r="M22" s="87">
        <v>5.5156334980307653</v>
      </c>
      <c r="N22" s="87">
        <v>5.0259968274465425</v>
      </c>
      <c r="O22" s="87">
        <v>2.1699818119924901</v>
      </c>
      <c r="P22" s="87">
        <v>0.12783627601258252</v>
      </c>
      <c r="Q22" s="87">
        <v>0.2219083059646213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1.0956158449116282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7.7886126562383016</v>
      </c>
      <c r="C27" s="204">
        <v>4.5117273025105256</v>
      </c>
      <c r="D27" s="204">
        <v>1.8508725871906337</v>
      </c>
      <c r="E27" s="204">
        <v>8.1957959844089157</v>
      </c>
      <c r="F27" s="204">
        <v>8.1484713230707921</v>
      </c>
      <c r="G27" s="204">
        <v>7.212405765946821</v>
      </c>
      <c r="H27" s="204">
        <v>13.07061855436527</v>
      </c>
      <c r="I27" s="204">
        <v>18.932904579043033</v>
      </c>
      <c r="J27" s="204">
        <v>13.630349836033441</v>
      </c>
      <c r="K27" s="204">
        <v>8.4296216780335573</v>
      </c>
      <c r="L27" s="204">
        <v>11.100997778298789</v>
      </c>
      <c r="M27" s="204">
        <v>1.2018050643457963</v>
      </c>
      <c r="N27" s="204">
        <v>2.0986622908115082</v>
      </c>
      <c r="O27" s="204">
        <v>0.36295969926172822</v>
      </c>
      <c r="P27" s="204">
        <v>6.101566051797775</v>
      </c>
      <c r="Q27" s="204">
        <v>4.8327734693629809</v>
      </c>
    </row>
    <row r="28" spans="1:17" x14ac:dyDescent="0.25">
      <c r="A28" s="152" t="s">
        <v>318</v>
      </c>
      <c r="B28" s="264">
        <v>3.2560578684793517</v>
      </c>
      <c r="C28" s="264">
        <v>0.39113286166570338</v>
      </c>
      <c r="D28" s="264">
        <v>0.35794586106430415</v>
      </c>
      <c r="E28" s="264">
        <v>7.8139910795260379</v>
      </c>
      <c r="F28" s="264">
        <v>7.8671388745418414</v>
      </c>
      <c r="G28" s="264">
        <v>7.0716946919187178</v>
      </c>
      <c r="H28" s="264">
        <v>12.703263668037827</v>
      </c>
      <c r="I28" s="264">
        <v>18.677245118056611</v>
      </c>
      <c r="J28" s="264">
        <v>13.392684674426269</v>
      </c>
      <c r="K28" s="264">
        <v>8.3835085315910796</v>
      </c>
      <c r="L28" s="264">
        <v>10.947297385999281</v>
      </c>
      <c r="M28" s="264">
        <v>0.60786225398542038</v>
      </c>
      <c r="N28" s="264">
        <v>1.4771709359557499</v>
      </c>
      <c r="O28" s="264">
        <v>0</v>
      </c>
      <c r="P28" s="264">
        <v>6.0872109466110604</v>
      </c>
      <c r="Q28" s="264">
        <v>4.8020084028330299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2.5020069156734461</v>
      </c>
      <c r="C31" s="208">
        <v>0.39113286166570338</v>
      </c>
      <c r="D31" s="208">
        <v>3.3310603721683138E-2</v>
      </c>
      <c r="E31" s="208">
        <v>4.9551393528069916</v>
      </c>
      <c r="F31" s="208">
        <v>5.0071466392019852</v>
      </c>
      <c r="G31" s="208">
        <v>4.4113395410351792</v>
      </c>
      <c r="H31" s="208">
        <v>6.262704049283637</v>
      </c>
      <c r="I31" s="208">
        <v>4.3757732897377579</v>
      </c>
      <c r="J31" s="208">
        <v>4.3144041171861396</v>
      </c>
      <c r="K31" s="208">
        <v>2.2857516328315883</v>
      </c>
      <c r="L31" s="208">
        <v>4.6816988712869776</v>
      </c>
      <c r="M31" s="208">
        <v>4.504472560184012E-2</v>
      </c>
      <c r="N31" s="208">
        <v>0.34111777239780883</v>
      </c>
      <c r="O31" s="208">
        <v>0</v>
      </c>
      <c r="P31" s="208">
        <v>2.3523321735625737</v>
      </c>
      <c r="Q31" s="208">
        <v>2.3351903357525412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0.75405095280590551</v>
      </c>
      <c r="C33" s="208">
        <v>0</v>
      </c>
      <c r="D33" s="208">
        <v>0.324635257342621</v>
      </c>
      <c r="E33" s="208">
        <v>2.8588517267190463</v>
      </c>
      <c r="F33" s="208">
        <v>2.8599922353398561</v>
      </c>
      <c r="G33" s="208">
        <v>2.6603551508835386</v>
      </c>
      <c r="H33" s="208">
        <v>6.4405596187541914</v>
      </c>
      <c r="I33" s="208">
        <v>14.301471828318855</v>
      </c>
      <c r="J33" s="208">
        <v>9.0782805572401291</v>
      </c>
      <c r="K33" s="208">
        <v>6.0977568987594912</v>
      </c>
      <c r="L33" s="208">
        <v>6.2655985147123046</v>
      </c>
      <c r="M33" s="208">
        <v>0.56281752838358023</v>
      </c>
      <c r="N33" s="208">
        <v>1.1360531635579409</v>
      </c>
      <c r="O33" s="208">
        <v>0</v>
      </c>
      <c r="P33" s="208">
        <v>3.7348787730484867</v>
      </c>
      <c r="Q33" s="208">
        <v>2.4668180670804887</v>
      </c>
    </row>
    <row r="34" spans="1:17" x14ac:dyDescent="0.25">
      <c r="A34" s="152" t="s">
        <v>317</v>
      </c>
      <c r="B34" s="264">
        <v>4.5325547877589498</v>
      </c>
      <c r="C34" s="264">
        <v>4.1205944408448225</v>
      </c>
      <c r="D34" s="264">
        <v>1.4929267261263295</v>
      </c>
      <c r="E34" s="264">
        <v>0.38180490488287833</v>
      </c>
      <c r="F34" s="264">
        <v>0.28133244852895123</v>
      </c>
      <c r="G34" s="264">
        <v>0.14071107402810354</v>
      </c>
      <c r="H34" s="264">
        <v>0.36735488632744223</v>
      </c>
      <c r="I34" s="264">
        <v>0.25565946098642078</v>
      </c>
      <c r="J34" s="264">
        <v>0.23766516160717255</v>
      </c>
      <c r="K34" s="264">
        <v>4.6113146442476986E-2</v>
      </c>
      <c r="L34" s="264">
        <v>0.15370039229950672</v>
      </c>
      <c r="M34" s="264">
        <v>0.59394281036037588</v>
      </c>
      <c r="N34" s="264">
        <v>0.62149135485575824</v>
      </c>
      <c r="O34" s="264">
        <v>0.36295969926172822</v>
      </c>
      <c r="P34" s="264">
        <v>1.4355105186714389E-2</v>
      </c>
      <c r="Q34" s="264">
        <v>3.0765066529950966E-2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2.0035023351351886</v>
      </c>
      <c r="C38" s="87">
        <v>1.6160218670233888</v>
      </c>
      <c r="D38" s="87">
        <v>0.31129195034502932</v>
      </c>
      <c r="E38" s="87">
        <v>4.4506872768963118E-2</v>
      </c>
      <c r="F38" s="87">
        <v>3.4197245627432302E-2</v>
      </c>
      <c r="G38" s="87">
        <v>8.2556508367521819E-2</v>
      </c>
      <c r="H38" s="87">
        <v>0.17683609112945556</v>
      </c>
      <c r="I38" s="87">
        <v>6.412263004087887E-2</v>
      </c>
      <c r="J38" s="87">
        <v>7.8742067911556565E-2</v>
      </c>
      <c r="K38" s="87">
        <v>1.3541291741229094E-2</v>
      </c>
      <c r="L38" s="87">
        <v>6.5342044330498436E-2</v>
      </c>
      <c r="M38" s="87">
        <v>0.18027029800806851</v>
      </c>
      <c r="N38" s="87">
        <v>0.18865290186131559</v>
      </c>
      <c r="O38" s="87">
        <v>0.20021106336229147</v>
      </c>
      <c r="P38" s="87">
        <v>5.6994758899666445E-3</v>
      </c>
      <c r="Q38" s="87">
        <v>1.4630380601141807E-2</v>
      </c>
    </row>
    <row r="39" spans="1:17" x14ac:dyDescent="0.25">
      <c r="A39" s="150" t="s">
        <v>29</v>
      </c>
      <c r="B39" s="87">
        <v>1.2959668306030818</v>
      </c>
      <c r="C39" s="87">
        <v>1.169035841393284</v>
      </c>
      <c r="D39" s="87">
        <v>0.36180463292950854</v>
      </c>
      <c r="E39" s="87">
        <v>0.22580685187200006</v>
      </c>
      <c r="F39" s="87">
        <v>0.22458824186400003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1.2330856220206794</v>
      </c>
      <c r="C41" s="87">
        <v>1.33553673242815</v>
      </c>
      <c r="D41" s="87">
        <v>0.81983014285179145</v>
      </c>
      <c r="E41" s="87">
        <v>2.931999187354304E-2</v>
      </c>
      <c r="F41" s="87">
        <v>2.2546961037518898E-2</v>
      </c>
      <c r="G41" s="87">
        <v>5.8154565660581727E-2</v>
      </c>
      <c r="H41" s="87">
        <v>0.19051879519798667</v>
      </c>
      <c r="I41" s="87">
        <v>0.19153683094554191</v>
      </c>
      <c r="J41" s="87">
        <v>0.15892309369561597</v>
      </c>
      <c r="K41" s="87">
        <v>3.257185470124789E-2</v>
      </c>
      <c r="L41" s="87">
        <v>8.8358347969008294E-2</v>
      </c>
      <c r="M41" s="87">
        <v>0.4136725123523074</v>
      </c>
      <c r="N41" s="87">
        <v>0.43283845299444268</v>
      </c>
      <c r="O41" s="87">
        <v>0.16274863589943672</v>
      </c>
      <c r="P41" s="87">
        <v>8.6556292967477442E-3</v>
      </c>
      <c r="Q41" s="87">
        <v>1.6134685928809161E-2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8.2171188368372117E-2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0.99999999999999978</v>
      </c>
      <c r="C51" s="77">
        <f t="shared" si="0"/>
        <v>0.99999999999999989</v>
      </c>
      <c r="D51" s="77">
        <f t="shared" si="0"/>
        <v>1</v>
      </c>
      <c r="E51" s="77">
        <f t="shared" si="0"/>
        <v>0.99999999999999989</v>
      </c>
      <c r="F51" s="77">
        <f t="shared" si="0"/>
        <v>1.0000000000000002</v>
      </c>
      <c r="G51" s="77">
        <f t="shared" si="0"/>
        <v>1</v>
      </c>
      <c r="H51" s="77">
        <f t="shared" si="0"/>
        <v>1</v>
      </c>
      <c r="I51" s="77">
        <f t="shared" si="0"/>
        <v>1.0000000000000002</v>
      </c>
      <c r="J51" s="77">
        <f t="shared" si="0"/>
        <v>1</v>
      </c>
      <c r="K51" s="77">
        <f t="shared" si="0"/>
        <v>1.0000000000000002</v>
      </c>
      <c r="L51" s="77">
        <f t="shared" si="0"/>
        <v>1</v>
      </c>
      <c r="M51" s="77">
        <f t="shared" si="0"/>
        <v>0.99999999999999989</v>
      </c>
      <c r="N51" s="77">
        <f t="shared" si="0"/>
        <v>1.0000000000000002</v>
      </c>
      <c r="O51" s="77">
        <f t="shared" si="0"/>
        <v>0.99999999999999978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1.7543371424857235E-2</v>
      </c>
      <c r="C56" s="201">
        <f t="shared" si="5"/>
        <v>1.3131048232211414E-2</v>
      </c>
      <c r="D56" s="201">
        <f t="shared" si="5"/>
        <v>4.3960290650143417E-2</v>
      </c>
      <c r="E56" s="201">
        <f t="shared" si="5"/>
        <v>9.2639711514286821E-2</v>
      </c>
      <c r="F56" s="201">
        <f t="shared" si="5"/>
        <v>0.11326078863038516</v>
      </c>
      <c r="G56" s="201">
        <f t="shared" si="5"/>
        <v>0.15432760344908686</v>
      </c>
      <c r="H56" s="201">
        <f t="shared" si="5"/>
        <v>8.8708388518280057E-2</v>
      </c>
      <c r="I56" s="201">
        <f t="shared" si="5"/>
        <v>8.0454528996129329E-2</v>
      </c>
      <c r="J56" s="201">
        <f t="shared" si="5"/>
        <v>8.9727520612667991E-2</v>
      </c>
      <c r="K56" s="201">
        <f t="shared" si="5"/>
        <v>0.12752962596225109</v>
      </c>
      <c r="L56" s="201">
        <f t="shared" si="5"/>
        <v>9.9754866817168802E-2</v>
      </c>
      <c r="M56" s="201">
        <f t="shared" si="5"/>
        <v>0.11480536684874888</v>
      </c>
      <c r="N56" s="201">
        <f t="shared" si="5"/>
        <v>9.5877567374854644E-2</v>
      </c>
      <c r="O56" s="201">
        <f t="shared" si="5"/>
        <v>8.8820449049565445E-2</v>
      </c>
      <c r="P56" s="201">
        <f t="shared" si="5"/>
        <v>0.20009039386942556</v>
      </c>
      <c r="Q56" s="201">
        <f t="shared" si="5"/>
        <v>0.20426930427693629</v>
      </c>
    </row>
    <row r="57" spans="1:17" x14ac:dyDescent="0.25">
      <c r="A57" s="127" t="s">
        <v>314</v>
      </c>
      <c r="B57" s="200">
        <f t="shared" ref="B57:Q57" si="6">IF(B$15=0,0,B$15/B$5)</f>
        <v>0.87029488815576794</v>
      </c>
      <c r="C57" s="200">
        <f t="shared" si="6"/>
        <v>0.90567287428852372</v>
      </c>
      <c r="D57" s="200">
        <f t="shared" si="6"/>
        <v>0.82677879077078409</v>
      </c>
      <c r="E57" s="200">
        <f t="shared" si="6"/>
        <v>0.3476550155152201</v>
      </c>
      <c r="F57" s="200">
        <f t="shared" si="6"/>
        <v>0.27952662736693845</v>
      </c>
      <c r="G57" s="200">
        <f t="shared" si="6"/>
        <v>0.17457192683309417</v>
      </c>
      <c r="H57" s="200">
        <f t="shared" si="6"/>
        <v>0.24840805023943149</v>
      </c>
      <c r="I57" s="200">
        <f t="shared" si="6"/>
        <v>0.14029999323237272</v>
      </c>
      <c r="J57" s="200">
        <f t="shared" si="6"/>
        <v>0.17170644288590267</v>
      </c>
      <c r="K57" s="200">
        <f t="shared" si="6"/>
        <v>5.9310469944815376E-2</v>
      </c>
      <c r="L57" s="200">
        <f t="shared" si="6"/>
        <v>0.14029352713554921</v>
      </c>
      <c r="M57" s="200">
        <f t="shared" si="6"/>
        <v>0.76855978698368554</v>
      </c>
      <c r="N57" s="200">
        <f t="shared" si="6"/>
        <v>0.70042965936823953</v>
      </c>
      <c r="O57" s="200">
        <f t="shared" si="6"/>
        <v>0.84760888460505524</v>
      </c>
      <c r="P57" s="200">
        <f t="shared" si="6"/>
        <v>2.6861307785998059E-2</v>
      </c>
      <c r="Q57" s="200">
        <f t="shared" si="6"/>
        <v>6.4060432535951492E-2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0.11216174041937468</v>
      </c>
      <c r="C59" s="200">
        <f t="shared" si="8"/>
        <v>8.1196077479264703E-2</v>
      </c>
      <c r="D59" s="200">
        <f t="shared" si="8"/>
        <v>0.12926091857907251</v>
      </c>
      <c r="E59" s="200">
        <f t="shared" si="8"/>
        <v>0.559705272970493</v>
      </c>
      <c r="F59" s="200">
        <f t="shared" si="8"/>
        <v>0.60721258400267653</v>
      </c>
      <c r="G59" s="200">
        <f t="shared" si="8"/>
        <v>0.671100469717819</v>
      </c>
      <c r="H59" s="200">
        <f t="shared" si="8"/>
        <v>0.66288356124228842</v>
      </c>
      <c r="I59" s="200">
        <f t="shared" si="8"/>
        <v>0.77924547777149811</v>
      </c>
      <c r="J59" s="200">
        <f t="shared" si="8"/>
        <v>0.73856603650142938</v>
      </c>
      <c r="K59" s="200">
        <f t="shared" si="8"/>
        <v>0.81315990409293382</v>
      </c>
      <c r="L59" s="200">
        <f t="shared" si="8"/>
        <v>0.75995160604728196</v>
      </c>
      <c r="M59" s="200">
        <f t="shared" si="8"/>
        <v>0.1166348461675655</v>
      </c>
      <c r="N59" s="200">
        <f t="shared" si="8"/>
        <v>0.20369277325690593</v>
      </c>
      <c r="O59" s="200">
        <f t="shared" si="8"/>
        <v>6.357066634537914E-2</v>
      </c>
      <c r="P59" s="200">
        <f t="shared" si="8"/>
        <v>0.77304829834457645</v>
      </c>
      <c r="Q59" s="200">
        <f t="shared" si="8"/>
        <v>0.73167026318711226</v>
      </c>
    </row>
    <row r="60" spans="1:17" x14ac:dyDescent="0.25">
      <c r="A60" s="142" t="s">
        <v>318</v>
      </c>
      <c r="B60" s="199">
        <f t="shared" ref="B60:Q60" si="9">IF(B$28=0,0,B$28/B$5)</f>
        <v>4.6889623807692099E-2</v>
      </c>
      <c r="C60" s="199">
        <f t="shared" si="9"/>
        <v>7.0390899119330986E-3</v>
      </c>
      <c r="D60" s="199">
        <f t="shared" si="9"/>
        <v>2.4998160933907398E-2</v>
      </c>
      <c r="E60" s="199">
        <f t="shared" si="9"/>
        <v>0.53363114680685153</v>
      </c>
      <c r="F60" s="199">
        <f t="shared" si="9"/>
        <v>0.58624808695015618</v>
      </c>
      <c r="G60" s="199">
        <f t="shared" si="9"/>
        <v>0.65800757520533693</v>
      </c>
      <c r="H60" s="199">
        <f t="shared" si="9"/>
        <v>0.64425295747433109</v>
      </c>
      <c r="I60" s="199">
        <f t="shared" si="9"/>
        <v>0.7687229782790701</v>
      </c>
      <c r="J60" s="199">
        <f t="shared" si="9"/>
        <v>0.72568805328498664</v>
      </c>
      <c r="K60" s="199">
        <f t="shared" si="9"/>
        <v>0.80871161884707254</v>
      </c>
      <c r="L60" s="199">
        <f t="shared" si="9"/>
        <v>0.74942959151211574</v>
      </c>
      <c r="M60" s="199">
        <f t="shared" si="9"/>
        <v>5.8992862143789092E-2</v>
      </c>
      <c r="N60" s="199">
        <f t="shared" si="9"/>
        <v>0.14337182587055425</v>
      </c>
      <c r="O60" s="199">
        <f t="shared" si="9"/>
        <v>0</v>
      </c>
      <c r="P60" s="199">
        <f t="shared" si="9"/>
        <v>0.77122955385456515</v>
      </c>
      <c r="Q60" s="199">
        <f t="shared" si="9"/>
        <v>0.72701250621430191</v>
      </c>
    </row>
    <row r="61" spans="1:17" x14ac:dyDescent="0.25">
      <c r="A61" s="142" t="s">
        <v>317</v>
      </c>
      <c r="B61" s="199">
        <f t="shared" ref="B61:Q61" si="10">IF(B$34=0,0,B$34/B$5)</f>
        <v>6.5272116611682585E-2</v>
      </c>
      <c r="C61" s="199">
        <f t="shared" si="10"/>
        <v>7.4156987567331606E-2</v>
      </c>
      <c r="D61" s="199">
        <f t="shared" si="10"/>
        <v>0.1042627576451651</v>
      </c>
      <c r="E61" s="199">
        <f t="shared" si="10"/>
        <v>2.607412616364151E-2</v>
      </c>
      <c r="F61" s="199">
        <f t="shared" si="10"/>
        <v>2.0964497052520379E-2</v>
      </c>
      <c r="G61" s="199">
        <f t="shared" si="10"/>
        <v>1.3092894512482058E-2</v>
      </c>
      <c r="H61" s="199">
        <f t="shared" si="10"/>
        <v>1.863060376795736E-2</v>
      </c>
      <c r="I61" s="199">
        <f t="shared" si="10"/>
        <v>1.0522499492427952E-2</v>
      </c>
      <c r="J61" s="199">
        <f t="shared" si="10"/>
        <v>1.2877983216442696E-2</v>
      </c>
      <c r="K61" s="199">
        <f t="shared" si="10"/>
        <v>4.4482852458611515E-3</v>
      </c>
      <c r="L61" s="199">
        <f t="shared" si="10"/>
        <v>1.0522014535166189E-2</v>
      </c>
      <c r="M61" s="199">
        <f t="shared" si="10"/>
        <v>5.7641984023776419E-2</v>
      </c>
      <c r="N61" s="199">
        <f t="shared" si="10"/>
        <v>6.0320947386351652E-2</v>
      </c>
      <c r="O61" s="199">
        <f t="shared" si="10"/>
        <v>6.357066634537914E-2</v>
      </c>
      <c r="P61" s="199">
        <f t="shared" si="10"/>
        <v>1.8187444900112598E-3</v>
      </c>
      <c r="Q61" s="199">
        <f t="shared" si="10"/>
        <v>4.65775697281034E-3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1.4825485867049317</v>
      </c>
      <c r="C68" s="230">
        <f>IF(C$5=0,0,C$5/WWP_fec!C$5)</f>
        <v>1.4281737699758734</v>
      </c>
      <c r="D68" s="230">
        <f>IF(D$5=0,0,D$5/WWP_fec!D$5)</f>
        <v>0.59164532643682455</v>
      </c>
      <c r="E68" s="230">
        <f>IF(E$5=0,0,E$5/WWP_fec!E$5)</f>
        <v>0.28075325459050787</v>
      </c>
      <c r="F68" s="230">
        <f>IF(F$5=0,0,F$5/WWP_fec!F$5)</f>
        <v>0.22963728953750381</v>
      </c>
      <c r="G68" s="230">
        <f>IF(G$5=0,0,G$5/WWP_fec!G$5)</f>
        <v>0.16853045035810588</v>
      </c>
      <c r="H68" s="230">
        <f>IF(H$5=0,0,H$5/WWP_fec!H$5)</f>
        <v>0.29319550209845324</v>
      </c>
      <c r="I68" s="230">
        <f>IF(I$5=0,0,I$5/WWP_fec!I$5)</f>
        <v>0.32327453577179077</v>
      </c>
      <c r="J68" s="230">
        <f>IF(J$5=0,0,J$5/WWP_fec!J$5)</f>
        <v>0.28986536498914217</v>
      </c>
      <c r="K68" s="230">
        <f>IF(K$5=0,0,K$5/WWP_fec!K$5)</f>
        <v>0.20394398803977093</v>
      </c>
      <c r="L68" s="230">
        <f>IF(L$5=0,0,L$5/WWP_fec!L$5)</f>
        <v>0.2607281362986632</v>
      </c>
      <c r="M68" s="230">
        <f>IF(M$5=0,0,M$5/WWP_fec!M$5)</f>
        <v>0.22654777582155536</v>
      </c>
      <c r="N68" s="230">
        <f>IF(N$5=0,0,N$5/WWP_fec!N$5)</f>
        <v>0.27127201100414039</v>
      </c>
      <c r="O68" s="230">
        <f>IF(O$5=0,0,O$5/WWP_fec!O$5)</f>
        <v>0.14755932420494045</v>
      </c>
      <c r="P68" s="230">
        <f>IF(P$5=0,0,P$5/WWP_fec!P$5)</f>
        <v>0.12998575298389686</v>
      </c>
      <c r="Q68" s="230">
        <f>IF(Q$5=0,0,Q$5/WWP_fec!Q$5)</f>
        <v>0.12732652418838439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1.3251222</v>
      </c>
      <c r="C73" s="273">
        <f>IF(C$10=0,0,C$10/WWP_fec!C$10)</f>
        <v>0.95546412573500872</v>
      </c>
      <c r="D73" s="273">
        <f>IF(D$10=0,0,D$10/WWP_fec!D$10)</f>
        <v>1.3251222</v>
      </c>
      <c r="E73" s="273">
        <f>IF(E$10=0,0,E$10/WWP_fec!E$10)</f>
        <v>1.3251222000000002</v>
      </c>
      <c r="F73" s="273">
        <f>IF(F$10=0,0,F$10/WWP_fec!F$10)</f>
        <v>1.3251221999999998</v>
      </c>
      <c r="G73" s="273">
        <f>IF(G$10=0,0,G$10/WWP_fec!G$10)</f>
        <v>1.3251222000000002</v>
      </c>
      <c r="H73" s="273">
        <f>IF(H$10=0,0,H$10/WWP_fec!H$10)</f>
        <v>1.3251222000000002</v>
      </c>
      <c r="I73" s="273">
        <f>IF(I$10=0,0,I$10/WWP_fec!I$10)</f>
        <v>1.3251222</v>
      </c>
      <c r="J73" s="273">
        <f>IF(J$10=0,0,J$10/WWP_fec!J$10)</f>
        <v>1.3251222</v>
      </c>
      <c r="K73" s="273">
        <f>IF(K$10=0,0,K$10/WWP_fec!K$10)</f>
        <v>1.3251222</v>
      </c>
      <c r="L73" s="273">
        <f>IF(L$10=0,0,L$10/WWP_fec!L$10)</f>
        <v>1.3251222</v>
      </c>
      <c r="M73" s="273">
        <f>IF(M$10=0,0,M$10/WWP_fec!M$10)</f>
        <v>1.3251222</v>
      </c>
      <c r="N73" s="273">
        <f>IF(N$10=0,0,N$10/WWP_fec!N$10)</f>
        <v>1.3251222000000002</v>
      </c>
      <c r="O73" s="273">
        <f>IF(O$10=0,0,O$10/WWP_fec!O$10)</f>
        <v>0.66774948001202472</v>
      </c>
      <c r="P73" s="273">
        <f>IF(P$10=0,0,P$10/WWP_fec!P$10)</f>
        <v>1.3251222</v>
      </c>
      <c r="Q73" s="273">
        <f>IF(Q$10=0,0,Q$10/WWP_fec!Q$10)</f>
        <v>1.3251222</v>
      </c>
    </row>
    <row r="74" spans="1:17" x14ac:dyDescent="0.25">
      <c r="A74" s="127" t="s">
        <v>314</v>
      </c>
      <c r="B74" s="296">
        <f>IF(B$15=0,0,B$15/WWP_fec!B$15)</f>
        <v>2.1091825293305462</v>
      </c>
      <c r="C74" s="296">
        <f>IF(C$15=0,0,C$15/WWP_fec!C$15)</f>
        <v>2.308397876431882</v>
      </c>
      <c r="D74" s="296">
        <f>IF(D$15=0,0,D$15/WWP_fec!D$15)</f>
        <v>1.3445228265937375</v>
      </c>
      <c r="E74" s="296">
        <f>IF(E$15=0,0,E$15/WWP_fec!E$15)</f>
        <v>0.15955561645957714</v>
      </c>
      <c r="F74" s="296">
        <f>IF(F$15=0,0,F$15/WWP_fec!F$15)</f>
        <v>0.10493114075034525</v>
      </c>
      <c r="G74" s="296">
        <f>IF(G$15=0,0,G$15/WWP_fec!G$15)</f>
        <v>4.8094075893168386E-2</v>
      </c>
      <c r="H74" s="296">
        <f>IF(H$15=0,0,H$15/WWP_fec!H$15)</f>
        <v>0.11905887297630544</v>
      </c>
      <c r="I74" s="296">
        <f>IF(I$15=0,0,I$15/WWP_fec!I$15)</f>
        <v>7.4142622667877647E-2</v>
      </c>
      <c r="J74" s="296">
        <f>IF(J$15=0,0,J$15/WWP_fec!J$15)</f>
        <v>8.1362018620496773E-2</v>
      </c>
      <c r="K74" s="296">
        <f>IF(K$15=0,0,K$15/WWP_fec!K$15)</f>
        <v>1.9773387177313563E-2</v>
      </c>
      <c r="L74" s="296">
        <f>IF(L$15=0,0,L$15/WWP_fec!L$15)</f>
        <v>5.9794925878944888E-2</v>
      </c>
      <c r="M74" s="296">
        <f>IF(M$15=0,0,M$15/WWP_fec!M$15)</f>
        <v>0.2846271064059463</v>
      </c>
      <c r="N74" s="296">
        <f>IF(N$15=0,0,N$15/WWP_fec!N$15)</f>
        <v>0.35665693656068637</v>
      </c>
      <c r="O74" s="296">
        <f>IF(O$15=0,0,O$15/WWP_fec!O$15)</f>
        <v>0.20445651574437859</v>
      </c>
      <c r="P74" s="296">
        <f>IF(P$15=0,0,P$15/WWP_fec!P$15)</f>
        <v>5.1528200866506578E-3</v>
      </c>
      <c r="Q74" s="296">
        <f>IF(Q$15=0,0,Q$15/WWP_fec!Q$15)</f>
        <v>1.2926270578893619E-2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2.1876235861399653</v>
      </c>
      <c r="C76" s="296">
        <f>IF(C$27=0,0,C$27/WWP_fec!C$27)</f>
        <v>2.0013448395872815</v>
      </c>
      <c r="D76" s="296">
        <f>IF(D$27=0,0,D$27/WWP_fec!D$27)</f>
        <v>1.1204000891915178</v>
      </c>
      <c r="E76" s="296">
        <f>IF(E$27=0,0,E$27/WWP_fec!E$27)</f>
        <v>1.5000371548664728</v>
      </c>
      <c r="F76" s="296">
        <f>IF(F$27=0,0,F$27/WWP_fec!F$27)</f>
        <v>1.4019232700694904</v>
      </c>
      <c r="G76" s="296">
        <f>IF(G$27=0,0,G$27/WWP_fec!G$27)</f>
        <v>1.2375962976291726</v>
      </c>
      <c r="H76" s="296">
        <f>IF(H$27=0,0,H$27/WWP_fec!H$27)</f>
        <v>1.6069867683455661</v>
      </c>
      <c r="I76" s="296">
        <f>IF(I$27=0,0,I$27/WWP_fec!I$27)</f>
        <v>1.6926457118540195</v>
      </c>
      <c r="J76" s="296">
        <f>IF(J$27=0,0,J$27/WWP_fec!J$27)</f>
        <v>1.6187508552038052</v>
      </c>
      <c r="K76" s="296">
        <f>IF(K$27=0,0,K$27/WWP_fec!K$27)</f>
        <v>1.4306060735984816</v>
      </c>
      <c r="L76" s="296">
        <f>IF(L$27=0,0,L$27/WWP_fec!L$27)</f>
        <v>1.5907495707154</v>
      </c>
      <c r="M76" s="296">
        <f>IF(M$27=0,0,M$27/WWP_fec!M$27)</f>
        <v>0.4537437171554613</v>
      </c>
      <c r="N76" s="296">
        <f>IF(N$27=0,0,N$27/WWP_fec!N$27)</f>
        <v>0.77921738968392629</v>
      </c>
      <c r="O76" s="296">
        <f>IF(O$27=0,0,O$27/WWP_fec!O$27)</f>
        <v>0.17745774928208632</v>
      </c>
      <c r="P76" s="296">
        <f>IF(P$27=0,0,P$27/WWP_fec!P$27)</f>
        <v>1.14791516827663</v>
      </c>
      <c r="Q76" s="296">
        <f>IF(Q$27=0,0,Q$27/WWP_fec!Q$27)</f>
        <v>1.0889714536731512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595.18009070124799</v>
      </c>
      <c r="C3" s="46">
        <v>638.73467850678458</v>
      </c>
      <c r="D3" s="46">
        <v>738.9180002832461</v>
      </c>
      <c r="E3" s="46">
        <v>743.66704785667253</v>
      </c>
      <c r="F3" s="46">
        <v>785.9594704010766</v>
      </c>
      <c r="G3" s="46">
        <v>769.56741289345223</v>
      </c>
      <c r="H3" s="46">
        <v>776.03467623050005</v>
      </c>
      <c r="I3" s="46">
        <v>819.13290749740042</v>
      </c>
      <c r="J3" s="46">
        <v>788.70102257770577</v>
      </c>
      <c r="K3" s="46">
        <v>675.18571794518107</v>
      </c>
      <c r="L3" s="46">
        <v>699.5</v>
      </c>
      <c r="M3" s="46">
        <v>715.94946703513619</v>
      </c>
      <c r="N3" s="46">
        <v>667.38524217313056</v>
      </c>
      <c r="O3" s="46">
        <v>706.77444036805252</v>
      </c>
      <c r="P3" s="46">
        <v>756.67684837092725</v>
      </c>
      <c r="Q3" s="46">
        <v>788.51240710416937</v>
      </c>
    </row>
    <row r="5" spans="1:17" x14ac:dyDescent="0.25">
      <c r="A5" s="31" t="s">
        <v>257</v>
      </c>
      <c r="B5" s="46">
        <v>1038.0353356029393</v>
      </c>
      <c r="C5" s="46">
        <v>951.65405262478487</v>
      </c>
      <c r="D5" s="46">
        <v>811.59147423521324</v>
      </c>
      <c r="E5" s="46">
        <v>751.75878490178377</v>
      </c>
      <c r="F5" s="46">
        <v>796.69810322438991</v>
      </c>
      <c r="G5" s="46">
        <v>990.45002183597285</v>
      </c>
      <c r="H5" s="46">
        <v>1137.6992843324838</v>
      </c>
      <c r="I5" s="46">
        <v>923.89466060851589</v>
      </c>
      <c r="J5" s="46">
        <v>901.76599396648521</v>
      </c>
      <c r="K5" s="46">
        <v>769.79823765307594</v>
      </c>
      <c r="L5" s="46">
        <v>748.08484848330204</v>
      </c>
      <c r="M5" s="46">
        <v>674.08517701441986</v>
      </c>
      <c r="N5" s="46">
        <v>644.48604812122835</v>
      </c>
      <c r="O5" s="46">
        <v>626.93422006065396</v>
      </c>
      <c r="P5" s="46">
        <v>631.07536035800047</v>
      </c>
      <c r="Q5" s="46">
        <v>633.80105560621314</v>
      </c>
    </row>
    <row r="6" spans="1:17" x14ac:dyDescent="0.25">
      <c r="A6" s="294" t="s">
        <v>256</v>
      </c>
      <c r="B6" s="293">
        <v>1297.5441695036741</v>
      </c>
      <c r="C6" s="293">
        <v>1392.6569039780186</v>
      </c>
      <c r="D6" s="293">
        <v>1208.6220631627423</v>
      </c>
      <c r="E6" s="293">
        <v>1359.5063668887519</v>
      </c>
      <c r="F6" s="293">
        <v>1180.39644995143</v>
      </c>
      <c r="G6" s="293">
        <v>1104.2480321052121</v>
      </c>
      <c r="H6" s="293">
        <v>1213.6149839562695</v>
      </c>
      <c r="I6" s="293">
        <v>1031.5705192845887</v>
      </c>
      <c r="J6" s="293">
        <v>970.27004698443454</v>
      </c>
      <c r="K6" s="293">
        <v>917.83298241232364</v>
      </c>
      <c r="L6" s="293">
        <v>1040.7003173452124</v>
      </c>
      <c r="M6" s="293">
        <v>1016.0213124668632</v>
      </c>
      <c r="N6" s="293">
        <v>907.23431114110724</v>
      </c>
      <c r="O6" s="293">
        <v>997.04912080361896</v>
      </c>
      <c r="P6" s="293">
        <v>874.15297681758921</v>
      </c>
      <c r="Q6" s="293">
        <v>805.76988811547096</v>
      </c>
    </row>
    <row r="7" spans="1:17" x14ac:dyDescent="0.25">
      <c r="A7" s="292" t="s">
        <v>255</v>
      </c>
      <c r="B7" s="291"/>
      <c r="C7" s="291">
        <v>95.112734474344506</v>
      </c>
      <c r="D7" s="291">
        <v>0</v>
      </c>
      <c r="E7" s="291">
        <v>150.88430372600965</v>
      </c>
      <c r="F7" s="291">
        <v>0</v>
      </c>
      <c r="G7" s="291">
        <v>86.781725074073833</v>
      </c>
      <c r="H7" s="291">
        <v>206.05465545227256</v>
      </c>
      <c r="I7" s="291">
        <v>0</v>
      </c>
      <c r="J7" s="291">
        <v>35.348280745069999</v>
      </c>
      <c r="K7" s="291">
        <v>0</v>
      </c>
      <c r="L7" s="291">
        <v>122.86733493288875</v>
      </c>
      <c r="M7" s="291">
        <v>0</v>
      </c>
      <c r="N7" s="291">
        <v>0</v>
      </c>
      <c r="O7" s="291">
        <v>89.81480966251172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184.03484081527631</v>
      </c>
      <c r="E8" s="289">
        <f t="shared" si="0"/>
        <v>0</v>
      </c>
      <c r="F8" s="289">
        <f t="shared" si="0"/>
        <v>179.10991693732194</v>
      </c>
      <c r="G8" s="289">
        <f t="shared" si="0"/>
        <v>162.9301429202917</v>
      </c>
      <c r="H8" s="289">
        <f t="shared" si="0"/>
        <v>96.687703601215162</v>
      </c>
      <c r="I8" s="289">
        <f t="shared" si="0"/>
        <v>182.04446467168077</v>
      </c>
      <c r="J8" s="289">
        <f t="shared" si="0"/>
        <v>96.648753045224225</v>
      </c>
      <c r="K8" s="289">
        <f t="shared" si="0"/>
        <v>52.437064572110899</v>
      </c>
      <c r="L8" s="289">
        <f t="shared" si="0"/>
        <v>0</v>
      </c>
      <c r="M8" s="289">
        <f t="shared" si="0"/>
        <v>24.679004878349247</v>
      </c>
      <c r="N8" s="289">
        <f t="shared" si="0"/>
        <v>108.78700132575591</v>
      </c>
      <c r="O8" s="289">
        <f t="shared" si="0"/>
        <v>0</v>
      </c>
      <c r="P8" s="289">
        <f t="shared" si="0"/>
        <v>122.89614398602976</v>
      </c>
      <c r="Q8" s="289">
        <f t="shared" si="0"/>
        <v>68.383088702118243</v>
      </c>
    </row>
    <row r="9" spans="1:17" x14ac:dyDescent="0.25">
      <c r="A9" s="288" t="s">
        <v>253</v>
      </c>
      <c r="B9" s="287">
        <f>B6-B5</f>
        <v>259.50883390073477</v>
      </c>
      <c r="C9" s="287">
        <f t="shared" ref="C9:Q9" si="1">C6-C5</f>
        <v>441.00285135323372</v>
      </c>
      <c r="D9" s="287">
        <f t="shared" si="1"/>
        <v>397.03058892752904</v>
      </c>
      <c r="E9" s="287">
        <f t="shared" si="1"/>
        <v>607.74758198696816</v>
      </c>
      <c r="F9" s="287">
        <f t="shared" si="1"/>
        <v>383.69834672704008</v>
      </c>
      <c r="G9" s="287">
        <f t="shared" si="1"/>
        <v>113.79801026923928</v>
      </c>
      <c r="H9" s="287">
        <f t="shared" si="1"/>
        <v>75.915699623785713</v>
      </c>
      <c r="I9" s="287">
        <f t="shared" si="1"/>
        <v>107.67585867607283</v>
      </c>
      <c r="J9" s="287">
        <f t="shared" si="1"/>
        <v>68.504053017949332</v>
      </c>
      <c r="K9" s="287">
        <f t="shared" si="1"/>
        <v>148.0347447592477</v>
      </c>
      <c r="L9" s="287">
        <f t="shared" si="1"/>
        <v>292.61546886191036</v>
      </c>
      <c r="M9" s="287">
        <f t="shared" si="1"/>
        <v>341.9361354524433</v>
      </c>
      <c r="N9" s="287">
        <f t="shared" si="1"/>
        <v>262.74826301987889</v>
      </c>
      <c r="O9" s="287">
        <f t="shared" si="1"/>
        <v>370.11490074296501</v>
      </c>
      <c r="P9" s="287">
        <f t="shared" si="1"/>
        <v>243.07761645958874</v>
      </c>
      <c r="Q9" s="287">
        <f t="shared" si="1"/>
        <v>171.96883250925782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216.99926138263601</v>
      </c>
      <c r="C12" s="38">
        <v>190.26510000000002</v>
      </c>
      <c r="D12" s="38">
        <v>159.16712999999999</v>
      </c>
      <c r="E12" s="38">
        <v>147.29442</v>
      </c>
      <c r="F12" s="38">
        <v>156.75397000000001</v>
      </c>
      <c r="G12" s="38">
        <v>193.73844527975615</v>
      </c>
      <c r="H12" s="38">
        <v>220.39057000000003</v>
      </c>
      <c r="I12" s="38">
        <v>174.66582</v>
      </c>
      <c r="J12" s="38">
        <v>172.71496000000002</v>
      </c>
      <c r="K12" s="38">
        <v>146.45334000000003</v>
      </c>
      <c r="L12" s="38">
        <v>137.95708676994428</v>
      </c>
      <c r="M12" s="38">
        <v>122.78198694797321</v>
      </c>
      <c r="N12" s="38">
        <v>117.88626518107449</v>
      </c>
      <c r="O12" s="38">
        <v>112.46433790321244</v>
      </c>
      <c r="P12" s="38">
        <v>112.45131241779529</v>
      </c>
      <c r="Q12" s="38">
        <v>112.95229864131663</v>
      </c>
    </row>
    <row r="13" spans="1:17" x14ac:dyDescent="0.25">
      <c r="A13" s="55" t="s">
        <v>33</v>
      </c>
      <c r="B13" s="54">
        <v>5.1625075800655447</v>
      </c>
      <c r="C13" s="54">
        <v>6.9409800000000006</v>
      </c>
      <c r="D13" s="54">
        <v>1.30125</v>
      </c>
      <c r="E13" s="54">
        <v>1.0017799999999999</v>
      </c>
      <c r="F13" s="54">
        <v>0</v>
      </c>
      <c r="G13" s="54">
        <v>0.47782260008851357</v>
      </c>
      <c r="H13" s="54">
        <v>0.5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102.29837673691674</v>
      </c>
      <c r="C14" s="51">
        <v>67.603729999999999</v>
      </c>
      <c r="D14" s="51">
        <v>47.141460000000002</v>
      </c>
      <c r="E14" s="51">
        <v>46.202179999999998</v>
      </c>
      <c r="F14" s="51">
        <v>52.512909999999998</v>
      </c>
      <c r="G14" s="51">
        <v>64.76448357308476</v>
      </c>
      <c r="H14" s="51">
        <v>80.930419999999998</v>
      </c>
      <c r="I14" s="51">
        <v>55.29119</v>
      </c>
      <c r="J14" s="51">
        <v>61.338650000000001</v>
      </c>
      <c r="K14" s="51">
        <v>50.035209999999999</v>
      </c>
      <c r="L14" s="51">
        <v>35.86023648850599</v>
      </c>
      <c r="M14" s="51">
        <v>27.606870468939665</v>
      </c>
      <c r="N14" s="51">
        <v>26.60609211576698</v>
      </c>
      <c r="O14" s="51">
        <v>24.5762990697562</v>
      </c>
      <c r="P14" s="51">
        <v>23.634074922333767</v>
      </c>
      <c r="Q14" s="51">
        <v>21.42727578087116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1.09866</v>
      </c>
      <c r="D16" s="51">
        <v>1.0989599999999999</v>
      </c>
      <c r="E16" s="51">
        <v>2.1903199999999998</v>
      </c>
      <c r="F16" s="51">
        <v>3.3056999999999999</v>
      </c>
      <c r="G16" s="51">
        <v>4.3950085795362446</v>
      </c>
      <c r="H16" s="51">
        <v>6.6216899999999992</v>
      </c>
      <c r="I16" s="51">
        <v>3.3010700000000002</v>
      </c>
      <c r="J16" s="51">
        <v>2.2019600000000001</v>
      </c>
      <c r="K16" s="51">
        <v>2.20086</v>
      </c>
      <c r="L16" s="51">
        <v>3.3025700204810411</v>
      </c>
      <c r="M16" s="51">
        <v>2.199893018346426</v>
      </c>
      <c r="N16" s="51">
        <v>2.2031544410511628</v>
      </c>
      <c r="O16" s="51">
        <v>2.2015718586687063</v>
      </c>
      <c r="P16" s="51">
        <v>3.3021804081789146</v>
      </c>
      <c r="Q16" s="51">
        <v>1.0999008359570572</v>
      </c>
    </row>
    <row r="17" spans="1:17" x14ac:dyDescent="0.25">
      <c r="A17" s="53" t="s">
        <v>76</v>
      </c>
      <c r="B17" s="51">
        <v>86.057271446382472</v>
      </c>
      <c r="C17" s="51">
        <v>64.605649999999997</v>
      </c>
      <c r="D17" s="51">
        <v>44.148230000000005</v>
      </c>
      <c r="E17" s="51">
        <v>43.024749999999997</v>
      </c>
      <c r="F17" s="51">
        <v>48.213839999999998</v>
      </c>
      <c r="G17" s="51">
        <v>59.413866838283248</v>
      </c>
      <c r="H17" s="51">
        <v>72.311129999999991</v>
      </c>
      <c r="I17" s="51">
        <v>51.990119999999997</v>
      </c>
      <c r="J17" s="51">
        <v>59.136690000000002</v>
      </c>
      <c r="K17" s="51">
        <v>46.838439999999999</v>
      </c>
      <c r="L17" s="51">
        <v>32.557666468024948</v>
      </c>
      <c r="M17" s="51">
        <v>25.406977450593239</v>
      </c>
      <c r="N17" s="51">
        <v>24.402937674715819</v>
      </c>
      <c r="O17" s="51">
        <v>22.374727211087492</v>
      </c>
      <c r="P17" s="51">
        <v>20.331894514154854</v>
      </c>
      <c r="Q17" s="51">
        <v>20.327374944914101</v>
      </c>
    </row>
    <row r="18" spans="1:17" x14ac:dyDescent="0.25">
      <c r="A18" s="53" t="s">
        <v>29</v>
      </c>
      <c r="B18" s="51">
        <v>16.241105290534264</v>
      </c>
      <c r="C18" s="51">
        <v>1.8994200000000001</v>
      </c>
      <c r="D18" s="51">
        <v>1.8942699999999999</v>
      </c>
      <c r="E18" s="51">
        <v>0.98711000000000004</v>
      </c>
      <c r="F18" s="51">
        <v>0.99336999999999998</v>
      </c>
      <c r="G18" s="51">
        <v>0.95560815526526954</v>
      </c>
      <c r="H18" s="51">
        <v>0.99760000000000004</v>
      </c>
      <c r="I18" s="51">
        <v>0</v>
      </c>
      <c r="J18" s="51">
        <v>0</v>
      </c>
      <c r="K18" s="51">
        <v>0.99590999999999996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1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31.746072913032538</v>
      </c>
      <c r="C20" s="51">
        <v>36.14676</v>
      </c>
      <c r="D20" s="51">
        <v>33.188290000000002</v>
      </c>
      <c r="E20" s="51">
        <v>33.230420000000002</v>
      </c>
      <c r="F20" s="51">
        <v>33.887569999999997</v>
      </c>
      <c r="G20" s="51">
        <v>43.286505233935429</v>
      </c>
      <c r="H20" s="51">
        <v>46.740310000000001</v>
      </c>
      <c r="I20" s="51">
        <v>32.186749999999996</v>
      </c>
      <c r="J20" s="51">
        <v>31.709780000000002</v>
      </c>
      <c r="K20" s="51">
        <v>30.70279</v>
      </c>
      <c r="L20" s="51">
        <v>33.132076482307809</v>
      </c>
      <c r="M20" s="51">
        <v>30.282448968619676</v>
      </c>
      <c r="N20" s="51">
        <v>32.054366922784581</v>
      </c>
      <c r="O20" s="51">
        <v>27.587280491009007</v>
      </c>
      <c r="P20" s="51">
        <v>27.216799277367166</v>
      </c>
      <c r="Q20" s="51">
        <v>29.690417639532541</v>
      </c>
    </row>
    <row r="21" spans="1:17" x14ac:dyDescent="0.25">
      <c r="A21" s="53" t="s">
        <v>66</v>
      </c>
      <c r="B21" s="51">
        <v>31.746072913032538</v>
      </c>
      <c r="C21" s="51">
        <v>36.14676</v>
      </c>
      <c r="D21" s="51">
        <v>33.188290000000002</v>
      </c>
      <c r="E21" s="51">
        <v>33.230420000000002</v>
      </c>
      <c r="F21" s="51">
        <v>33.887569999999997</v>
      </c>
      <c r="G21" s="51">
        <v>43.286505233935429</v>
      </c>
      <c r="H21" s="51">
        <v>46.740310000000001</v>
      </c>
      <c r="I21" s="51">
        <v>32.186749999999996</v>
      </c>
      <c r="J21" s="51">
        <v>31.709780000000002</v>
      </c>
      <c r="K21" s="51">
        <v>30.70279</v>
      </c>
      <c r="L21" s="51">
        <v>33.132076482307809</v>
      </c>
      <c r="M21" s="51">
        <v>30.282448968619676</v>
      </c>
      <c r="N21" s="51">
        <v>32.054366922784581</v>
      </c>
      <c r="O21" s="51">
        <v>27.587280491009007</v>
      </c>
      <c r="P21" s="51">
        <v>27.216799277367166</v>
      </c>
      <c r="Q21" s="51">
        <v>29.690417639532541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12.898616287768837</v>
      </c>
      <c r="C23" s="51">
        <v>10.63917</v>
      </c>
      <c r="D23" s="51">
        <v>11.713240000000001</v>
      </c>
      <c r="E23" s="51">
        <v>14.18924</v>
      </c>
      <c r="F23" s="51">
        <v>14.615410000000001</v>
      </c>
      <c r="G23" s="51">
        <v>16.459456648187853</v>
      </c>
      <c r="H23" s="51">
        <v>16.278099999999998</v>
      </c>
      <c r="I23" s="51">
        <v>17.123750000000001</v>
      </c>
      <c r="J23" s="51">
        <v>16.287019999999998</v>
      </c>
      <c r="K23" s="51">
        <v>11.509310000000001</v>
      </c>
      <c r="L23" s="51">
        <v>10.459255470320823</v>
      </c>
      <c r="M23" s="51">
        <v>8.3139023966934147</v>
      </c>
      <c r="N23" s="51">
        <v>5.06484111691951</v>
      </c>
      <c r="O23" s="51">
        <v>4.9442495876708223</v>
      </c>
      <c r="P23" s="51">
        <v>4.7794473083196847</v>
      </c>
      <c r="Q23" s="51">
        <v>4.6335926632916786</v>
      </c>
    </row>
    <row r="24" spans="1:17" x14ac:dyDescent="0.25">
      <c r="A24" s="53" t="s">
        <v>23</v>
      </c>
      <c r="B24" s="51">
        <v>12.898616287768837</v>
      </c>
      <c r="C24" s="51">
        <v>10.63917</v>
      </c>
      <c r="D24" s="51">
        <v>11.713240000000001</v>
      </c>
      <c r="E24" s="51">
        <v>14.18924</v>
      </c>
      <c r="F24" s="51">
        <v>14.615410000000001</v>
      </c>
      <c r="G24" s="51">
        <v>16.459456648187853</v>
      </c>
      <c r="H24" s="51">
        <v>16.278099999999998</v>
      </c>
      <c r="I24" s="51">
        <v>17.123750000000001</v>
      </c>
      <c r="J24" s="51">
        <v>16.287019999999998</v>
      </c>
      <c r="K24" s="51">
        <v>11.509310000000001</v>
      </c>
      <c r="L24" s="51">
        <v>10.459255470320823</v>
      </c>
      <c r="M24" s="51">
        <v>8.3139023966934147</v>
      </c>
      <c r="N24" s="51">
        <v>5.06484111691951</v>
      </c>
      <c r="O24" s="51">
        <v>4.9442495876708223</v>
      </c>
      <c r="P24" s="51">
        <v>4.7794473083196847</v>
      </c>
      <c r="Q24" s="51">
        <v>4.6335926632916786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26.273048629024601</v>
      </c>
      <c r="C29" s="51">
        <v>26.50594000000001</v>
      </c>
      <c r="D29" s="51">
        <v>24.80646999999999</v>
      </c>
      <c r="E29" s="51">
        <v>9.2348499999999998</v>
      </c>
      <c r="F29" s="51">
        <v>9.6177500000000009</v>
      </c>
      <c r="G29" s="51">
        <v>13.11490575687329</v>
      </c>
      <c r="H29" s="51">
        <v>11.69238</v>
      </c>
      <c r="I29" s="51">
        <v>11.804219999999999</v>
      </c>
      <c r="J29" s="51">
        <v>11.20045</v>
      </c>
      <c r="K29" s="51">
        <v>6.81081</v>
      </c>
      <c r="L29" s="51">
        <v>8.0016234265430928</v>
      </c>
      <c r="M29" s="51">
        <v>8.1684386437802896</v>
      </c>
      <c r="N29" s="51">
        <v>8.240099145534721</v>
      </c>
      <c r="O29" s="51">
        <v>6.2340627422855226</v>
      </c>
      <c r="P29" s="51">
        <v>5.8051899687709234</v>
      </c>
      <c r="Q29" s="51">
        <v>5.4455126072573492</v>
      </c>
    </row>
    <row r="30" spans="1:17" x14ac:dyDescent="0.25">
      <c r="A30" s="63" t="s">
        <v>21</v>
      </c>
      <c r="B30" s="62">
        <v>38.620639235827795</v>
      </c>
      <c r="C30" s="62">
        <v>42.428519999999999</v>
      </c>
      <c r="D30" s="62">
        <v>41.016419999999997</v>
      </c>
      <c r="E30" s="62">
        <v>43.435949999999998</v>
      </c>
      <c r="F30" s="62">
        <v>46.120329999999996</v>
      </c>
      <c r="G30" s="62">
        <v>55.6352714675863</v>
      </c>
      <c r="H30" s="62">
        <v>64.249359999999996</v>
      </c>
      <c r="I30" s="62">
        <v>58.259909999999998</v>
      </c>
      <c r="J30" s="62">
        <v>52.17906</v>
      </c>
      <c r="K30" s="62">
        <v>47.395219999999995</v>
      </c>
      <c r="L30" s="62">
        <v>50.503894902266552</v>
      </c>
      <c r="M30" s="62">
        <v>48.410326469940159</v>
      </c>
      <c r="N30" s="62">
        <v>45.920865880068703</v>
      </c>
      <c r="O30" s="62">
        <v>49.122446012490883</v>
      </c>
      <c r="P30" s="62">
        <v>51.015800941003747</v>
      </c>
      <c r="Q30" s="62">
        <v>51.755499950363912</v>
      </c>
    </row>
    <row r="32" spans="1:17" x14ac:dyDescent="0.25">
      <c r="A32" s="31" t="s">
        <v>63</v>
      </c>
      <c r="B32" s="70">
        <v>414.69166315291324</v>
      </c>
      <c r="C32" s="70">
        <v>321.93782617049999</v>
      </c>
      <c r="D32" s="70">
        <v>229.11450911524801</v>
      </c>
      <c r="E32" s="70">
        <v>224.548262152668</v>
      </c>
      <c r="F32" s="70">
        <v>241.126802273772</v>
      </c>
      <c r="G32" s="70">
        <v>302.62811473241936</v>
      </c>
      <c r="H32" s="70">
        <v>359.76247129760407</v>
      </c>
      <c r="I32" s="70">
        <v>245.616197172912</v>
      </c>
      <c r="J32" s="70">
        <v>263.76383902568398</v>
      </c>
      <c r="K32" s="70">
        <v>226.46872729976405</v>
      </c>
      <c r="L32" s="70">
        <v>187.55292879144136</v>
      </c>
      <c r="M32" s="70">
        <v>155.76217629094907</v>
      </c>
      <c r="N32" s="70">
        <v>156.81771234849847</v>
      </c>
      <c r="O32" s="70">
        <v>140.0289037154914</v>
      </c>
      <c r="P32" s="70">
        <v>135.72866239235464</v>
      </c>
      <c r="Q32" s="70">
        <v>135.70652464672332</v>
      </c>
    </row>
    <row r="34" spans="1:17" x14ac:dyDescent="0.25">
      <c r="A34" s="184" t="s">
        <v>252</v>
      </c>
      <c r="B34" s="190">
        <f t="shared" ref="B34:Q34" si="2">IF(B$12=0,"",B$12/B$3*1000)</f>
        <v>364.59428796915068</v>
      </c>
      <c r="C34" s="190">
        <f t="shared" si="2"/>
        <v>297.87814315138837</v>
      </c>
      <c r="D34" s="190">
        <f t="shared" si="2"/>
        <v>215.40567416003827</v>
      </c>
      <c r="E34" s="190">
        <f t="shared" si="2"/>
        <v>198.06500829170551</v>
      </c>
      <c r="F34" s="190">
        <f t="shared" si="2"/>
        <v>199.44281595081253</v>
      </c>
      <c r="G34" s="190">
        <f t="shared" si="2"/>
        <v>251.74980389480129</v>
      </c>
      <c r="H34" s="190">
        <f t="shared" si="2"/>
        <v>283.99577589821382</v>
      </c>
      <c r="I34" s="190">
        <f t="shared" si="2"/>
        <v>213.23257605854923</v>
      </c>
      <c r="J34" s="190">
        <f t="shared" si="2"/>
        <v>218.98660589473687</v>
      </c>
      <c r="K34" s="190">
        <f t="shared" si="2"/>
        <v>216.90823147993586</v>
      </c>
      <c r="L34" s="190">
        <f t="shared" si="2"/>
        <v>197.22242568969875</v>
      </c>
      <c r="M34" s="190">
        <f t="shared" si="2"/>
        <v>171.4953255799372</v>
      </c>
      <c r="N34" s="190">
        <f t="shared" si="2"/>
        <v>176.63900507780914</v>
      </c>
      <c r="O34" s="190">
        <f t="shared" si="2"/>
        <v>159.12338007674225</v>
      </c>
      <c r="P34" s="190">
        <f t="shared" si="2"/>
        <v>148.61206955108403</v>
      </c>
      <c r="Q34" s="190">
        <f t="shared" si="2"/>
        <v>143.24733209479433</v>
      </c>
    </row>
    <row r="35" spans="1:17" x14ac:dyDescent="0.25">
      <c r="A35" s="286" t="s">
        <v>251</v>
      </c>
      <c r="B35" s="285">
        <f t="shared" ref="B35:Q35" si="3">IF(B$12=0,"",B$12/B$5*1000)</f>
        <v>209.04804869344139</v>
      </c>
      <c r="C35" s="285">
        <f t="shared" si="3"/>
        <v>199.93095124769792</v>
      </c>
      <c r="D35" s="285">
        <f t="shared" si="3"/>
        <v>196.11730168800491</v>
      </c>
      <c r="E35" s="285">
        <f t="shared" si="3"/>
        <v>195.93308779124385</v>
      </c>
      <c r="F35" s="285">
        <f t="shared" si="3"/>
        <v>196.7545414826352</v>
      </c>
      <c r="G35" s="285">
        <f t="shared" si="3"/>
        <v>195.606482920388</v>
      </c>
      <c r="H35" s="285">
        <f t="shared" si="3"/>
        <v>193.71601356795139</v>
      </c>
      <c r="I35" s="285">
        <f t="shared" si="3"/>
        <v>189.05382555729648</v>
      </c>
      <c r="J35" s="285">
        <f t="shared" si="3"/>
        <v>191.52968858395332</v>
      </c>
      <c r="K35" s="285">
        <f t="shared" si="3"/>
        <v>190.24899361487235</v>
      </c>
      <c r="L35" s="285">
        <f t="shared" si="3"/>
        <v>184.41368923544454</v>
      </c>
      <c r="M35" s="285">
        <f t="shared" si="3"/>
        <v>182.14610131583814</v>
      </c>
      <c r="N35" s="285">
        <f t="shared" si="3"/>
        <v>182.91515467981085</v>
      </c>
      <c r="O35" s="285">
        <f t="shared" si="3"/>
        <v>179.3877799369954</v>
      </c>
      <c r="P35" s="285">
        <f t="shared" si="3"/>
        <v>178.18999042206812</v>
      </c>
      <c r="Q35" s="285">
        <f t="shared" si="3"/>
        <v>178.21412199018962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48.374702318002441</v>
      </c>
      <c r="F36" s="285">
        <f>IF(OIS_ued!F$5=0,"",OIS_ued!F$5/F$5*1000)</f>
        <v>48.374702318002448</v>
      </c>
      <c r="G36" s="285">
        <f>IF(OIS_ued!G$5=0,"",OIS_ued!G$5/G$5*1000)</f>
        <v>48.374702318002448</v>
      </c>
      <c r="H36" s="285">
        <f>IF(OIS_ued!H$5=0,"",OIS_ued!H$5/H$5*1000)</f>
        <v>48.374702318002456</v>
      </c>
      <c r="I36" s="285">
        <f>IF(OIS_ued!I$5=0,"",OIS_ued!I$5/I$5*1000)</f>
        <v>48.374702318002441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48.374702318002441</v>
      </c>
      <c r="N36" s="285">
        <f>IF(OIS_ued!N$5=0,"",OIS_ued!N$5/N$5*1000)</f>
        <v>48.374702318002448</v>
      </c>
      <c r="O36" s="285">
        <f>IF(OIS_ued!O$5=0,"",OIS_ued!O$5/O$5*1000)</f>
        <v>48.374702318002441</v>
      </c>
      <c r="P36" s="285">
        <f>IF(OIS_ued!P$5=0,"",OIS_ued!P$5/P$5*1000)</f>
        <v>48.374702318002456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1.9110279938772929</v>
      </c>
      <c r="C37" s="283">
        <f t="shared" si="4"/>
        <v>1.6920487581301036</v>
      </c>
      <c r="D37" s="283">
        <f t="shared" si="4"/>
        <v>1.4394586942369825</v>
      </c>
      <c r="E37" s="283">
        <f t="shared" si="4"/>
        <v>1.524485870901749</v>
      </c>
      <c r="F37" s="283">
        <f t="shared" si="4"/>
        <v>1.5382500505331507</v>
      </c>
      <c r="G37" s="283">
        <f t="shared" si="4"/>
        <v>1.5620447159851405</v>
      </c>
      <c r="H37" s="283">
        <f t="shared" si="4"/>
        <v>1.6323859559762652</v>
      </c>
      <c r="I37" s="283">
        <f t="shared" si="4"/>
        <v>1.4062064184790819</v>
      </c>
      <c r="J37" s="283">
        <f t="shared" si="4"/>
        <v>1.5271626674706344</v>
      </c>
      <c r="K37" s="283">
        <f t="shared" si="4"/>
        <v>1.5463541309454876</v>
      </c>
      <c r="L37" s="283">
        <f t="shared" si="4"/>
        <v>1.3595019522570997</v>
      </c>
      <c r="M37" s="283">
        <f t="shared" si="4"/>
        <v>1.268607718141511</v>
      </c>
      <c r="N37" s="283">
        <f t="shared" si="4"/>
        <v>1.3302458272609188</v>
      </c>
      <c r="O37" s="283">
        <f t="shared" si="4"/>
        <v>1.2450960573475407</v>
      </c>
      <c r="P37" s="283">
        <f t="shared" si="4"/>
        <v>1.2069993624269673</v>
      </c>
      <c r="Q37" s="283">
        <f t="shared" si="4"/>
        <v>1.2014498711324451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216.99926138263606</v>
      </c>
      <c r="C5" s="96">
        <v>190.26510000000002</v>
      </c>
      <c r="D5" s="96">
        <v>159.16712999999999</v>
      </c>
      <c r="E5" s="96">
        <v>147.29441999999997</v>
      </c>
      <c r="F5" s="96">
        <v>156.75396999999998</v>
      </c>
      <c r="G5" s="96">
        <v>193.73844527975612</v>
      </c>
      <c r="H5" s="96">
        <v>220.39057000000003</v>
      </c>
      <c r="I5" s="96">
        <v>174.66582</v>
      </c>
      <c r="J5" s="96">
        <v>172.71495999999996</v>
      </c>
      <c r="K5" s="96">
        <v>146.45334</v>
      </c>
      <c r="L5" s="96">
        <v>137.95708676994425</v>
      </c>
      <c r="M5" s="96">
        <v>122.78198694797317</v>
      </c>
      <c r="N5" s="96">
        <v>117.88626518107452</v>
      </c>
      <c r="O5" s="96">
        <v>112.46433790321245</v>
      </c>
      <c r="P5" s="96">
        <v>112.45131241779529</v>
      </c>
      <c r="Q5" s="96">
        <v>112.95229864131663</v>
      </c>
    </row>
    <row r="6" spans="1:17" x14ac:dyDescent="0.25">
      <c r="A6" s="132" t="s">
        <v>83</v>
      </c>
      <c r="B6" s="160">
        <v>2.9060351099377839</v>
      </c>
      <c r="C6" s="160">
        <v>2.3536159112718646</v>
      </c>
      <c r="D6" s="160">
        <v>1.9308265335637791</v>
      </c>
      <c r="E6" s="160">
        <v>1.7090102339161706</v>
      </c>
      <c r="F6" s="160">
        <v>1.8716519872119755</v>
      </c>
      <c r="G6" s="160">
        <v>2.4713281305970867</v>
      </c>
      <c r="H6" s="160">
        <v>2.8682679196262892</v>
      </c>
      <c r="I6" s="160">
        <v>2.1232693315454783</v>
      </c>
      <c r="J6" s="160">
        <v>2.1832581987199862</v>
      </c>
      <c r="K6" s="160">
        <v>1.8621756787736627</v>
      </c>
      <c r="L6" s="160">
        <v>1.6612271291990468</v>
      </c>
      <c r="M6" s="160">
        <v>1.4559963967276135</v>
      </c>
      <c r="N6" s="160">
        <v>1.4462593126233516</v>
      </c>
      <c r="O6" s="160">
        <v>1.3436660951862061</v>
      </c>
      <c r="P6" s="160">
        <v>1.3332631266321147</v>
      </c>
      <c r="Q6" s="160">
        <v>1.3542192543914691</v>
      </c>
    </row>
    <row r="7" spans="1:17" x14ac:dyDescent="0.25">
      <c r="A7" s="76" t="s">
        <v>82</v>
      </c>
      <c r="B7" s="159">
        <v>1.7211741222080463</v>
      </c>
      <c r="C7" s="159">
        <v>1.3949166614553565</v>
      </c>
      <c r="D7" s="159">
        <v>1.1820835011676953</v>
      </c>
      <c r="E7" s="159">
        <v>1.0244534834127279</v>
      </c>
      <c r="F7" s="159">
        <v>1.1224171426884268</v>
      </c>
      <c r="G7" s="159">
        <v>1.4826189862001271</v>
      </c>
      <c r="H7" s="159">
        <v>1.6739580322433358</v>
      </c>
      <c r="I7" s="159">
        <v>1.2524895245960863</v>
      </c>
      <c r="J7" s="159">
        <v>1.2770804405132923</v>
      </c>
      <c r="K7" s="159">
        <v>1.0702940570403898</v>
      </c>
      <c r="L7" s="159">
        <v>0.95441900578647476</v>
      </c>
      <c r="M7" s="159">
        <v>0.84265127637584092</v>
      </c>
      <c r="N7" s="159">
        <v>0.82997761728918618</v>
      </c>
      <c r="O7" s="159">
        <v>0.75637102106862231</v>
      </c>
      <c r="P7" s="159">
        <v>0.74533797392590773</v>
      </c>
      <c r="Q7" s="159">
        <v>0.75629344322334147</v>
      </c>
    </row>
    <row r="8" spans="1:17" x14ac:dyDescent="0.25">
      <c r="A8" s="76" t="s">
        <v>81</v>
      </c>
      <c r="B8" s="159">
        <v>4.243414443466536</v>
      </c>
      <c r="C8" s="159">
        <v>3.682973099603541</v>
      </c>
      <c r="D8" s="159">
        <v>2.6579267422537112</v>
      </c>
      <c r="E8" s="159">
        <v>2.7075899675112685</v>
      </c>
      <c r="F8" s="159">
        <v>2.8795362711016392</v>
      </c>
      <c r="G8" s="159">
        <v>3.5618013132042212</v>
      </c>
      <c r="H8" s="159">
        <v>4.5731269327678561</v>
      </c>
      <c r="I8" s="159">
        <v>3.4413242523807046</v>
      </c>
      <c r="J8" s="159">
        <v>3.5364282014054602</v>
      </c>
      <c r="K8" s="159">
        <v>3.2111827093618062</v>
      </c>
      <c r="L8" s="159">
        <v>2.9979687878294401</v>
      </c>
      <c r="M8" s="159">
        <v>2.5925908494299796</v>
      </c>
      <c r="N8" s="159">
        <v>2.5811926589669456</v>
      </c>
      <c r="O8" s="159">
        <v>2.6131438271996679</v>
      </c>
      <c r="P8" s="159">
        <v>2.6653874178710772</v>
      </c>
      <c r="Q8" s="159">
        <v>2.6933164800003446</v>
      </c>
    </row>
    <row r="9" spans="1:17" x14ac:dyDescent="0.25">
      <c r="A9" s="76" t="s">
        <v>80</v>
      </c>
      <c r="B9" s="159">
        <v>3.7751674234485169</v>
      </c>
      <c r="C9" s="159">
        <v>2.8575208971324781</v>
      </c>
      <c r="D9" s="159">
        <v>2.0811517330890661</v>
      </c>
      <c r="E9" s="159">
        <v>1.8843966298440171</v>
      </c>
      <c r="F9" s="159">
        <v>2.122064859811295</v>
      </c>
      <c r="G9" s="159">
        <v>2.9760162745081642</v>
      </c>
      <c r="H9" s="159">
        <v>3.7888612694016301</v>
      </c>
      <c r="I9" s="159">
        <v>2.5720704379886374</v>
      </c>
      <c r="J9" s="159">
        <v>2.8004693032197405</v>
      </c>
      <c r="K9" s="159">
        <v>2.5116406756214684</v>
      </c>
      <c r="L9" s="159">
        <v>2.1448884127535015</v>
      </c>
      <c r="M9" s="159">
        <v>1.818766822832433</v>
      </c>
      <c r="N9" s="159">
        <v>1.902576255908963</v>
      </c>
      <c r="O9" s="159">
        <v>1.8147604504431922</v>
      </c>
      <c r="P9" s="159">
        <v>1.8196358789871241</v>
      </c>
      <c r="Q9" s="159">
        <v>1.8696764509945449</v>
      </c>
    </row>
    <row r="10" spans="1:17" x14ac:dyDescent="0.25">
      <c r="A10" s="129" t="s">
        <v>79</v>
      </c>
      <c r="B10" s="158">
        <v>4.5505269553809793</v>
      </c>
      <c r="C10" s="158">
        <v>3.3708512541691755</v>
      </c>
      <c r="D10" s="158">
        <v>2.8495214256544061</v>
      </c>
      <c r="E10" s="158">
        <v>2.293744511551389</v>
      </c>
      <c r="F10" s="158">
        <v>2.6138909177026952</v>
      </c>
      <c r="G10" s="158">
        <v>3.744088042222073</v>
      </c>
      <c r="H10" s="158">
        <v>4.2552504837483847</v>
      </c>
      <c r="I10" s="158">
        <v>2.9509190978534505</v>
      </c>
      <c r="J10" s="158">
        <v>3.1419076960500454</v>
      </c>
      <c r="K10" s="158">
        <v>2.6224501121588153</v>
      </c>
      <c r="L10" s="158">
        <v>2.1776604566931623</v>
      </c>
      <c r="M10" s="158">
        <v>1.8923487798396954</v>
      </c>
      <c r="N10" s="158">
        <v>1.9407618636837125</v>
      </c>
      <c r="O10" s="158">
        <v>1.6793692932346573</v>
      </c>
      <c r="P10" s="158">
        <v>1.6267404436912278</v>
      </c>
      <c r="Q10" s="158">
        <v>1.6770330394739514</v>
      </c>
    </row>
    <row r="11" spans="1:17" x14ac:dyDescent="0.25">
      <c r="A11" s="92" t="s">
        <v>125</v>
      </c>
      <c r="B11" s="91">
        <v>0.91010539107619592</v>
      </c>
      <c r="C11" s="91">
        <v>0.67417025083383508</v>
      </c>
      <c r="D11" s="91">
        <v>0.56990428513088132</v>
      </c>
      <c r="E11" s="91">
        <v>0.45874890231027776</v>
      </c>
      <c r="F11" s="91">
        <v>0.52277818354053907</v>
      </c>
      <c r="G11" s="91">
        <v>0.7488176084444147</v>
      </c>
      <c r="H11" s="91">
        <v>0.85105009674967691</v>
      </c>
      <c r="I11" s="91">
        <v>0.59018381957069022</v>
      </c>
      <c r="J11" s="91">
        <v>0.62838153921000905</v>
      </c>
      <c r="K11" s="91">
        <v>0.52449002243176301</v>
      </c>
      <c r="L11" s="91">
        <v>0.43553209133863247</v>
      </c>
      <c r="M11" s="91">
        <v>0.37846975596793908</v>
      </c>
      <c r="N11" s="91">
        <v>0.38815237273674252</v>
      </c>
      <c r="O11" s="91">
        <v>0.33587385864693153</v>
      </c>
      <c r="P11" s="91">
        <v>0.32534808873824561</v>
      </c>
      <c r="Q11" s="91">
        <v>0.33540660789479038</v>
      </c>
    </row>
    <row r="12" spans="1:17" x14ac:dyDescent="0.25">
      <c r="A12" s="92" t="s">
        <v>26</v>
      </c>
      <c r="B12" s="91">
        <v>2.4584030219344744</v>
      </c>
      <c r="C12" s="91">
        <v>1.7279415051885383</v>
      </c>
      <c r="D12" s="91">
        <v>1.4499612246861471</v>
      </c>
      <c r="E12" s="91">
        <v>0.5114413244323841</v>
      </c>
      <c r="F12" s="91">
        <v>0.71423449920965143</v>
      </c>
      <c r="G12" s="91">
        <v>1.9669647997312119</v>
      </c>
      <c r="H12" s="91">
        <v>2.2545197601638232</v>
      </c>
      <c r="I12" s="91">
        <v>1.4897123011545199</v>
      </c>
      <c r="J12" s="91">
        <v>1.6322770660244101</v>
      </c>
      <c r="K12" s="91">
        <v>1.3633711269284443</v>
      </c>
      <c r="L12" s="91">
        <v>1.0817949920176999</v>
      </c>
      <c r="M12" s="91">
        <v>0.92843889305425364</v>
      </c>
      <c r="N12" s="91">
        <v>0.98015851079702121</v>
      </c>
      <c r="O12" s="91">
        <v>0.82225886931841974</v>
      </c>
      <c r="P12" s="91">
        <v>0.78804747936773067</v>
      </c>
      <c r="Q12" s="91">
        <v>0.8217966569238141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1.1820185423703093</v>
      </c>
      <c r="C14" s="157">
        <v>0.96873949814680216</v>
      </c>
      <c r="D14" s="157">
        <v>0.82965591583737797</v>
      </c>
      <c r="E14" s="157">
        <v>1.3235542848087269</v>
      </c>
      <c r="F14" s="157">
        <v>1.3768782349525046</v>
      </c>
      <c r="G14" s="157">
        <v>1.0283056340464465</v>
      </c>
      <c r="H14" s="157">
        <v>1.1496806268348845</v>
      </c>
      <c r="I14" s="157">
        <v>0.87102297712824073</v>
      </c>
      <c r="J14" s="157">
        <v>0.88124909081562608</v>
      </c>
      <c r="K14" s="157">
        <v>0.73458896279860797</v>
      </c>
      <c r="L14" s="157">
        <v>0.66033337333682984</v>
      </c>
      <c r="M14" s="157">
        <v>0.58544013081750257</v>
      </c>
      <c r="N14" s="157">
        <v>0.57245098014994888</v>
      </c>
      <c r="O14" s="157">
        <v>0.52123656526930617</v>
      </c>
      <c r="P14" s="157">
        <v>0.51334487558525166</v>
      </c>
      <c r="Q14" s="157">
        <v>0.51982977465534708</v>
      </c>
    </row>
    <row r="15" spans="1:17" x14ac:dyDescent="0.25">
      <c r="A15" s="156" t="s">
        <v>324</v>
      </c>
      <c r="B15" s="204">
        <v>40.901806218505449</v>
      </c>
      <c r="C15" s="204">
        <v>43.83776530916802</v>
      </c>
      <c r="D15" s="204">
        <v>34.813718600251946</v>
      </c>
      <c r="E15" s="204">
        <v>30.469473282913093</v>
      </c>
      <c r="F15" s="204">
        <v>29.398695109950161</v>
      </c>
      <c r="G15" s="204">
        <v>31.835739301267274</v>
      </c>
      <c r="H15" s="204">
        <v>29.334123774965136</v>
      </c>
      <c r="I15" s="204">
        <v>25.398537521615033</v>
      </c>
      <c r="J15" s="204">
        <v>24.240245865545148</v>
      </c>
      <c r="K15" s="204">
        <v>18.039206280161117</v>
      </c>
      <c r="L15" s="204">
        <v>19.003839890411726</v>
      </c>
      <c r="M15" s="204">
        <v>15.560925162716693</v>
      </c>
      <c r="N15" s="204">
        <v>12.197740167790858</v>
      </c>
      <c r="O15" s="204">
        <v>10.762882281624105</v>
      </c>
      <c r="P15" s="204">
        <v>10.159187546738295</v>
      </c>
      <c r="Q15" s="204">
        <v>8.7425942917585893</v>
      </c>
    </row>
    <row r="16" spans="1:17" x14ac:dyDescent="0.25">
      <c r="A16" s="88" t="s">
        <v>33</v>
      </c>
      <c r="B16" s="87">
        <v>3.3417337833005809</v>
      </c>
      <c r="C16" s="87">
        <v>6.3335327540213049</v>
      </c>
      <c r="D16" s="87">
        <v>0.65234016867353961</v>
      </c>
      <c r="E16" s="87">
        <v>0.88678005594662812</v>
      </c>
      <c r="F16" s="87">
        <v>0</v>
      </c>
      <c r="G16" s="87">
        <v>0.42048742125041766</v>
      </c>
      <c r="H16" s="87">
        <v>0.42988984778728823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0.10059170000255162</v>
      </c>
      <c r="C19" s="87">
        <v>0.42278388951586121</v>
      </c>
      <c r="D19" s="87">
        <v>1.9352148062837422E-2</v>
      </c>
      <c r="E19" s="87">
        <v>1.4113751433657091</v>
      </c>
      <c r="F19" s="87">
        <v>1.1006974709768655</v>
      </c>
      <c r="G19" s="87">
        <v>0.69383010365486342</v>
      </c>
      <c r="H19" s="87">
        <v>0.43071706739870136</v>
      </c>
      <c r="I19" s="87">
        <v>5.3274859760843292E-2</v>
      </c>
      <c r="J19" s="87">
        <v>3.2007508411275802E-2</v>
      </c>
      <c r="K19" s="87">
        <v>5.6290744062596799E-2</v>
      </c>
      <c r="L19" s="87">
        <v>0.32563341651448685</v>
      </c>
      <c r="M19" s="87">
        <v>0.191498108714795</v>
      </c>
      <c r="N19" s="87">
        <v>0.10558149725158063</v>
      </c>
      <c r="O19" s="87">
        <v>0.14612362100846094</v>
      </c>
      <c r="P19" s="87">
        <v>0.15052051877390196</v>
      </c>
      <c r="Q19" s="87">
        <v>4.5007880918299881E-2</v>
      </c>
    </row>
    <row r="20" spans="1:17" x14ac:dyDescent="0.25">
      <c r="A20" s="88" t="s">
        <v>29</v>
      </c>
      <c r="B20" s="87">
        <v>1.2707092937612803</v>
      </c>
      <c r="C20" s="87">
        <v>1.733190238790941</v>
      </c>
      <c r="D20" s="87">
        <v>0.9756491345096725</v>
      </c>
      <c r="E20" s="87">
        <v>0.87379410751410114</v>
      </c>
      <c r="F20" s="87">
        <v>0.87442599185807635</v>
      </c>
      <c r="G20" s="87">
        <v>0.84094224270456674</v>
      </c>
      <c r="H20" s="87">
        <v>0.85771622430519745</v>
      </c>
      <c r="I20" s="87">
        <v>0</v>
      </c>
      <c r="J20" s="87">
        <v>0</v>
      </c>
      <c r="K20" s="87">
        <v>0.84759726788851542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0.41190197522654526</v>
      </c>
      <c r="C22" s="87">
        <v>1.4539422298872644</v>
      </c>
      <c r="D22" s="87">
        <v>0.16153555229085328</v>
      </c>
      <c r="E22" s="87">
        <v>6.3671091190181786</v>
      </c>
      <c r="F22" s="87">
        <v>5.8757345464541499</v>
      </c>
      <c r="G22" s="87">
        <v>3.5453017514226954</v>
      </c>
      <c r="H22" s="87">
        <v>2.259085332141185</v>
      </c>
      <c r="I22" s="87">
        <v>0.35865375830637741</v>
      </c>
      <c r="J22" s="87">
        <v>0.28171138374950982</v>
      </c>
      <c r="K22" s="87">
        <v>1.409245153711842</v>
      </c>
      <c r="L22" s="87">
        <v>2.8558502819366138</v>
      </c>
      <c r="M22" s="87">
        <v>1.5052050577729563</v>
      </c>
      <c r="N22" s="87">
        <v>1.1342774106660194</v>
      </c>
      <c r="O22" s="87">
        <v>1.6311927522929082</v>
      </c>
      <c r="P22" s="87">
        <v>1.6229831237184202</v>
      </c>
      <c r="Q22" s="87">
        <v>0.9425184926648692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11.780763268615992</v>
      </c>
      <c r="C24" s="87">
        <v>9.708071723387885</v>
      </c>
      <c r="D24" s="87">
        <v>10.58588994228888</v>
      </c>
      <c r="E24" s="87">
        <v>12.560377568967372</v>
      </c>
      <c r="F24" s="87">
        <v>12.877404037326723</v>
      </c>
      <c r="G24" s="87">
        <v>14.521699740610115</v>
      </c>
      <c r="H24" s="87">
        <v>14.023586063935403</v>
      </c>
      <c r="I24" s="87">
        <v>14.794427258075203</v>
      </c>
      <c r="J24" s="87">
        <v>14.193853808453074</v>
      </c>
      <c r="K24" s="87">
        <v>9.8251307726013444</v>
      </c>
      <c r="L24" s="87">
        <v>8.9750161471524006</v>
      </c>
      <c r="M24" s="87">
        <v>6.9790143672854619</v>
      </c>
      <c r="N24" s="87">
        <v>4.144534227751409</v>
      </c>
      <c r="O24" s="87">
        <v>3.9691542206478054</v>
      </c>
      <c r="P24" s="87">
        <v>3.784876857095262</v>
      </c>
      <c r="Q24" s="87">
        <v>3.5709970338445993</v>
      </c>
    </row>
    <row r="25" spans="1:17" x14ac:dyDescent="0.25">
      <c r="A25" s="88" t="s">
        <v>22</v>
      </c>
      <c r="B25" s="87">
        <v>23.9961061975985</v>
      </c>
      <c r="C25" s="87">
        <v>24.186244473564759</v>
      </c>
      <c r="D25" s="87">
        <v>22.418951654426163</v>
      </c>
      <c r="E25" s="87">
        <v>8.3700372881011038</v>
      </c>
      <c r="F25" s="87">
        <v>8.6704330633343467</v>
      </c>
      <c r="G25" s="87">
        <v>11.813478041624617</v>
      </c>
      <c r="H25" s="87">
        <v>10.33312923939736</v>
      </c>
      <c r="I25" s="87">
        <v>10.192181645472612</v>
      </c>
      <c r="J25" s="87">
        <v>9.7326731649312865</v>
      </c>
      <c r="K25" s="87">
        <v>5.9009423418968208</v>
      </c>
      <c r="L25" s="87">
        <v>6.847340044808222</v>
      </c>
      <c r="M25" s="87">
        <v>6.8852076289434807</v>
      </c>
      <c r="N25" s="87">
        <v>6.8133470321218477</v>
      </c>
      <c r="O25" s="87">
        <v>5.0164116876749292</v>
      </c>
      <c r="P25" s="87">
        <v>4.6008070471507114</v>
      </c>
      <c r="Q25" s="87">
        <v>4.1840708843308221</v>
      </c>
    </row>
    <row r="26" spans="1:17" x14ac:dyDescent="0.25">
      <c r="A26" s="156" t="s">
        <v>323</v>
      </c>
      <c r="B26" s="204">
        <v>89.970133557573661</v>
      </c>
      <c r="C26" s="204">
        <v>69.466059458460322</v>
      </c>
      <c r="D26" s="204">
        <v>56.667807588120979</v>
      </c>
      <c r="E26" s="204">
        <v>52.154538901438002</v>
      </c>
      <c r="F26" s="204">
        <v>56.609030219252858</v>
      </c>
      <c r="G26" s="204">
        <v>69.348181909208634</v>
      </c>
      <c r="H26" s="204">
        <v>84.798275565862326</v>
      </c>
      <c r="I26" s="204">
        <v>62.195312216744298</v>
      </c>
      <c r="J26" s="204">
        <v>65.004525925278458</v>
      </c>
      <c r="K26" s="204">
        <v>55.269761726802393</v>
      </c>
      <c r="L26" s="204">
        <v>47.703930155363082</v>
      </c>
      <c r="M26" s="204">
        <v>41.995770446074275</v>
      </c>
      <c r="N26" s="204">
        <v>42.058605806293954</v>
      </c>
      <c r="O26" s="204">
        <v>37.848671213175443</v>
      </c>
      <c r="P26" s="204">
        <v>37.231033405059698</v>
      </c>
      <c r="Q26" s="204">
        <v>37.823820668854474</v>
      </c>
    </row>
    <row r="27" spans="1:17" x14ac:dyDescent="0.25">
      <c r="A27" s="152" t="s">
        <v>332</v>
      </c>
      <c r="B27" s="151">
        <v>86.509288588885681</v>
      </c>
      <c r="C27" s="151">
        <v>65.716853167255238</v>
      </c>
      <c r="D27" s="151">
        <v>53.361751518524244</v>
      </c>
      <c r="E27" s="151">
        <v>48.827777710862989</v>
      </c>
      <c r="F27" s="151">
        <v>53.262193992267377</v>
      </c>
      <c r="G27" s="151">
        <v>65.790925768378969</v>
      </c>
      <c r="H27" s="151">
        <v>80.997378247644264</v>
      </c>
      <c r="I27" s="151">
        <v>58.620859194454376</v>
      </c>
      <c r="J27" s="151">
        <v>61.78608875313828</v>
      </c>
      <c r="K27" s="151">
        <v>52.595673117131632</v>
      </c>
      <c r="L27" s="151">
        <v>44.842713689534449</v>
      </c>
      <c r="M27" s="151">
        <v>39.361501463288647</v>
      </c>
      <c r="N27" s="151">
        <v>39.712897608045417</v>
      </c>
      <c r="O27" s="151">
        <v>35.489419416992384</v>
      </c>
      <c r="P27" s="151">
        <v>34.83825567146188</v>
      </c>
      <c r="Q27" s="151">
        <v>35.476527109292846</v>
      </c>
    </row>
    <row r="28" spans="1:17" x14ac:dyDescent="0.25">
      <c r="A28" s="154" t="s">
        <v>33</v>
      </c>
      <c r="B28" s="83">
        <v>1.3504380169713042</v>
      </c>
      <c r="C28" s="83">
        <v>0</v>
      </c>
      <c r="D28" s="83">
        <v>0.52038601350410651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0.98669191721983596</v>
      </c>
      <c r="D29" s="83">
        <v>0.9869613432253026</v>
      </c>
      <c r="E29" s="83">
        <v>2.0792558883248731</v>
      </c>
      <c r="F29" s="83">
        <v>3.1934822295978136</v>
      </c>
      <c r="G29" s="83">
        <v>4.2830122344177699</v>
      </c>
      <c r="H29" s="83">
        <v>6.5094946505271372</v>
      </c>
      <c r="I29" s="83">
        <v>3.1833417256833054</v>
      </c>
      <c r="J29" s="83">
        <v>2.2019600000000001</v>
      </c>
      <c r="K29" s="83">
        <v>2.0887115306520889</v>
      </c>
      <c r="L29" s="83">
        <v>3.1904900913401013</v>
      </c>
      <c r="M29" s="83">
        <v>2.199893018346426</v>
      </c>
      <c r="N29" s="83">
        <v>2.2031544410511628</v>
      </c>
      <c r="O29" s="83">
        <v>2.2015718586687063</v>
      </c>
      <c r="P29" s="83">
        <v>3.1900839126905747</v>
      </c>
      <c r="Q29" s="83">
        <v>0.9878062954710003</v>
      </c>
    </row>
    <row r="30" spans="1:17" x14ac:dyDescent="0.25">
      <c r="A30" s="154" t="s">
        <v>125</v>
      </c>
      <c r="B30" s="83">
        <v>44.690824746291767</v>
      </c>
      <c r="C30" s="83">
        <v>35.321422244214034</v>
      </c>
      <c r="D30" s="83">
        <v>22.80255093681691</v>
      </c>
      <c r="E30" s="83">
        <v>24.377476668690147</v>
      </c>
      <c r="F30" s="83">
        <v>26.818264171158642</v>
      </c>
      <c r="G30" s="83">
        <v>27.656987351878708</v>
      </c>
      <c r="H30" s="83">
        <v>36.32461725129582</v>
      </c>
      <c r="I30" s="83">
        <v>28.726012426020041</v>
      </c>
      <c r="J30" s="83">
        <v>33.221138887012053</v>
      </c>
      <c r="K30" s="83">
        <v>25.695899269938604</v>
      </c>
      <c r="L30" s="83">
        <v>15.880530472078634</v>
      </c>
      <c r="M30" s="83">
        <v>12.356951362162224</v>
      </c>
      <c r="N30" s="83">
        <v>10.337272940378586</v>
      </c>
      <c r="O30" s="83">
        <v>11.098929650300777</v>
      </c>
      <c r="P30" s="83">
        <v>9.7422687648949555</v>
      </c>
      <c r="Q30" s="83">
        <v>9.3497572426057545</v>
      </c>
    </row>
    <row r="31" spans="1:17" x14ac:dyDescent="0.25">
      <c r="A31" s="154" t="s">
        <v>29</v>
      </c>
      <c r="B31" s="83">
        <v>14.796883705772629</v>
      </c>
      <c r="C31" s="83">
        <v>0</v>
      </c>
      <c r="D31" s="83">
        <v>0.73168791294410329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25.671142119849975</v>
      </c>
      <c r="C32" s="83">
        <v>29.408739005821367</v>
      </c>
      <c r="D32" s="83">
        <v>28.320165312033826</v>
      </c>
      <c r="E32" s="83">
        <v>22.371045153847966</v>
      </c>
      <c r="F32" s="83">
        <v>23.250447591510923</v>
      </c>
      <c r="G32" s="83">
        <v>33.850926182082489</v>
      </c>
      <c r="H32" s="83">
        <v>38.163266345821299</v>
      </c>
      <c r="I32" s="83">
        <v>26.711505042751028</v>
      </c>
      <c r="J32" s="83">
        <v>26.362989866126227</v>
      </c>
      <c r="K32" s="83">
        <v>24.811062316540941</v>
      </c>
      <c r="L32" s="83">
        <v>25.771693126115714</v>
      </c>
      <c r="M32" s="83">
        <v>24.80465708278</v>
      </c>
      <c r="N32" s="83">
        <v>27.172470226615665</v>
      </c>
      <c r="O32" s="83">
        <v>22.188917908022901</v>
      </c>
      <c r="P32" s="83">
        <v>21.905902993876346</v>
      </c>
      <c r="Q32" s="83">
        <v>25.138963571216088</v>
      </c>
    </row>
    <row r="33" spans="1:17" x14ac:dyDescent="0.25">
      <c r="A33" s="152" t="s">
        <v>331</v>
      </c>
      <c r="B33" s="151">
        <v>3.4608449686879847</v>
      </c>
      <c r="C33" s="151">
        <v>3.7492062912050792</v>
      </c>
      <c r="D33" s="151">
        <v>3.3060560695967354</v>
      </c>
      <c r="E33" s="151">
        <v>3.3267611905750121</v>
      </c>
      <c r="F33" s="151">
        <v>3.3468362269854834</v>
      </c>
      <c r="G33" s="151">
        <v>3.5572561408296677</v>
      </c>
      <c r="H33" s="151">
        <v>3.8008973182180599</v>
      </c>
      <c r="I33" s="151">
        <v>3.574453022289926</v>
      </c>
      <c r="J33" s="151">
        <v>3.218437172140173</v>
      </c>
      <c r="K33" s="151">
        <v>2.6740886096707639</v>
      </c>
      <c r="L33" s="151">
        <v>2.8612164658286359</v>
      </c>
      <c r="M33" s="151">
        <v>2.6342689827856276</v>
      </c>
      <c r="N33" s="151">
        <v>2.3457081982485404</v>
      </c>
      <c r="O33" s="151">
        <v>2.3592517961830595</v>
      </c>
      <c r="P33" s="151">
        <v>2.3927777335978146</v>
      </c>
      <c r="Q33" s="151">
        <v>2.3472935595616278</v>
      </c>
    </row>
    <row r="34" spans="1:17" x14ac:dyDescent="0.25">
      <c r="A34" s="156" t="s">
        <v>322</v>
      </c>
      <c r="B34" s="204">
        <v>7.1688931494251111</v>
      </c>
      <c r="C34" s="204">
        <v>7.7662130317819491</v>
      </c>
      <c r="D34" s="204">
        <v>6.8482590013075226</v>
      </c>
      <c r="E34" s="204">
        <v>6.8911481804768107</v>
      </c>
      <c r="F34" s="204">
        <v>6.9327321844699297</v>
      </c>
      <c r="G34" s="204">
        <v>7.36860200600431</v>
      </c>
      <c r="H34" s="204">
        <v>7.8732873020231207</v>
      </c>
      <c r="I34" s="204">
        <v>7.4042241176005605</v>
      </c>
      <c r="J34" s="204">
        <v>6.6667627137189287</v>
      </c>
      <c r="K34" s="204">
        <v>5.5391835486037255</v>
      </c>
      <c r="L34" s="204">
        <v>5.9268055363593151</v>
      </c>
      <c r="M34" s="204">
        <v>5.4567000357702264</v>
      </c>
      <c r="N34" s="204">
        <v>4.8589669820862627</v>
      </c>
      <c r="O34" s="204">
        <v>4.8870215778077659</v>
      </c>
      <c r="P34" s="204">
        <v>4.9564681624526159</v>
      </c>
      <c r="Q34" s="204">
        <v>4.8622509448062292</v>
      </c>
    </row>
    <row r="35" spans="1:17" x14ac:dyDescent="0.25">
      <c r="A35" s="152" t="s">
        <v>330</v>
      </c>
      <c r="B35" s="151">
        <v>3.2260019172413004</v>
      </c>
      <c r="C35" s="151">
        <v>3.4947958643018766</v>
      </c>
      <c r="D35" s="151">
        <v>3.0817165505883852</v>
      </c>
      <c r="E35" s="151">
        <v>3.1010166812145652</v>
      </c>
      <c r="F35" s="151">
        <v>3.1197294830114686</v>
      </c>
      <c r="G35" s="151">
        <v>3.3158709027019393</v>
      </c>
      <c r="H35" s="151">
        <v>3.5429792859104037</v>
      </c>
      <c r="I35" s="151">
        <v>3.3319008529202527</v>
      </c>
      <c r="J35" s="151">
        <v>3.0000432211735175</v>
      </c>
      <c r="K35" s="151">
        <v>2.4926325968716765</v>
      </c>
      <c r="L35" s="151">
        <v>2.6670624913616918</v>
      </c>
      <c r="M35" s="151">
        <v>2.4555150160966015</v>
      </c>
      <c r="N35" s="151">
        <v>2.1865351419388186</v>
      </c>
      <c r="O35" s="151">
        <v>2.1991597100134945</v>
      </c>
      <c r="P35" s="151">
        <v>2.2304106731036772</v>
      </c>
      <c r="Q35" s="151">
        <v>2.1880129251628029</v>
      </c>
    </row>
    <row r="36" spans="1:17" x14ac:dyDescent="0.25">
      <c r="A36" s="154" t="s">
        <v>33</v>
      </c>
      <c r="B36" s="83">
        <v>0.153245357578048</v>
      </c>
      <c r="C36" s="83">
        <v>0</v>
      </c>
      <c r="D36" s="83">
        <v>5.9052499793292093E-2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0.11196808278016401</v>
      </c>
      <c r="D37" s="83">
        <v>0.11199865677469739</v>
      </c>
      <c r="E37" s="83">
        <v>0.11106411167512692</v>
      </c>
      <c r="F37" s="83">
        <v>0.11221777040218665</v>
      </c>
      <c r="G37" s="83">
        <v>0.11199634511847471</v>
      </c>
      <c r="H37" s="83">
        <v>0.11219534947286217</v>
      </c>
      <c r="I37" s="83">
        <v>0.1177282743166944</v>
      </c>
      <c r="J37" s="83">
        <v>0</v>
      </c>
      <c r="K37" s="83">
        <v>0.11214846934791098</v>
      </c>
      <c r="L37" s="83">
        <v>0.11207992914093981</v>
      </c>
      <c r="M37" s="83">
        <v>0</v>
      </c>
      <c r="N37" s="83">
        <v>0</v>
      </c>
      <c r="O37" s="83">
        <v>0</v>
      </c>
      <c r="P37" s="83">
        <v>0.11209649548833962</v>
      </c>
      <c r="Q37" s="83">
        <v>0.11209454048605701</v>
      </c>
    </row>
    <row r="38" spans="1:17" x14ac:dyDescent="0.25">
      <c r="A38" s="154" t="s">
        <v>125</v>
      </c>
      <c r="B38" s="83">
        <v>0.59588772032766402</v>
      </c>
      <c r="C38" s="83">
        <v>0.76953903811958191</v>
      </c>
      <c r="D38" s="83">
        <v>0.29665021326042718</v>
      </c>
      <c r="E38" s="83">
        <v>0.54770883538543291</v>
      </c>
      <c r="F38" s="83">
        <v>0.47678576153125563</v>
      </c>
      <c r="G38" s="83">
        <v>0.52624761690274469</v>
      </c>
      <c r="H38" s="83">
        <v>0.55025453412889924</v>
      </c>
      <c r="I38" s="83">
        <v>0.41169826278474825</v>
      </c>
      <c r="J38" s="83">
        <v>0.30028271313550481</v>
      </c>
      <c r="K38" s="83">
        <v>8.0981699128216122E-2</v>
      </c>
      <c r="L38" s="83">
        <v>0.2571354312597337</v>
      </c>
      <c r="M38" s="83">
        <v>0.27395329451604361</v>
      </c>
      <c r="N38" s="83">
        <v>0.18107083374781999</v>
      </c>
      <c r="O38" s="83">
        <v>0.17554601848085655</v>
      </c>
      <c r="P38" s="83">
        <v>0.17445264778451736</v>
      </c>
      <c r="Q38" s="83">
        <v>8.6005151575846192E-2</v>
      </c>
    </row>
    <row r="39" spans="1:17" x14ac:dyDescent="0.25">
      <c r="A39" s="154" t="s">
        <v>29</v>
      </c>
      <c r="B39" s="83">
        <v>5.2937232482647069E-2</v>
      </c>
      <c r="C39" s="83">
        <v>0</v>
      </c>
      <c r="D39" s="83">
        <v>8.3030671860178679E-2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2.4239316068529413</v>
      </c>
      <c r="C40" s="83">
        <v>2.6132887434021308</v>
      </c>
      <c r="D40" s="83">
        <v>2.53098450889979</v>
      </c>
      <c r="E40" s="83">
        <v>2.4422437341540055</v>
      </c>
      <c r="F40" s="83">
        <v>2.5307259510780264</v>
      </c>
      <c r="G40" s="83">
        <v>2.67762694068072</v>
      </c>
      <c r="H40" s="83">
        <v>2.8805294023086425</v>
      </c>
      <c r="I40" s="83">
        <v>2.8024743158188099</v>
      </c>
      <c r="J40" s="83">
        <v>2.6997605080380125</v>
      </c>
      <c r="K40" s="83">
        <v>2.2995024283955492</v>
      </c>
      <c r="L40" s="83">
        <v>2.2978471309610184</v>
      </c>
      <c r="M40" s="83">
        <v>2.1815617215805578</v>
      </c>
      <c r="N40" s="83">
        <v>2.0054643081909984</v>
      </c>
      <c r="O40" s="83">
        <v>2.0236136915326379</v>
      </c>
      <c r="P40" s="83">
        <v>1.9438615298308202</v>
      </c>
      <c r="Q40" s="83">
        <v>1.9899132331008997</v>
      </c>
    </row>
    <row r="41" spans="1:17" x14ac:dyDescent="0.25">
      <c r="A41" s="152" t="s">
        <v>329</v>
      </c>
      <c r="B41" s="151">
        <v>3.5844465747125551</v>
      </c>
      <c r="C41" s="151">
        <v>3.8831065158909746</v>
      </c>
      <c r="D41" s="151">
        <v>3.4241295006537609</v>
      </c>
      <c r="E41" s="151">
        <v>3.4455740902384049</v>
      </c>
      <c r="F41" s="151">
        <v>3.4663660922349644</v>
      </c>
      <c r="G41" s="151">
        <v>3.684301003002155</v>
      </c>
      <c r="H41" s="151">
        <v>3.9366436510115608</v>
      </c>
      <c r="I41" s="151">
        <v>3.7021120588002798</v>
      </c>
      <c r="J41" s="151">
        <v>3.3333813568594648</v>
      </c>
      <c r="K41" s="151">
        <v>2.7695917743018623</v>
      </c>
      <c r="L41" s="151">
        <v>2.963402768179658</v>
      </c>
      <c r="M41" s="151">
        <v>2.7283500178851137</v>
      </c>
      <c r="N41" s="151">
        <v>2.4294834910431309</v>
      </c>
      <c r="O41" s="151">
        <v>2.4435107889038825</v>
      </c>
      <c r="P41" s="151">
        <v>2.4782340812263079</v>
      </c>
      <c r="Q41" s="151">
        <v>2.4311254724031142</v>
      </c>
    </row>
    <row r="42" spans="1:17" x14ac:dyDescent="0.25">
      <c r="A42" s="150" t="s">
        <v>33</v>
      </c>
      <c r="B42" s="87">
        <v>0.29285421160040592</v>
      </c>
      <c r="C42" s="87">
        <v>0.5610181571140811</v>
      </c>
      <c r="D42" s="87">
        <v>6.4161408370789555E-2</v>
      </c>
      <c r="E42" s="87">
        <v>0.10621013941234976</v>
      </c>
      <c r="F42" s="87">
        <v>0</v>
      </c>
      <c r="G42" s="87">
        <v>5.2952872175311499E-2</v>
      </c>
      <c r="H42" s="87">
        <v>6.4751414463969481E-2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8.8153949141621581E-3</v>
      </c>
      <c r="C45" s="87">
        <v>3.7449784782926203E-2</v>
      </c>
      <c r="D45" s="87">
        <v>1.9033950909944333E-3</v>
      </c>
      <c r="E45" s="87">
        <v>0.16904118415245364</v>
      </c>
      <c r="F45" s="87">
        <v>0.1382788723558149</v>
      </c>
      <c r="G45" s="87">
        <v>8.7375495516520435E-2</v>
      </c>
      <c r="H45" s="87">
        <v>6.4876012986560871E-2</v>
      </c>
      <c r="I45" s="87">
        <v>8.0186727677872324E-3</v>
      </c>
      <c r="J45" s="87">
        <v>4.5516200285715099E-3</v>
      </c>
      <c r="K45" s="87">
        <v>9.0969168735661673E-3</v>
      </c>
      <c r="L45" s="87">
        <v>5.3893869448964286E-2</v>
      </c>
      <c r="M45" s="87">
        <v>3.5026694149042664E-2</v>
      </c>
      <c r="N45" s="87">
        <v>2.2295349083868175E-2</v>
      </c>
      <c r="O45" s="87">
        <v>3.4396065356955344E-2</v>
      </c>
      <c r="P45" s="87">
        <v>3.7967721615536437E-2</v>
      </c>
      <c r="Q45" s="87">
        <v>1.2976578530658301E-2</v>
      </c>
    </row>
    <row r="46" spans="1:17" x14ac:dyDescent="0.25">
      <c r="A46" s="150" t="s">
        <v>29</v>
      </c>
      <c r="B46" s="87">
        <v>0.11135913047813717</v>
      </c>
      <c r="C46" s="87">
        <v>0.15352430175358925</v>
      </c>
      <c r="D46" s="87">
        <v>9.5960705092207582E-2</v>
      </c>
      <c r="E46" s="87">
        <v>0.10465480516213599</v>
      </c>
      <c r="F46" s="87">
        <v>0.10985274637311415</v>
      </c>
      <c r="G46" s="87">
        <v>0.10590163898918407</v>
      </c>
      <c r="H46" s="87">
        <v>0.12919202213851191</v>
      </c>
      <c r="I46" s="87">
        <v>0</v>
      </c>
      <c r="J46" s="87">
        <v>0</v>
      </c>
      <c r="K46" s="87">
        <v>0.13697672710933284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3.6097198650120517E-2</v>
      </c>
      <c r="C48" s="87">
        <v>0.12878878534950211</v>
      </c>
      <c r="D48" s="87">
        <v>1.5887950849338629E-2</v>
      </c>
      <c r="E48" s="87">
        <v>0.76259219256196853</v>
      </c>
      <c r="F48" s="87">
        <v>0.73815918430765814</v>
      </c>
      <c r="G48" s="87">
        <v>0.446467363774458</v>
      </c>
      <c r="H48" s="87">
        <v>0.3402708191502295</v>
      </c>
      <c r="I48" s="87">
        <v>5.3982819245442328E-2</v>
      </c>
      <c r="J48" s="87">
        <v>4.0060699510716904E-2</v>
      </c>
      <c r="K48" s="87">
        <v>0.22774234434593121</v>
      </c>
      <c r="L48" s="87">
        <v>0.47265671904293771</v>
      </c>
      <c r="M48" s="87">
        <v>0.27531528924249971</v>
      </c>
      <c r="N48" s="87">
        <v>0.23952218416154736</v>
      </c>
      <c r="O48" s="87">
        <v>0.38396675452225504</v>
      </c>
      <c r="P48" s="87">
        <v>0.40938585602814759</v>
      </c>
      <c r="Q48" s="87">
        <v>0.27174496970574918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1.0324120240583612</v>
      </c>
      <c r="C50" s="87">
        <v>0.85993152935513695</v>
      </c>
      <c r="D50" s="87">
        <v>1.0411831743191884</v>
      </c>
      <c r="E50" s="87">
        <v>1.5043633917180319</v>
      </c>
      <c r="F50" s="87">
        <v>1.6051647425963393</v>
      </c>
      <c r="G50" s="87">
        <v>1.7896480993552328</v>
      </c>
      <c r="H50" s="87">
        <v>2.0821943995501058</v>
      </c>
      <c r="I50" s="87">
        <v>2.1512853348986996</v>
      </c>
      <c r="J50" s="87">
        <v>1.9331789667153128</v>
      </c>
      <c r="K50" s="87">
        <v>1.5554521526930261</v>
      </c>
      <c r="L50" s="87">
        <v>1.3707942793593715</v>
      </c>
      <c r="M50" s="87">
        <v>1.2328583711092562</v>
      </c>
      <c r="N50" s="87">
        <v>0.849964961333596</v>
      </c>
      <c r="O50" s="87">
        <v>0.9005657848301748</v>
      </c>
      <c r="P50" s="87">
        <v>0.91855232756395699</v>
      </c>
      <c r="Q50" s="87">
        <v>0.98137812910717492</v>
      </c>
    </row>
    <row r="51" spans="1:17" x14ac:dyDescent="0.25">
      <c r="A51" s="150" t="s">
        <v>22</v>
      </c>
      <c r="B51" s="87">
        <v>2.1029086150113683</v>
      </c>
      <c r="C51" s="87">
        <v>2.1423939575357389</v>
      </c>
      <c r="D51" s="87">
        <v>2.205032866931242</v>
      </c>
      <c r="E51" s="87">
        <v>0.79871237723146504</v>
      </c>
      <c r="F51" s="87">
        <v>0.87491054660203782</v>
      </c>
      <c r="G51" s="87">
        <v>1.2019555331914482</v>
      </c>
      <c r="H51" s="87">
        <v>1.2553589827221834</v>
      </c>
      <c r="I51" s="87">
        <v>1.4888252318883508</v>
      </c>
      <c r="J51" s="87">
        <v>1.3555900706048634</v>
      </c>
      <c r="K51" s="87">
        <v>0.84032363328000603</v>
      </c>
      <c r="L51" s="87">
        <v>1.0660579003283848</v>
      </c>
      <c r="M51" s="87">
        <v>1.185149663384315</v>
      </c>
      <c r="N51" s="87">
        <v>1.3177009964641193</v>
      </c>
      <c r="O51" s="87">
        <v>1.1245821841944974</v>
      </c>
      <c r="P51" s="87">
        <v>1.112328176018667</v>
      </c>
      <c r="Q51" s="87">
        <v>1.1650257950595317</v>
      </c>
    </row>
    <row r="52" spans="1:17" x14ac:dyDescent="0.25">
      <c r="A52" s="152" t="s">
        <v>328</v>
      </c>
      <c r="B52" s="151">
        <v>0.35844465747125553</v>
      </c>
      <c r="C52" s="151">
        <v>0.38831065158909756</v>
      </c>
      <c r="D52" s="151">
        <v>0.34241295006537614</v>
      </c>
      <c r="E52" s="151">
        <v>0.34455740902384058</v>
      </c>
      <c r="F52" s="151">
        <v>0.34663660922349648</v>
      </c>
      <c r="G52" s="151">
        <v>0.36843010030021556</v>
      </c>
      <c r="H52" s="151">
        <v>0.39366436510115621</v>
      </c>
      <c r="I52" s="151">
        <v>0.37021120588002809</v>
      </c>
      <c r="J52" s="151">
        <v>0.3333381356859465</v>
      </c>
      <c r="K52" s="151">
        <v>0.27695917743018628</v>
      </c>
      <c r="L52" s="151">
        <v>0.29634027681796588</v>
      </c>
      <c r="M52" s="151">
        <v>0.27283500178851144</v>
      </c>
      <c r="N52" s="151">
        <v>0.24294834910431312</v>
      </c>
      <c r="O52" s="151">
        <v>0.24435107889038832</v>
      </c>
      <c r="P52" s="151">
        <v>0.24782340812263082</v>
      </c>
      <c r="Q52" s="151">
        <v>0.24311254724031145</v>
      </c>
    </row>
    <row r="53" spans="1:17" x14ac:dyDescent="0.25">
      <c r="A53" s="156" t="s">
        <v>321</v>
      </c>
      <c r="B53" s="204">
        <v>3.7080481807371255</v>
      </c>
      <c r="C53" s="204">
        <v>4.0170067405768695</v>
      </c>
      <c r="D53" s="204">
        <v>3.5422029317107868</v>
      </c>
      <c r="E53" s="204">
        <v>3.5643869899017977</v>
      </c>
      <c r="F53" s="204">
        <v>3.5858959574844453</v>
      </c>
      <c r="G53" s="204">
        <v>3.8113458651746432</v>
      </c>
      <c r="H53" s="204">
        <v>4.0723899838050635</v>
      </c>
      <c r="I53" s="204">
        <v>3.8297710953106345</v>
      </c>
      <c r="J53" s="204">
        <v>3.4483255415787561</v>
      </c>
      <c r="K53" s="204">
        <v>2.8650949389329607</v>
      </c>
      <c r="L53" s="204">
        <v>3.065589070530681</v>
      </c>
      <c r="M53" s="204">
        <v>2.8224310529846006</v>
      </c>
      <c r="N53" s="204">
        <v>2.5132587838377214</v>
      </c>
      <c r="O53" s="204">
        <v>2.5277697816247064</v>
      </c>
      <c r="P53" s="204">
        <v>2.5636904288548008</v>
      </c>
      <c r="Q53" s="204">
        <v>2.5149573852446006</v>
      </c>
    </row>
    <row r="54" spans="1:17" x14ac:dyDescent="0.25">
      <c r="A54" s="152" t="s">
        <v>327</v>
      </c>
      <c r="B54" s="151">
        <v>0.74160963614742514</v>
      </c>
      <c r="C54" s="151">
        <v>0.803401348115374</v>
      </c>
      <c r="D54" s="151">
        <v>0.70844058634215745</v>
      </c>
      <c r="E54" s="151">
        <v>0.71287739798035965</v>
      </c>
      <c r="F54" s="151">
        <v>0.71717919149688913</v>
      </c>
      <c r="G54" s="151">
        <v>0.76226917303492869</v>
      </c>
      <c r="H54" s="151">
        <v>0.81447799676101273</v>
      </c>
      <c r="I54" s="151">
        <v>0.76595421906212691</v>
      </c>
      <c r="J54" s="151">
        <v>0.68966510831575123</v>
      </c>
      <c r="K54" s="151">
        <v>0.57301898778659222</v>
      </c>
      <c r="L54" s="151">
        <v>0.61311781410613619</v>
      </c>
      <c r="M54" s="151">
        <v>0.56448621059692006</v>
      </c>
      <c r="N54" s="151">
        <v>0.50265175676754437</v>
      </c>
      <c r="O54" s="151">
        <v>0.50555395632494127</v>
      </c>
      <c r="P54" s="151">
        <v>0.51273808577096025</v>
      </c>
      <c r="Q54" s="151">
        <v>0.50299147704892011</v>
      </c>
    </row>
    <row r="55" spans="1:17" x14ac:dyDescent="0.25">
      <c r="A55" s="152" t="s">
        <v>326</v>
      </c>
      <c r="B55" s="151">
        <v>0.29664385445897007</v>
      </c>
      <c r="C55" s="151">
        <v>0.3213605392461496</v>
      </c>
      <c r="D55" s="151">
        <v>0.283376234536863</v>
      </c>
      <c r="E55" s="151">
        <v>0.28515095919214384</v>
      </c>
      <c r="F55" s="151">
        <v>0.28687167659875568</v>
      </c>
      <c r="G55" s="151">
        <v>0.3049076692139715</v>
      </c>
      <c r="H55" s="151">
        <v>0.32579119870440509</v>
      </c>
      <c r="I55" s="151">
        <v>0.3063816876248508</v>
      </c>
      <c r="J55" s="151">
        <v>0.27586604332630055</v>
      </c>
      <c r="K55" s="151">
        <v>0.22920759511463684</v>
      </c>
      <c r="L55" s="151">
        <v>0.24524712564245446</v>
      </c>
      <c r="M55" s="151">
        <v>0.22579448423876802</v>
      </c>
      <c r="N55" s="151">
        <v>0.2010607027070177</v>
      </c>
      <c r="O55" s="151">
        <v>0.20222158252997652</v>
      </c>
      <c r="P55" s="151">
        <v>0.20509523430838411</v>
      </c>
      <c r="Q55" s="151">
        <v>0.20119659081956806</v>
      </c>
    </row>
    <row r="56" spans="1:17" x14ac:dyDescent="0.25">
      <c r="A56" s="150" t="s">
        <v>33</v>
      </c>
      <c r="B56" s="87">
        <v>2.4236210615206009E-2</v>
      </c>
      <c r="C56" s="87">
        <v>4.642908886461361E-2</v>
      </c>
      <c r="D56" s="87">
        <v>5.3099096582722403E-3</v>
      </c>
      <c r="E56" s="87">
        <v>8.7898046410220497E-3</v>
      </c>
      <c r="F56" s="87">
        <v>0</v>
      </c>
      <c r="G56" s="87">
        <v>4.3823066627844002E-3</v>
      </c>
      <c r="H56" s="87">
        <v>5.3587377487423031E-3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7.2954992393066138E-4</v>
      </c>
      <c r="C59" s="87">
        <v>3.0992925337594095E-3</v>
      </c>
      <c r="D59" s="87">
        <v>1.5752235235816001E-4</v>
      </c>
      <c r="E59" s="87">
        <v>1.3989615240203059E-2</v>
      </c>
      <c r="F59" s="87">
        <v>1.144376874668813E-2</v>
      </c>
      <c r="G59" s="87">
        <v>7.2310754910223816E-3</v>
      </c>
      <c r="H59" s="87">
        <v>5.3690493506119361E-3</v>
      </c>
      <c r="I59" s="87">
        <v>6.6361429802377101E-4</v>
      </c>
      <c r="J59" s="87">
        <v>3.7668579546798714E-4</v>
      </c>
      <c r="K59" s="87">
        <v>7.5284829298478625E-4</v>
      </c>
      <c r="L59" s="87">
        <v>4.4601822992246304E-3</v>
      </c>
      <c r="M59" s="87">
        <v>2.8987608950931864E-3</v>
      </c>
      <c r="N59" s="87">
        <v>1.8451323379752973E-3</v>
      </c>
      <c r="O59" s="87">
        <v>2.8465709260928566E-3</v>
      </c>
      <c r="P59" s="87">
        <v>3.1421562716306018E-3</v>
      </c>
      <c r="Q59" s="87">
        <v>1.0739237404682731E-3</v>
      </c>
    </row>
    <row r="60" spans="1:17" x14ac:dyDescent="0.25">
      <c r="A60" s="150" t="s">
        <v>29</v>
      </c>
      <c r="B60" s="87">
        <v>9.215928039569974E-3</v>
      </c>
      <c r="C60" s="87">
        <v>1.2705459455469454E-2</v>
      </c>
      <c r="D60" s="87">
        <v>7.9415755938378706E-3</v>
      </c>
      <c r="E60" s="87">
        <v>8.6610873237629778E-3</v>
      </c>
      <c r="F60" s="87">
        <v>9.0912617688094464E-3</v>
      </c>
      <c r="G60" s="87">
        <v>8.7642735715186826E-3</v>
      </c>
      <c r="H60" s="87">
        <v>1.0691753556290644E-2</v>
      </c>
      <c r="I60" s="87">
        <v>0</v>
      </c>
      <c r="J60" s="87">
        <v>0</v>
      </c>
      <c r="K60" s="87">
        <v>1.1336005002151681E-2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2.9873543710444567E-3</v>
      </c>
      <c r="C62" s="87">
        <v>1.0658382235820864E-2</v>
      </c>
      <c r="D62" s="87">
        <v>1.3148648978763007E-3</v>
      </c>
      <c r="E62" s="87">
        <v>6.3111078005128426E-2</v>
      </c>
      <c r="F62" s="87">
        <v>6.1089035942702749E-2</v>
      </c>
      <c r="G62" s="87">
        <v>3.6949023208920663E-2</v>
      </c>
      <c r="H62" s="87">
        <v>2.8160343653812099E-2</v>
      </c>
      <c r="I62" s="87">
        <v>4.4675436616917795E-3</v>
      </c>
      <c r="J62" s="87">
        <v>3.3153682353696755E-3</v>
      </c>
      <c r="K62" s="87">
        <v>1.8847642290697755E-2</v>
      </c>
      <c r="L62" s="87">
        <v>3.9116418127691399E-2</v>
      </c>
      <c r="M62" s="87">
        <v>2.2784713592482735E-2</v>
      </c>
      <c r="N62" s="87">
        <v>1.9822525585783232E-2</v>
      </c>
      <c r="O62" s="87">
        <v>3.1776558994945248E-2</v>
      </c>
      <c r="P62" s="87">
        <v>3.3880208774743244E-2</v>
      </c>
      <c r="Q62" s="87">
        <v>2.2489238872199929E-2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8.5440995094485064E-2</v>
      </c>
      <c r="C64" s="87">
        <v>7.1166747256976845E-2</v>
      </c>
      <c r="D64" s="87">
        <v>8.6166883391932833E-2</v>
      </c>
      <c r="E64" s="87">
        <v>0.12449903931459573</v>
      </c>
      <c r="F64" s="87">
        <v>0.13284122007693844</v>
      </c>
      <c r="G64" s="87">
        <v>0.14810880822250205</v>
      </c>
      <c r="H64" s="87">
        <v>0.17231953651449156</v>
      </c>
      <c r="I64" s="87">
        <v>0.1780374070260993</v>
      </c>
      <c r="J64" s="87">
        <v>0.15998722483161212</v>
      </c>
      <c r="K64" s="87">
        <v>0.12872707470562972</v>
      </c>
      <c r="L64" s="87">
        <v>0.11344504380905142</v>
      </c>
      <c r="M64" s="87">
        <v>0.10202965829869708</v>
      </c>
      <c r="N64" s="87">
        <v>7.0341927834504492E-2</v>
      </c>
      <c r="O64" s="87">
        <v>7.4529582192842059E-2</v>
      </c>
      <c r="P64" s="87">
        <v>7.6018123660465398E-2</v>
      </c>
      <c r="Q64" s="87">
        <v>8.1217500339904131E-2</v>
      </c>
    </row>
    <row r="65" spans="1:17" x14ac:dyDescent="0.25">
      <c r="A65" s="150" t="s">
        <v>22</v>
      </c>
      <c r="B65" s="87">
        <v>0.17403381641473392</v>
      </c>
      <c r="C65" s="87">
        <v>0.1773015688995094</v>
      </c>
      <c r="D65" s="87">
        <v>0.1824854786425856</v>
      </c>
      <c r="E65" s="87">
        <v>6.6100334667431579E-2</v>
      </c>
      <c r="F65" s="87">
        <v>7.2406390063616918E-2</v>
      </c>
      <c r="G65" s="87">
        <v>9.9472182057223316E-2</v>
      </c>
      <c r="H65" s="87">
        <v>0.10389177788045659</v>
      </c>
      <c r="I65" s="87">
        <v>0.12321312263903593</v>
      </c>
      <c r="J65" s="87">
        <v>0.11218676446385077</v>
      </c>
      <c r="K65" s="87">
        <v>6.9544024823172915E-2</v>
      </c>
      <c r="L65" s="87">
        <v>8.8225481406487005E-2</v>
      </c>
      <c r="M65" s="87">
        <v>9.8081351452495039E-2</v>
      </c>
      <c r="N65" s="87">
        <v>0.1090511169487547</v>
      </c>
      <c r="O65" s="87">
        <v>9.3068870416096336E-2</v>
      </c>
      <c r="P65" s="87">
        <v>9.2054745601544849E-2</v>
      </c>
      <c r="Q65" s="87">
        <v>9.6415927866995724E-2</v>
      </c>
    </row>
    <row r="66" spans="1:17" x14ac:dyDescent="0.25">
      <c r="A66" s="152" t="s">
        <v>325</v>
      </c>
      <c r="B66" s="151">
        <v>2.6697946901307303</v>
      </c>
      <c r="C66" s="151">
        <v>2.8922448532153462</v>
      </c>
      <c r="D66" s="151">
        <v>2.5503861108317665</v>
      </c>
      <c r="E66" s="151">
        <v>2.5663586327292944</v>
      </c>
      <c r="F66" s="151">
        <v>2.5818450893888008</v>
      </c>
      <c r="G66" s="151">
        <v>2.7441690229257429</v>
      </c>
      <c r="H66" s="151">
        <v>2.9321207883396458</v>
      </c>
      <c r="I66" s="151">
        <v>2.7574351886236568</v>
      </c>
      <c r="J66" s="151">
        <v>2.4827943899367044</v>
      </c>
      <c r="K66" s="151">
        <v>2.0628683560317316</v>
      </c>
      <c r="L66" s="151">
        <v>2.2072241307820901</v>
      </c>
      <c r="M66" s="151">
        <v>2.0321503581489124</v>
      </c>
      <c r="N66" s="151">
        <v>1.8095463243631595</v>
      </c>
      <c r="O66" s="151">
        <v>1.8199942427697884</v>
      </c>
      <c r="P66" s="151">
        <v>1.8458571087754567</v>
      </c>
      <c r="Q66" s="151">
        <v>1.8107693173761126</v>
      </c>
    </row>
    <row r="67" spans="1:17" x14ac:dyDescent="0.25">
      <c r="A67" s="156" t="s">
        <v>333</v>
      </c>
      <c r="B67" s="204">
        <v>39.750316943846187</v>
      </c>
      <c r="C67" s="204">
        <v>27.377185499999996</v>
      </c>
      <c r="D67" s="204">
        <v>20.457711499285594</v>
      </c>
      <c r="E67" s="204">
        <v>16.046409650855775</v>
      </c>
      <c r="F67" s="204">
        <v>19.145591771690196</v>
      </c>
      <c r="G67" s="204">
        <v>29.693377586394966</v>
      </c>
      <c r="H67" s="204">
        <v>34.084245988089734</v>
      </c>
      <c r="I67" s="204">
        <v>22.20026834479787</v>
      </c>
      <c r="J67" s="204">
        <v>24.949951046407122</v>
      </c>
      <c r="K67" s="204">
        <v>20.470928499272269</v>
      </c>
      <c r="L67" s="204">
        <v>15.600481005085273</v>
      </c>
      <c r="M67" s="204">
        <v>12.168179474188101</v>
      </c>
      <c r="N67" s="204">
        <v>13.366719549179246</v>
      </c>
      <c r="O67" s="204">
        <v>10.581011426367418</v>
      </c>
      <c r="P67" s="204">
        <v>9.8981946160760721</v>
      </c>
      <c r="Q67" s="204">
        <v>10.497147559648283</v>
      </c>
    </row>
    <row r="68" spans="1:17" x14ac:dyDescent="0.25">
      <c r="A68" s="72" t="s">
        <v>319</v>
      </c>
      <c r="B68" s="306">
        <v>18.303745278106632</v>
      </c>
      <c r="C68" s="306">
        <v>24.140992136380433</v>
      </c>
      <c r="D68" s="306">
        <v>26.13592044359449</v>
      </c>
      <c r="E68" s="306">
        <v>28.549268168178941</v>
      </c>
      <c r="F68" s="306">
        <v>30.472463578636379</v>
      </c>
      <c r="G68" s="306">
        <v>37.445345864974627</v>
      </c>
      <c r="H68" s="306">
        <v>43.068782747467139</v>
      </c>
      <c r="I68" s="306">
        <v>41.297634059567237</v>
      </c>
      <c r="J68" s="306">
        <v>35.466005067563067</v>
      </c>
      <c r="K68" s="306">
        <v>32.991421773271384</v>
      </c>
      <c r="L68" s="306">
        <v>36.720277319932563</v>
      </c>
      <c r="M68" s="306">
        <v>36.175626651033731</v>
      </c>
      <c r="N68" s="306">
        <v>34.190206183414297</v>
      </c>
      <c r="O68" s="306">
        <v>37.64967093548065</v>
      </c>
      <c r="P68" s="306">
        <v>39.452373417506372</v>
      </c>
      <c r="Q68" s="306">
        <v>40.16098912292081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0.99999999999999978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1.0000000000000002</v>
      </c>
      <c r="G72" s="77">
        <f t="shared" si="0"/>
        <v>1</v>
      </c>
      <c r="H72" s="77">
        <f t="shared" si="0"/>
        <v>0.99999999999999978</v>
      </c>
      <c r="I72" s="77">
        <f t="shared" si="0"/>
        <v>1</v>
      </c>
      <c r="J72" s="77">
        <f t="shared" si="0"/>
        <v>1.0000000000000002</v>
      </c>
      <c r="K72" s="77">
        <f t="shared" si="0"/>
        <v>1</v>
      </c>
      <c r="L72" s="77">
        <f t="shared" si="0"/>
        <v>1.0000000000000002</v>
      </c>
      <c r="M72" s="77">
        <f t="shared" si="0"/>
        <v>1.0000000000000004</v>
      </c>
      <c r="N72" s="77">
        <f t="shared" si="0"/>
        <v>0.99999999999999989</v>
      </c>
      <c r="O72" s="77">
        <f t="shared" si="0"/>
        <v>0.99999999999999989</v>
      </c>
      <c r="P72" s="77">
        <f t="shared" si="0"/>
        <v>1.0000000000000002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1.3391912449017765E-2</v>
      </c>
      <c r="C73" s="203">
        <f t="shared" si="1"/>
        <v>1.237019249075035E-2</v>
      </c>
      <c r="D73" s="203">
        <f t="shared" si="1"/>
        <v>1.2130812018560486E-2</v>
      </c>
      <c r="E73" s="203">
        <f t="shared" si="1"/>
        <v>1.1602681445204583E-2</v>
      </c>
      <c r="F73" s="203">
        <f t="shared" si="1"/>
        <v>1.1940061149404865E-2</v>
      </c>
      <c r="G73" s="203">
        <f t="shared" si="1"/>
        <v>1.2756002697495156E-2</v>
      </c>
      <c r="H73" s="203">
        <f t="shared" si="1"/>
        <v>1.3014476615883742E-2</v>
      </c>
      <c r="I73" s="203">
        <f t="shared" si="1"/>
        <v>1.2156181052168525E-2</v>
      </c>
      <c r="J73" s="203">
        <f t="shared" si="1"/>
        <v>1.2640816977984921E-2</v>
      </c>
      <c r="K73" s="203">
        <f t="shared" si="1"/>
        <v>1.2715146535911456E-2</v>
      </c>
      <c r="L73" s="203">
        <f t="shared" si="1"/>
        <v>1.2041622276130629E-2</v>
      </c>
      <c r="M73" s="203">
        <f t="shared" si="1"/>
        <v>1.1858387642354801E-2</v>
      </c>
      <c r="N73" s="203">
        <f t="shared" si="1"/>
        <v>1.2268259668773816E-2</v>
      </c>
      <c r="O73" s="203">
        <f t="shared" si="1"/>
        <v>1.1947485934097384E-2</v>
      </c>
      <c r="P73" s="203">
        <f t="shared" si="1"/>
        <v>1.1856358969636421E-2</v>
      </c>
      <c r="Q73" s="203">
        <f t="shared" si="1"/>
        <v>1.1989302304434126E-2</v>
      </c>
    </row>
    <row r="74" spans="1:17" x14ac:dyDescent="0.25">
      <c r="A74" s="76" t="s">
        <v>82</v>
      </c>
      <c r="B74" s="202">
        <f t="shared" ref="B74:Q74" si="2">IF(B$7=0,0,B$7/B$5)</f>
        <v>7.9317049801984809E-3</v>
      </c>
      <c r="C74" s="202">
        <f t="shared" si="2"/>
        <v>7.3314373548031475E-3</v>
      </c>
      <c r="D74" s="202">
        <f t="shared" si="2"/>
        <v>7.4266810061078279E-3</v>
      </c>
      <c r="E74" s="202">
        <f t="shared" si="2"/>
        <v>6.9551411615777986E-3</v>
      </c>
      <c r="F74" s="202">
        <f t="shared" si="2"/>
        <v>7.1603745837405391E-3</v>
      </c>
      <c r="G74" s="202">
        <f t="shared" si="2"/>
        <v>7.6526834106634958E-3</v>
      </c>
      <c r="H74" s="202">
        <f t="shared" si="2"/>
        <v>7.5954158666740402E-3</v>
      </c>
      <c r="I74" s="202">
        <f t="shared" si="2"/>
        <v>7.1707763121375799E-3</v>
      </c>
      <c r="J74" s="202">
        <f t="shared" si="2"/>
        <v>7.394150689166084E-3</v>
      </c>
      <c r="K74" s="202">
        <f t="shared" si="2"/>
        <v>7.3080890954101141E-3</v>
      </c>
      <c r="L74" s="202">
        <f t="shared" si="2"/>
        <v>6.9182310828152932E-3</v>
      </c>
      <c r="M74" s="202">
        <f t="shared" si="2"/>
        <v>6.8629877828325133E-3</v>
      </c>
      <c r="N74" s="202">
        <f t="shared" si="2"/>
        <v>7.0404946328084276E-3</v>
      </c>
      <c r="O74" s="202">
        <f t="shared" si="2"/>
        <v>6.725429902228742E-3</v>
      </c>
      <c r="P74" s="202">
        <f t="shared" si="2"/>
        <v>6.6280949319357059E-3</v>
      </c>
      <c r="Q74" s="202">
        <f t="shared" si="2"/>
        <v>6.6956888201538398E-3</v>
      </c>
    </row>
    <row r="75" spans="1:17" x14ac:dyDescent="0.25">
      <c r="A75" s="76" t="s">
        <v>81</v>
      </c>
      <c r="B75" s="202">
        <f t="shared" ref="B75:Q75" si="3">IF(B$8=0,0,B$8/B$5)</f>
        <v>1.9554971829992079E-2</v>
      </c>
      <c r="C75" s="202">
        <f t="shared" si="3"/>
        <v>1.9357060751569996E-2</v>
      </c>
      <c r="D75" s="202">
        <f t="shared" si="3"/>
        <v>1.6698967571091541E-2</v>
      </c>
      <c r="E75" s="202">
        <f t="shared" si="3"/>
        <v>1.838216252530998E-2</v>
      </c>
      <c r="F75" s="202">
        <f t="shared" si="3"/>
        <v>1.83697820929297E-2</v>
      </c>
      <c r="G75" s="202">
        <f t="shared" si="3"/>
        <v>1.8384587055300359E-2</v>
      </c>
      <c r="H75" s="202">
        <f t="shared" si="3"/>
        <v>2.0750102569124695E-2</v>
      </c>
      <c r="I75" s="202">
        <f t="shared" si="3"/>
        <v>1.9702333589827162E-2</v>
      </c>
      <c r="J75" s="202">
        <f t="shared" si="3"/>
        <v>2.0475517589243347E-2</v>
      </c>
      <c r="K75" s="202">
        <f t="shared" si="3"/>
        <v>2.1926319395391095E-2</v>
      </c>
      <c r="L75" s="202">
        <f t="shared" si="3"/>
        <v>2.1731169148481805E-2</v>
      </c>
      <c r="M75" s="202">
        <f t="shared" si="3"/>
        <v>2.111540066971344E-2</v>
      </c>
      <c r="N75" s="202">
        <f t="shared" si="3"/>
        <v>2.1895618246979043E-2</v>
      </c>
      <c r="O75" s="202">
        <f t="shared" si="3"/>
        <v>2.3235310640858941E-2</v>
      </c>
      <c r="P75" s="202">
        <f t="shared" si="3"/>
        <v>2.3702590575094815E-2</v>
      </c>
      <c r="Q75" s="202">
        <f t="shared" si="3"/>
        <v>2.3844724829842116E-2</v>
      </c>
    </row>
    <row r="76" spans="1:17" x14ac:dyDescent="0.25">
      <c r="A76" s="76" t="s">
        <v>80</v>
      </c>
      <c r="B76" s="202">
        <f t="shared" ref="B76:Q76" si="4">IF(B$9=0,0,B$9/B$5)</f>
        <v>1.7397144116503428E-2</v>
      </c>
      <c r="C76" s="202">
        <f t="shared" si="4"/>
        <v>1.5018628729769558E-2</v>
      </c>
      <c r="D76" s="202">
        <f t="shared" si="4"/>
        <v>1.3075260784617191E-2</v>
      </c>
      <c r="E76" s="202">
        <f t="shared" si="4"/>
        <v>1.2793401337566063E-2</v>
      </c>
      <c r="F76" s="202">
        <f t="shared" si="4"/>
        <v>1.3537550977568832E-2</v>
      </c>
      <c r="G76" s="202">
        <f t="shared" si="4"/>
        <v>1.5361000085506159E-2</v>
      </c>
      <c r="H76" s="202">
        <f t="shared" si="4"/>
        <v>1.7191576161364935E-2</v>
      </c>
      <c r="I76" s="202">
        <f t="shared" si="4"/>
        <v>1.4725665490756219E-2</v>
      </c>
      <c r="J76" s="202">
        <f t="shared" si="4"/>
        <v>1.6214399165073719E-2</v>
      </c>
      <c r="K76" s="202">
        <f t="shared" si="4"/>
        <v>1.7149767124610939E-2</v>
      </c>
      <c r="L76" s="202">
        <f t="shared" si="4"/>
        <v>1.5547504394104046E-2</v>
      </c>
      <c r="M76" s="202">
        <f t="shared" si="4"/>
        <v>1.4812977603979526E-2</v>
      </c>
      <c r="N76" s="202">
        <f t="shared" si="4"/>
        <v>1.613908331888016E-2</v>
      </c>
      <c r="O76" s="202">
        <f t="shared" si="4"/>
        <v>1.6136319159278625E-2</v>
      </c>
      <c r="P76" s="202">
        <f t="shared" si="4"/>
        <v>1.6181544171103589E-2</v>
      </c>
      <c r="Q76" s="202">
        <f t="shared" si="4"/>
        <v>1.655279683091495E-2</v>
      </c>
    </row>
    <row r="77" spans="1:17" x14ac:dyDescent="0.25">
      <c r="A77" s="129" t="s">
        <v>79</v>
      </c>
      <c r="B77" s="201">
        <f t="shared" ref="B77:Q77" si="5">IF(B$10=0,0,B$10/B$5)</f>
        <v>2.097024167910419E-2</v>
      </c>
      <c r="C77" s="201">
        <f t="shared" si="5"/>
        <v>1.77166030668219E-2</v>
      </c>
      <c r="D77" s="201">
        <f t="shared" si="5"/>
        <v>1.790270029782158E-2</v>
      </c>
      <c r="E77" s="201">
        <f t="shared" si="5"/>
        <v>1.5572514638038491E-2</v>
      </c>
      <c r="F77" s="201">
        <f t="shared" si="5"/>
        <v>1.6675117814896143E-2</v>
      </c>
      <c r="G77" s="201">
        <f t="shared" si="5"/>
        <v>1.9325477897872322E-2</v>
      </c>
      <c r="H77" s="201">
        <f t="shared" si="5"/>
        <v>1.9307770217883571E-2</v>
      </c>
      <c r="I77" s="201">
        <f t="shared" si="5"/>
        <v>1.6894656881658074E-2</v>
      </c>
      <c r="J77" s="201">
        <f t="shared" si="5"/>
        <v>1.8191288676152002E-2</v>
      </c>
      <c r="K77" s="201">
        <f t="shared" si="5"/>
        <v>1.7906386512993252E-2</v>
      </c>
      <c r="L77" s="201">
        <f t="shared" si="5"/>
        <v>1.5785056843977907E-2</v>
      </c>
      <c r="M77" s="201">
        <f t="shared" si="5"/>
        <v>1.54122671157093E-2</v>
      </c>
      <c r="N77" s="201">
        <f t="shared" si="5"/>
        <v>1.6463002375235843E-2</v>
      </c>
      <c r="O77" s="201">
        <f t="shared" si="5"/>
        <v>1.4932460587461366E-2</v>
      </c>
      <c r="P77" s="201">
        <f t="shared" si="5"/>
        <v>1.4466175704978237E-2</v>
      </c>
      <c r="Q77" s="201">
        <f t="shared" si="5"/>
        <v>1.4847267914391185E-2</v>
      </c>
    </row>
    <row r="78" spans="1:17" x14ac:dyDescent="0.25">
      <c r="A78" s="127" t="s">
        <v>324</v>
      </c>
      <c r="B78" s="200">
        <f t="shared" ref="B78:Q78" si="6">IF(B$15=0,0,B$15/B$5)</f>
        <v>0.18848822783033836</v>
      </c>
      <c r="C78" s="200">
        <f t="shared" si="6"/>
        <v>0.23040360691040035</v>
      </c>
      <c r="D78" s="200">
        <f t="shared" si="6"/>
        <v>0.21872429690886522</v>
      </c>
      <c r="E78" s="200">
        <f t="shared" si="6"/>
        <v>0.20686101539293272</v>
      </c>
      <c r="F78" s="200">
        <f t="shared" si="6"/>
        <v>0.18754673396756819</v>
      </c>
      <c r="G78" s="200">
        <f t="shared" si="6"/>
        <v>0.16432329295972634</v>
      </c>
      <c r="H78" s="200">
        <f t="shared" si="6"/>
        <v>0.13310063028089239</v>
      </c>
      <c r="I78" s="200">
        <f t="shared" si="6"/>
        <v>0.14541217922095481</v>
      </c>
      <c r="J78" s="200">
        <f t="shared" si="6"/>
        <v>0.14034827015300327</v>
      </c>
      <c r="K78" s="200">
        <f t="shared" si="6"/>
        <v>0.1231737444851795</v>
      </c>
      <c r="L78" s="200">
        <f t="shared" si="6"/>
        <v>0.13775182076802131</v>
      </c>
      <c r="M78" s="200">
        <f t="shared" si="6"/>
        <v>0.12673622205926979</v>
      </c>
      <c r="N78" s="200">
        <f t="shared" si="6"/>
        <v>0.10347040979757059</v>
      </c>
      <c r="O78" s="200">
        <f t="shared" si="6"/>
        <v>9.5700401409793676E-2</v>
      </c>
      <c r="P78" s="200">
        <f t="shared" si="6"/>
        <v>9.0342987807856073E-2</v>
      </c>
      <c r="Q78" s="200">
        <f t="shared" si="6"/>
        <v>7.7400764720344087E-2</v>
      </c>
    </row>
    <row r="79" spans="1:17" x14ac:dyDescent="0.25">
      <c r="A79" s="127" t="s">
        <v>323</v>
      </c>
      <c r="B79" s="200">
        <f t="shared" ref="B79:Q79" si="7">IF(B$26=0,0,B$26/B$5)</f>
        <v>0.4146103216403525</v>
      </c>
      <c r="C79" s="200">
        <f t="shared" si="7"/>
        <v>0.36510142668550521</v>
      </c>
      <c r="D79" s="200">
        <f t="shared" si="7"/>
        <v>0.35602707410833495</v>
      </c>
      <c r="E79" s="200">
        <f t="shared" si="7"/>
        <v>0.35408360276946005</v>
      </c>
      <c r="F79" s="200">
        <f t="shared" si="7"/>
        <v>0.36113299216123756</v>
      </c>
      <c r="G79" s="200">
        <f t="shared" si="7"/>
        <v>0.35794744718360183</v>
      </c>
      <c r="H79" s="200">
        <f t="shared" si="7"/>
        <v>0.38476362925084462</v>
      </c>
      <c r="I79" s="200">
        <f t="shared" si="7"/>
        <v>0.35608175782041557</v>
      </c>
      <c r="J79" s="200">
        <f t="shared" si="7"/>
        <v>0.37636882135327754</v>
      </c>
      <c r="K79" s="200">
        <f t="shared" si="7"/>
        <v>0.37738819563147141</v>
      </c>
      <c r="L79" s="200">
        <f t="shared" si="7"/>
        <v>0.3457881814720663</v>
      </c>
      <c r="M79" s="200">
        <f t="shared" si="7"/>
        <v>0.34203527316974669</v>
      </c>
      <c r="N79" s="200">
        <f t="shared" si="7"/>
        <v>0.35677273973937085</v>
      </c>
      <c r="O79" s="200">
        <f t="shared" si="7"/>
        <v>0.33653931476258953</v>
      </c>
      <c r="P79" s="200">
        <f t="shared" si="7"/>
        <v>0.33108580597737808</v>
      </c>
      <c r="Q79" s="200">
        <f t="shared" si="7"/>
        <v>0.33486543544337366</v>
      </c>
    </row>
    <row r="80" spans="1:17" x14ac:dyDescent="0.25">
      <c r="A80" s="142" t="s">
        <v>332</v>
      </c>
      <c r="B80" s="199">
        <f t="shared" ref="B80:Q80" si="8">IF(B$27=0,0,B$27/B$5)</f>
        <v>0.39866167302912314</v>
      </c>
      <c r="C80" s="199">
        <f t="shared" si="8"/>
        <v>0.34539625589377787</v>
      </c>
      <c r="D80" s="199">
        <f t="shared" si="8"/>
        <v>0.33525610167453701</v>
      </c>
      <c r="E80" s="199">
        <f t="shared" si="8"/>
        <v>0.33149781037776582</v>
      </c>
      <c r="F80" s="199">
        <f t="shared" si="8"/>
        <v>0.33978210562875943</v>
      </c>
      <c r="G80" s="199">
        <f t="shared" si="8"/>
        <v>0.33958632048160403</v>
      </c>
      <c r="H80" s="199">
        <f t="shared" si="8"/>
        <v>0.36751744073099069</v>
      </c>
      <c r="I80" s="199">
        <f t="shared" si="8"/>
        <v>0.3356172329220129</v>
      </c>
      <c r="J80" s="199">
        <f t="shared" si="8"/>
        <v>0.35773443570341734</v>
      </c>
      <c r="K80" s="199">
        <f t="shared" si="8"/>
        <v>0.35912921560636057</v>
      </c>
      <c r="L80" s="199">
        <f t="shared" si="8"/>
        <v>0.32504827942846948</v>
      </c>
      <c r="M80" s="199">
        <f t="shared" si="8"/>
        <v>0.32058042422759808</v>
      </c>
      <c r="N80" s="199">
        <f t="shared" si="8"/>
        <v>0.33687467786892727</v>
      </c>
      <c r="O80" s="199">
        <f t="shared" si="8"/>
        <v>0.315561537805298</v>
      </c>
      <c r="P80" s="199">
        <f t="shared" si="8"/>
        <v>0.3098074617575452</v>
      </c>
      <c r="Q80" s="199">
        <f t="shared" si="8"/>
        <v>0.31408415354121838</v>
      </c>
    </row>
    <row r="81" spans="1:17" x14ac:dyDescent="0.25">
      <c r="A81" s="142" t="s">
        <v>331</v>
      </c>
      <c r="B81" s="199">
        <f t="shared" ref="B81:Q81" si="9">IF(B$33=0,0,B$33/B$5)</f>
        <v>1.5948648611229403E-2</v>
      </c>
      <c r="C81" s="199">
        <f t="shared" si="9"/>
        <v>1.9705170791727327E-2</v>
      </c>
      <c r="D81" s="199">
        <f t="shared" si="9"/>
        <v>2.0770972433797955E-2</v>
      </c>
      <c r="E81" s="199">
        <f t="shared" si="9"/>
        <v>2.2585792391694219E-2</v>
      </c>
      <c r="F81" s="199">
        <f t="shared" si="9"/>
        <v>2.1350886532478148E-2</v>
      </c>
      <c r="G81" s="199">
        <f t="shared" si="9"/>
        <v>1.8361126701997788E-2</v>
      </c>
      <c r="H81" s="199">
        <f t="shared" si="9"/>
        <v>1.7246188519853909E-2</v>
      </c>
      <c r="I81" s="199">
        <f t="shared" si="9"/>
        <v>2.0464524898402711E-2</v>
      </c>
      <c r="J81" s="199">
        <f t="shared" si="9"/>
        <v>1.8634385649860172E-2</v>
      </c>
      <c r="K81" s="199">
        <f t="shared" si="9"/>
        <v>1.8258980025110824E-2</v>
      </c>
      <c r="L81" s="199">
        <f t="shared" si="9"/>
        <v>2.0739902043596856E-2</v>
      </c>
      <c r="M81" s="199">
        <f t="shared" si="9"/>
        <v>2.1454848942148618E-2</v>
      </c>
      <c r="N81" s="199">
        <f t="shared" si="9"/>
        <v>1.9898061870443587E-2</v>
      </c>
      <c r="O81" s="199">
        <f t="shared" si="9"/>
        <v>2.0977776957291538E-2</v>
      </c>
      <c r="P81" s="199">
        <f t="shared" si="9"/>
        <v>2.1278344219832868E-2</v>
      </c>
      <c r="Q81" s="199">
        <f t="shared" si="9"/>
        <v>2.0781281902155245E-2</v>
      </c>
    </row>
    <row r="82" spans="1:17" x14ac:dyDescent="0.25">
      <c r="A82" s="127" t="s">
        <v>322</v>
      </c>
      <c r="B82" s="200">
        <f t="shared" ref="B82:Q82" si="10">IF(B$34=0,0,B$34/B$5)</f>
        <v>3.3036486408975191E-2</v>
      </c>
      <c r="C82" s="200">
        <f t="shared" si="10"/>
        <v>4.081785378286374E-2</v>
      </c>
      <c r="D82" s="200">
        <f t="shared" si="10"/>
        <v>4.3025585755724335E-2</v>
      </c>
      <c r="E82" s="200">
        <f t="shared" si="10"/>
        <v>4.6784855668509449E-2</v>
      </c>
      <c r="F82" s="200">
        <f t="shared" si="10"/>
        <v>4.4226836388704734E-2</v>
      </c>
      <c r="G82" s="200">
        <f t="shared" si="10"/>
        <v>3.8033762454138267E-2</v>
      </c>
      <c r="H82" s="200">
        <f t="shared" si="10"/>
        <v>3.57242476482688E-2</v>
      </c>
      <c r="I82" s="200">
        <f t="shared" si="10"/>
        <v>4.2390801575262753E-2</v>
      </c>
      <c r="J82" s="200">
        <f t="shared" si="10"/>
        <v>3.859979884613892E-2</v>
      </c>
      <c r="K82" s="200">
        <f t="shared" si="10"/>
        <v>3.7822172909158139E-2</v>
      </c>
      <c r="L82" s="200">
        <f t="shared" si="10"/>
        <v>4.2961225661736331E-2</v>
      </c>
      <c r="M82" s="200">
        <f t="shared" si="10"/>
        <v>4.4442187094450691E-2</v>
      </c>
      <c r="N82" s="200">
        <f t="shared" si="10"/>
        <v>4.1217413874490294E-2</v>
      </c>
      <c r="O82" s="200">
        <f t="shared" si="10"/>
        <v>4.3453966554389614E-2</v>
      </c>
      <c r="P82" s="200">
        <f t="shared" si="10"/>
        <v>4.40765701696538E-2</v>
      </c>
      <c r="Q82" s="200">
        <f t="shared" si="10"/>
        <v>4.3046941083035868E-2</v>
      </c>
    </row>
    <row r="83" spans="1:17" x14ac:dyDescent="0.25">
      <c r="A83" s="142" t="s">
        <v>330</v>
      </c>
      <c r="B83" s="199">
        <f t="shared" ref="B83:Q83" si="11">IF(B$35=0,0,B$35/B$5)</f>
        <v>1.4866418884038838E-2</v>
      </c>
      <c r="C83" s="199">
        <f t="shared" si="11"/>
        <v>1.8368034202288681E-2</v>
      </c>
      <c r="D83" s="199">
        <f t="shared" si="11"/>
        <v>1.936151359007595E-2</v>
      </c>
      <c r="E83" s="199">
        <f t="shared" si="11"/>
        <v>2.1053185050829256E-2</v>
      </c>
      <c r="F83" s="199">
        <f t="shared" si="11"/>
        <v>1.9902076374917133E-2</v>
      </c>
      <c r="G83" s="199">
        <f t="shared" si="11"/>
        <v>1.7115193104362221E-2</v>
      </c>
      <c r="H83" s="199">
        <f t="shared" si="11"/>
        <v>1.6075911441720957E-2</v>
      </c>
      <c r="I83" s="199">
        <f t="shared" si="11"/>
        <v>1.9075860708868242E-2</v>
      </c>
      <c r="J83" s="199">
        <f t="shared" si="11"/>
        <v>1.7369909480762512E-2</v>
      </c>
      <c r="K83" s="199">
        <f t="shared" si="11"/>
        <v>1.7019977809121161E-2</v>
      </c>
      <c r="L83" s="199">
        <f t="shared" si="11"/>
        <v>1.9332551547781351E-2</v>
      </c>
      <c r="M83" s="199">
        <f t="shared" si="11"/>
        <v>1.999898419250281E-2</v>
      </c>
      <c r="N83" s="199">
        <f t="shared" si="11"/>
        <v>1.8547836243520636E-2</v>
      </c>
      <c r="O83" s="199">
        <f t="shared" si="11"/>
        <v>1.9554284949475323E-2</v>
      </c>
      <c r="P83" s="199">
        <f t="shared" si="11"/>
        <v>1.9834456576344212E-2</v>
      </c>
      <c r="Q83" s="199">
        <f t="shared" si="11"/>
        <v>1.9371123487366138E-2</v>
      </c>
    </row>
    <row r="84" spans="1:17" x14ac:dyDescent="0.25">
      <c r="A84" s="142" t="s">
        <v>329</v>
      </c>
      <c r="B84" s="199">
        <f t="shared" ref="B84:Q84" si="12">IF(B$41=0,0,B$41/B$5)</f>
        <v>1.6518243204487592E-2</v>
      </c>
      <c r="C84" s="199">
        <f t="shared" si="12"/>
        <v>2.040892689143187E-2</v>
      </c>
      <c r="D84" s="199">
        <f t="shared" si="12"/>
        <v>2.1512792877862164E-2</v>
      </c>
      <c r="E84" s="199">
        <f t="shared" si="12"/>
        <v>2.3392427834254721E-2</v>
      </c>
      <c r="F84" s="199">
        <f t="shared" si="12"/>
        <v>2.2113418194352367E-2</v>
      </c>
      <c r="G84" s="199">
        <f t="shared" si="12"/>
        <v>1.9016881227069134E-2</v>
      </c>
      <c r="H84" s="199">
        <f t="shared" si="12"/>
        <v>1.78621238241344E-2</v>
      </c>
      <c r="I84" s="199">
        <f t="shared" si="12"/>
        <v>2.1195400787631373E-2</v>
      </c>
      <c r="J84" s="199">
        <f t="shared" si="12"/>
        <v>1.9299899423069464E-2</v>
      </c>
      <c r="K84" s="199">
        <f t="shared" si="12"/>
        <v>1.8911086454579066E-2</v>
      </c>
      <c r="L84" s="199">
        <f t="shared" si="12"/>
        <v>2.1480612830868169E-2</v>
      </c>
      <c r="M84" s="199">
        <f t="shared" si="12"/>
        <v>2.2221093547225349E-2</v>
      </c>
      <c r="N84" s="199">
        <f t="shared" si="12"/>
        <v>2.060870693724514E-2</v>
      </c>
      <c r="O84" s="199">
        <f t="shared" si="12"/>
        <v>2.1726983277194804E-2</v>
      </c>
      <c r="P84" s="199">
        <f t="shared" si="12"/>
        <v>2.20382850848269E-2</v>
      </c>
      <c r="Q84" s="199">
        <f t="shared" si="12"/>
        <v>2.1523470541517931E-2</v>
      </c>
    </row>
    <row r="85" spans="1:17" x14ac:dyDescent="0.25">
      <c r="A85" s="142" t="s">
        <v>328</v>
      </c>
      <c r="B85" s="199">
        <f t="shared" ref="B85:Q85" si="13">IF(B$52=0,0,B$52/B$5)</f>
        <v>1.6518243204487594E-3</v>
      </c>
      <c r="C85" s="199">
        <f t="shared" si="13"/>
        <v>2.0408926891431877E-3</v>
      </c>
      <c r="D85" s="199">
        <f t="shared" si="13"/>
        <v>2.1512792877862166E-3</v>
      </c>
      <c r="E85" s="199">
        <f t="shared" si="13"/>
        <v>2.339242783425473E-3</v>
      </c>
      <c r="F85" s="199">
        <f t="shared" si="13"/>
        <v>2.2113418194352366E-3</v>
      </c>
      <c r="G85" s="199">
        <f t="shared" si="13"/>
        <v>1.9016881227069138E-3</v>
      </c>
      <c r="H85" s="199">
        <f t="shared" si="13"/>
        <v>1.7862123824134407E-3</v>
      </c>
      <c r="I85" s="199">
        <f t="shared" si="13"/>
        <v>2.119540078763138E-3</v>
      </c>
      <c r="J85" s="199">
        <f t="shared" si="13"/>
        <v>1.9299899423069465E-3</v>
      </c>
      <c r="K85" s="199">
        <f t="shared" si="13"/>
        <v>1.8911086454579068E-3</v>
      </c>
      <c r="L85" s="199">
        <f t="shared" si="13"/>
        <v>2.1480612830868176E-3</v>
      </c>
      <c r="M85" s="199">
        <f t="shared" si="13"/>
        <v>2.2221093547225355E-3</v>
      </c>
      <c r="N85" s="199">
        <f t="shared" si="13"/>
        <v>2.0608706937245143E-3</v>
      </c>
      <c r="O85" s="199">
        <f t="shared" si="13"/>
        <v>2.1726983277194807E-3</v>
      </c>
      <c r="P85" s="199">
        <f t="shared" si="13"/>
        <v>2.2038285084826901E-3</v>
      </c>
      <c r="Q85" s="199">
        <f t="shared" si="13"/>
        <v>2.1523470541517931E-3</v>
      </c>
    </row>
    <row r="86" spans="1:17" x14ac:dyDescent="0.25">
      <c r="A86" s="127" t="s">
        <v>321</v>
      </c>
      <c r="B86" s="200">
        <f t="shared" ref="B86:Q86" si="14">IF(B$53=0,0,B$53/B$5)</f>
        <v>1.7087837797745784E-2</v>
      </c>
      <c r="C86" s="200">
        <f t="shared" si="14"/>
        <v>2.1112682991136413E-2</v>
      </c>
      <c r="D86" s="200">
        <f t="shared" si="14"/>
        <v>2.2254613321926374E-2</v>
      </c>
      <c r="E86" s="200">
        <f t="shared" si="14"/>
        <v>2.4199063276815227E-2</v>
      </c>
      <c r="F86" s="200">
        <f t="shared" si="14"/>
        <v>2.2875949856226582E-2</v>
      </c>
      <c r="G86" s="200">
        <f t="shared" si="14"/>
        <v>1.9672635752140486E-2</v>
      </c>
      <c r="H86" s="200">
        <f t="shared" si="14"/>
        <v>1.8478059128414898E-2</v>
      </c>
      <c r="I86" s="200">
        <f t="shared" si="14"/>
        <v>2.1926276676860045E-2</v>
      </c>
      <c r="J86" s="200">
        <f t="shared" si="14"/>
        <v>1.9965413196278751E-2</v>
      </c>
      <c r="K86" s="200">
        <f t="shared" si="14"/>
        <v>1.9563192884047308E-2</v>
      </c>
      <c r="L86" s="200">
        <f t="shared" si="14"/>
        <v>2.2221323618139489E-2</v>
      </c>
      <c r="M86" s="200">
        <f t="shared" si="14"/>
        <v>2.2987338152302087E-2</v>
      </c>
      <c r="N86" s="200">
        <f t="shared" si="14"/>
        <v>2.1319352004046697E-2</v>
      </c>
      <c r="O86" s="200">
        <f t="shared" si="14"/>
        <v>2.2476189597098076E-2</v>
      </c>
      <c r="P86" s="200">
        <f t="shared" si="14"/>
        <v>2.2798225949820925E-2</v>
      </c>
      <c r="Q86" s="200">
        <f t="shared" si="14"/>
        <v>2.2265659180880613E-2</v>
      </c>
    </row>
    <row r="87" spans="1:17" x14ac:dyDescent="0.25">
      <c r="A87" s="142" t="s">
        <v>327</v>
      </c>
      <c r="B87" s="199">
        <f t="shared" ref="B87:Q87" si="15">IF(B$54=0,0,B$54/B$5)</f>
        <v>3.4175675595491568E-3</v>
      </c>
      <c r="C87" s="199">
        <f t="shared" si="15"/>
        <v>4.2225365982272835E-3</v>
      </c>
      <c r="D87" s="199">
        <f t="shared" si="15"/>
        <v>4.4509226643852755E-3</v>
      </c>
      <c r="E87" s="199">
        <f t="shared" si="15"/>
        <v>4.8398126553630466E-3</v>
      </c>
      <c r="F87" s="199">
        <f t="shared" si="15"/>
        <v>4.5751899712453163E-3</v>
      </c>
      <c r="G87" s="199">
        <f t="shared" si="15"/>
        <v>3.9345271504280972E-3</v>
      </c>
      <c r="H87" s="199">
        <f t="shared" si="15"/>
        <v>3.69561182568298E-3</v>
      </c>
      <c r="I87" s="199">
        <f t="shared" si="15"/>
        <v>4.385255335372009E-3</v>
      </c>
      <c r="J87" s="199">
        <f t="shared" si="15"/>
        <v>3.9930826392557501E-3</v>
      </c>
      <c r="K87" s="199">
        <f t="shared" si="15"/>
        <v>3.9126385768094617E-3</v>
      </c>
      <c r="L87" s="199">
        <f t="shared" si="15"/>
        <v>4.4442647236278979E-3</v>
      </c>
      <c r="M87" s="199">
        <f t="shared" si="15"/>
        <v>4.5974676304604174E-3</v>
      </c>
      <c r="N87" s="199">
        <f t="shared" si="15"/>
        <v>4.26387040080934E-3</v>
      </c>
      <c r="O87" s="199">
        <f t="shared" si="15"/>
        <v>4.4952379194196151E-3</v>
      </c>
      <c r="P87" s="199">
        <f t="shared" si="15"/>
        <v>4.5596451899641861E-3</v>
      </c>
      <c r="Q87" s="199">
        <f t="shared" si="15"/>
        <v>4.4531318361761231E-3</v>
      </c>
    </row>
    <row r="88" spans="1:17" x14ac:dyDescent="0.25">
      <c r="A88" s="142" t="s">
        <v>326</v>
      </c>
      <c r="B88" s="199">
        <f t="shared" ref="B88:Q88" si="16">IF(B$55=0,0,B$55/B$5)</f>
        <v>1.3670270238196629E-3</v>
      </c>
      <c r="C88" s="199">
        <f t="shared" si="16"/>
        <v>1.6890146392909134E-3</v>
      </c>
      <c r="D88" s="199">
        <f t="shared" si="16"/>
        <v>1.7803690657541102E-3</v>
      </c>
      <c r="E88" s="199">
        <f t="shared" si="16"/>
        <v>1.9359250621452182E-3</v>
      </c>
      <c r="F88" s="199">
        <f t="shared" si="16"/>
        <v>1.8300759884981267E-3</v>
      </c>
      <c r="G88" s="199">
        <f t="shared" si="16"/>
        <v>1.5738108601712391E-3</v>
      </c>
      <c r="H88" s="199">
        <f t="shared" si="16"/>
        <v>1.478244730273192E-3</v>
      </c>
      <c r="I88" s="199">
        <f t="shared" si="16"/>
        <v>1.7541021341488036E-3</v>
      </c>
      <c r="J88" s="199">
        <f t="shared" si="16"/>
        <v>1.5972330557023006E-3</v>
      </c>
      <c r="K88" s="199">
        <f t="shared" si="16"/>
        <v>1.5650554307237844E-3</v>
      </c>
      <c r="L88" s="199">
        <f t="shared" si="16"/>
        <v>1.7777058894511589E-3</v>
      </c>
      <c r="M88" s="199">
        <f t="shared" si="16"/>
        <v>1.8389870521841668E-3</v>
      </c>
      <c r="N88" s="199">
        <f t="shared" si="16"/>
        <v>1.7055481603237357E-3</v>
      </c>
      <c r="O88" s="199">
        <f t="shared" si="16"/>
        <v>1.798095167767846E-3</v>
      </c>
      <c r="P88" s="199">
        <f t="shared" si="16"/>
        <v>1.8238580759856746E-3</v>
      </c>
      <c r="Q88" s="199">
        <f t="shared" si="16"/>
        <v>1.7812527344704492E-3</v>
      </c>
    </row>
    <row r="89" spans="1:17" x14ac:dyDescent="0.25">
      <c r="A89" s="142" t="s">
        <v>325</v>
      </c>
      <c r="B89" s="199">
        <f t="shared" ref="B89:Q89" si="17">IF(B$66=0,0,B$66/B$5)</f>
        <v>1.2303243214376964E-2</v>
      </c>
      <c r="C89" s="199">
        <f t="shared" si="17"/>
        <v>1.520113175361822E-2</v>
      </c>
      <c r="D89" s="199">
        <f t="shared" si="17"/>
        <v>1.6023321591786991E-2</v>
      </c>
      <c r="E89" s="199">
        <f t="shared" si="17"/>
        <v>1.7423325559306965E-2</v>
      </c>
      <c r="F89" s="199">
        <f t="shared" si="17"/>
        <v>1.6470683896483138E-2</v>
      </c>
      <c r="G89" s="199">
        <f t="shared" si="17"/>
        <v>1.4164297741541149E-2</v>
      </c>
      <c r="H89" s="199">
        <f t="shared" si="17"/>
        <v>1.3304202572458729E-2</v>
      </c>
      <c r="I89" s="199">
        <f t="shared" si="17"/>
        <v>1.5786919207339233E-2</v>
      </c>
      <c r="J89" s="199">
        <f t="shared" si="17"/>
        <v>1.4375097501320702E-2</v>
      </c>
      <c r="K89" s="199">
        <f t="shared" si="17"/>
        <v>1.4085498876514059E-2</v>
      </c>
      <c r="L89" s="199">
        <f t="shared" si="17"/>
        <v>1.5999353005060429E-2</v>
      </c>
      <c r="M89" s="199">
        <f t="shared" si="17"/>
        <v>1.6550883469657503E-2</v>
      </c>
      <c r="N89" s="199">
        <f t="shared" si="17"/>
        <v>1.5349933442913622E-2</v>
      </c>
      <c r="O89" s="199">
        <f t="shared" si="17"/>
        <v>1.6182856509910613E-2</v>
      </c>
      <c r="P89" s="199">
        <f t="shared" si="17"/>
        <v>1.6414722683871067E-2</v>
      </c>
      <c r="Q89" s="199">
        <f t="shared" si="17"/>
        <v>1.6031274610234042E-2</v>
      </c>
    </row>
    <row r="90" spans="1:17" x14ac:dyDescent="0.25">
      <c r="A90" s="127" t="s">
        <v>320</v>
      </c>
      <c r="B90" s="200">
        <f t="shared" ref="B90:Q90" si="18">IF(B$67=0,0,B$67/B$5)</f>
        <v>0.18318180758115218</v>
      </c>
      <c r="C90" s="200">
        <f t="shared" si="18"/>
        <v>0.14388968602229202</v>
      </c>
      <c r="D90" s="200">
        <f t="shared" si="18"/>
        <v>0.12852975045341081</v>
      </c>
      <c r="E90" s="200">
        <f t="shared" si="18"/>
        <v>0.10894105595348268</v>
      </c>
      <c r="F90" s="200">
        <f t="shared" si="18"/>
        <v>0.12213784296302159</v>
      </c>
      <c r="G90" s="200">
        <f t="shared" si="18"/>
        <v>0.15326528270379203</v>
      </c>
      <c r="H90" s="200">
        <f t="shared" si="18"/>
        <v>0.15465383109671949</v>
      </c>
      <c r="I90" s="200">
        <f t="shared" si="18"/>
        <v>0.12710138906855314</v>
      </c>
      <c r="J90" s="200">
        <f t="shared" si="18"/>
        <v>0.14445738253598372</v>
      </c>
      <c r="K90" s="200">
        <f t="shared" si="18"/>
        <v>0.13977781933325842</v>
      </c>
      <c r="L90" s="200">
        <f t="shared" si="18"/>
        <v>0.11308212843824737</v>
      </c>
      <c r="M90" s="200">
        <f t="shared" si="18"/>
        <v>9.910394656949284E-2</v>
      </c>
      <c r="N90" s="200">
        <f t="shared" si="18"/>
        <v>0.11338657246158258</v>
      </c>
      <c r="O90" s="200">
        <f t="shared" si="18"/>
        <v>9.4083258956928248E-2</v>
      </c>
      <c r="P90" s="200">
        <f t="shared" si="18"/>
        <v>8.8022046192763631E-2</v>
      </c>
      <c r="Q90" s="200">
        <f t="shared" si="18"/>
        <v>9.2934342071092205E-2</v>
      </c>
    </row>
    <row r="91" spans="1:17" x14ac:dyDescent="0.25">
      <c r="A91" s="72" t="s">
        <v>319</v>
      </c>
      <c r="B91" s="71">
        <f t="shared" ref="B91:Q91" si="19">IF(B$68=0,0,B$68/B$5)</f>
        <v>8.4349343686619893E-2</v>
      </c>
      <c r="C91" s="71">
        <f t="shared" si="19"/>
        <v>0.12688082121408725</v>
      </c>
      <c r="D91" s="71">
        <f t="shared" si="19"/>
        <v>0.16420425777353961</v>
      </c>
      <c r="E91" s="71">
        <f t="shared" si="19"/>
        <v>0.19382450583110308</v>
      </c>
      <c r="F91" s="71">
        <f t="shared" si="19"/>
        <v>0.19439675804470141</v>
      </c>
      <c r="G91" s="71">
        <f t="shared" si="19"/>
        <v>0.1932778277997636</v>
      </c>
      <c r="H91" s="71">
        <f t="shared" si="19"/>
        <v>0.1954202611639288</v>
      </c>
      <c r="I91" s="71">
        <f t="shared" si="19"/>
        <v>0.23643798231140609</v>
      </c>
      <c r="J91" s="71">
        <f t="shared" si="19"/>
        <v>0.20534414081769797</v>
      </c>
      <c r="K91" s="71">
        <f t="shared" si="19"/>
        <v>0.22526916609256836</v>
      </c>
      <c r="L91" s="71">
        <f t="shared" si="19"/>
        <v>0.2661717362962796</v>
      </c>
      <c r="M91" s="71">
        <f t="shared" si="19"/>
        <v>0.29463301214014848</v>
      </c>
      <c r="N91" s="71">
        <f t="shared" si="19"/>
        <v>0.29002705388026151</v>
      </c>
      <c r="O91" s="71">
        <f t="shared" si="19"/>
        <v>0.33476986249527563</v>
      </c>
      <c r="P91" s="71">
        <f t="shared" si="19"/>
        <v>0.35083959954977884</v>
      </c>
      <c r="Q91" s="71">
        <f t="shared" si="19"/>
        <v>0.35555707680153742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209.04804869344139</v>
      </c>
      <c r="C95" s="230">
        <f t="shared" si="20"/>
        <v>199.93095124769792</v>
      </c>
      <c r="D95" s="230">
        <f t="shared" si="20"/>
        <v>196.11730168800489</v>
      </c>
      <c r="E95" s="230">
        <f t="shared" si="20"/>
        <v>195.93308779124385</v>
      </c>
      <c r="F95" s="230">
        <f t="shared" si="20"/>
        <v>196.75454148263518</v>
      </c>
      <c r="G95" s="230">
        <f t="shared" si="20"/>
        <v>195.606482920388</v>
      </c>
      <c r="H95" s="230">
        <f t="shared" si="20"/>
        <v>193.71601356795139</v>
      </c>
      <c r="I95" s="230">
        <f t="shared" si="20"/>
        <v>189.05382555729642</v>
      </c>
      <c r="J95" s="230">
        <f t="shared" si="20"/>
        <v>191.52968858395326</v>
      </c>
      <c r="K95" s="230">
        <f t="shared" si="20"/>
        <v>190.24899361487229</v>
      </c>
      <c r="L95" s="230">
        <f t="shared" si="20"/>
        <v>184.41368923544451</v>
      </c>
      <c r="M95" s="230">
        <f t="shared" si="20"/>
        <v>182.14610131583811</v>
      </c>
      <c r="N95" s="230">
        <f t="shared" si="20"/>
        <v>182.91515467981085</v>
      </c>
      <c r="O95" s="230">
        <f t="shared" si="20"/>
        <v>179.3877799369954</v>
      </c>
      <c r="P95" s="230">
        <f t="shared" si="20"/>
        <v>178.18999042206812</v>
      </c>
      <c r="Q95" s="230">
        <f t="shared" si="20"/>
        <v>178.21412199018965</v>
      </c>
    </row>
    <row r="96" spans="1:17" x14ac:dyDescent="0.25">
      <c r="A96" s="132" t="s">
        <v>83</v>
      </c>
      <c r="B96" s="275">
        <f>IF(B$6=0,0,B$6/OIS!B$5*1000)</f>
        <v>2.7995531657405701</v>
      </c>
      <c r="C96" s="275">
        <f>IF(C$6=0,0,C$6/OIS!C$5*1000)</f>
        <v>2.4731843517928471</v>
      </c>
      <c r="D96" s="275">
        <f>IF(D$6=0,0,D$6/OIS!D$5*1000)</f>
        <v>2.3790621203645026</v>
      </c>
      <c r="E96" s="275">
        <f>IF(E$6=0,0,E$6/OIS!E$5*1000)</f>
        <v>2.2733492022171049</v>
      </c>
      <c r="F96" s="275">
        <f>IF(F$6=0,0,F$6/OIS!F$5*1000)</f>
        <v>2.34926125672578</v>
      </c>
      <c r="G96" s="275">
        <f>IF(G$6=0,0,G$6/OIS!G$5*1000)</f>
        <v>2.4951568237800092</v>
      </c>
      <c r="H96" s="275">
        <f>IF(H$6=0,0,H$6/OIS!H$5*1000)</f>
        <v>2.5211125287023215</v>
      </c>
      <c r="I96" s="275">
        <f>IF(I$6=0,0,I$6/OIS!I$5*1000)</f>
        <v>2.2981725320795809</v>
      </c>
      <c r="J96" s="275">
        <f>IF(J$6=0,0,J$6/OIS!J$5*1000)</f>
        <v>2.4210917392402012</v>
      </c>
      <c r="K96" s="275">
        <f>IF(K$6=0,0,K$6/OIS!K$5*1000)</f>
        <v>2.4190438321227843</v>
      </c>
      <c r="L96" s="275">
        <f>IF(L$6=0,0,L$6/OIS!L$5*1000)</f>
        <v>2.2206399883209595</v>
      </c>
      <c r="M96" s="275">
        <f>IF(M$6=0,0,M$6/OIS!M$5*1000)</f>
        <v>2.1599590769468398</v>
      </c>
      <c r="N96" s="275">
        <f>IF(N$6=0,0,N$6/OIS!N$5*1000)</f>
        <v>2.2440506149658481</v>
      </c>
      <c r="O96" s="275">
        <f>IF(O$6=0,0,O$6/OIS!O$5*1000)</f>
        <v>2.14323297754621</v>
      </c>
      <c r="P96" s="275">
        <f>IF(P$6=0,0,P$6/OIS!P$5*1000)</f>
        <v>2.1126844912401155</v>
      </c>
      <c r="Q96" s="275">
        <f>IF(Q$6=0,0,Q$6/OIS!Q$5*1000)</f>
        <v>2.1366629834596851</v>
      </c>
    </row>
    <row r="97" spans="1:17" x14ac:dyDescent="0.25">
      <c r="A97" s="76" t="s">
        <v>82</v>
      </c>
      <c r="B97" s="274">
        <f>IF(B$7=0,0,B$7/OIS!B$5*1000)</f>
        <v>1.6581074489225438</v>
      </c>
      <c r="C97" s="274">
        <f>IF(C$7=0,0,C$7/OIS!C$5*1000)</f>
        <v>1.4657812443586995</v>
      </c>
      <c r="D97" s="274">
        <f>IF(D$7=0,0,D$7/OIS!D$5*1000)</f>
        <v>1.4565006394154247</v>
      </c>
      <c r="E97" s="274">
        <f>IF(E$7=0,0,E$7/OIS!E$5*1000)</f>
        <v>1.3627422838119161</v>
      </c>
      <c r="F97" s="274">
        <f>IF(F$7=0,0,F$7/OIS!F$5*1000)</f>
        <v>1.4088362180677845</v>
      </c>
      <c r="G97" s="274">
        <f>IF(G$7=0,0,G$7/OIS!G$5*1000)</f>
        <v>1.4969144868630855</v>
      </c>
      <c r="H97" s="274">
        <f>IF(H$7=0,0,H$7/OIS!H$5*1000)</f>
        <v>1.4713536830828617</v>
      </c>
      <c r="I97" s="274">
        <f>IF(I$7=0,0,I$7/OIS!I$5*1000)</f>
        <v>1.3556626940252519</v>
      </c>
      <c r="J97" s="274">
        <f>IF(J$7=0,0,J$7/OIS!J$5*1000)</f>
        <v>1.4161993788388032</v>
      </c>
      <c r="K97" s="274">
        <f>IF(K$7=0,0,K$7/OIS!K$5*1000)</f>
        <v>1.3903565956495967</v>
      </c>
      <c r="L97" s="274">
        <f>IF(L$7=0,0,L$7/OIS!L$5*1000)</f>
        <v>1.2758165169652922</v>
      </c>
      <c r="M97" s="274">
        <f>IF(M$7=0,0,M$7/OIS!M$5*1000)</f>
        <v>1.2500664680211699</v>
      </c>
      <c r="N97" s="274">
        <f>IF(N$7=0,0,N$7/OIS!N$5*1000)</f>
        <v>1.2878131647825319</v>
      </c>
      <c r="O97" s="274">
        <f>IF(O$7=0,0,O$7/OIS!O$5*1000)</f>
        <v>1.206459939282698</v>
      </c>
      <c r="P97" s="274">
        <f>IF(P$7=0,0,P$7/OIS!P$5*1000)</f>
        <v>1.1810601724381817</v>
      </c>
      <c r="Q97" s="274">
        <f>IF(Q$7=0,0,Q$7/OIS!Q$5*1000)</f>
        <v>1.1932663042032452</v>
      </c>
    </row>
    <row r="98" spans="1:17" x14ac:dyDescent="0.25">
      <c r="A98" s="76" t="s">
        <v>81</v>
      </c>
      <c r="B98" s="274">
        <f>IF(B$8=0,0,B$8/OIS!B$5*1000)</f>
        <v>4.0879287033150593</v>
      </c>
      <c r="C98" s="274">
        <f>IF(C$8=0,0,C$8/OIS!C$5*1000)</f>
        <v>3.8700755694208682</v>
      </c>
      <c r="D98" s="274">
        <f>IF(D$8=0,0,D$8/OIS!D$5*1000)</f>
        <v>3.27495646101797</v>
      </c>
      <c r="E98" s="274">
        <f>IF(E$8=0,0,E$8/OIS!E$5*1000)</f>
        <v>3.6016738638644727</v>
      </c>
      <c r="F98" s="274">
        <f>IF(F$8=0,0,F$8/OIS!F$5*1000)</f>
        <v>3.6143380528303055</v>
      </c>
      <c r="G98" s="274">
        <f>IF(G$8=0,0,G$8/OIS!G$5*1000)</f>
        <v>3.5961444138309955</v>
      </c>
      <c r="H98" s="274">
        <f>IF(H$8=0,0,H$8/OIS!H$5*1000)</f>
        <v>4.0196271508169419</v>
      </c>
      <c r="I98" s="274">
        <f>IF(I$8=0,0,I$8/OIS!I$5*1000)</f>
        <v>3.7248015375628469</v>
      </c>
      <c r="J98" s="274">
        <f>IF(J$8=0,0,J$8/OIS!J$5*1000)</f>
        <v>3.9216695074630352</v>
      </c>
      <c r="K98" s="274">
        <f>IF(K$8=0,0,K$8/OIS!K$5*1000)</f>
        <v>4.1714601986514106</v>
      </c>
      <c r="L98" s="274">
        <f>IF(L$8=0,0,L$8/OIS!L$5*1000)</f>
        <v>4.0075250740710029</v>
      </c>
      <c r="M98" s="274">
        <f>IF(M$8=0,0,M$8/OIS!M$5*1000)</f>
        <v>3.8460879097101399</v>
      </c>
      <c r="N98" s="274">
        <f>IF(N$8=0,0,N$8/OIS!N$5*1000)</f>
        <v>4.0050403984562619</v>
      </c>
      <c r="O98" s="274">
        <f>IF(O$8=0,0,O$8/OIS!O$5*1000)</f>
        <v>4.1681307920101318</v>
      </c>
      <c r="P98" s="274">
        <f>IF(P$8=0,0,P$8/OIS!P$5*1000)</f>
        <v>4.2235643875543474</v>
      </c>
      <c r="Q98" s="274">
        <f>IF(Q$8=0,0,Q$8/OIS!Q$5*1000)</f>
        <v>4.2494666996479866</v>
      </c>
    </row>
    <row r="99" spans="1:17" x14ac:dyDescent="0.25">
      <c r="A99" s="76" t="s">
        <v>80</v>
      </c>
      <c r="B99" s="274">
        <f>IF(B$9=0,0,B$9/OIS!B$5*1000)</f>
        <v>3.6368390303936269</v>
      </c>
      <c r="C99" s="274">
        <f>IF(C$9=0,0,C$9/OIS!C$5*1000)</f>
        <v>3.0026887283788328</v>
      </c>
      <c r="D99" s="274">
        <f>IF(D$9=0,0,D$9/OIS!D$5*1000)</f>
        <v>2.5642848639461095</v>
      </c>
      <c r="E99" s="274">
        <f>IF(E$9=0,0,E$9/OIS!E$5*1000)</f>
        <v>2.5066506274219473</v>
      </c>
      <c r="F99" s="274">
        <f>IF(F$9=0,0,F$9/OIS!F$5*1000)</f>
        <v>2.663574635389355</v>
      </c>
      <c r="G99" s="274">
        <f>IF(G$9=0,0,G$9/OIS!G$5*1000)</f>
        <v>3.0047112008656391</v>
      </c>
      <c r="H99" s="274">
        <f>IF(H$9=0,0,H$9/OIS!H$5*1000)</f>
        <v>3.3302836009294392</v>
      </c>
      <c r="I99" s="274">
        <f>IF(I$9=0,0,I$9/OIS!I$5*1000)</f>
        <v>2.7839433949045271</v>
      </c>
      <c r="J99" s="274">
        <f>IF(J$9=0,0,J$9/OIS!J$5*1000)</f>
        <v>3.1055388226624814</v>
      </c>
      <c r="K99" s="274">
        <f>IF(K$9=0,0,K$9/OIS!K$5*1000)</f>
        <v>3.2627259361866541</v>
      </c>
      <c r="L99" s="274">
        <f>IF(L$9=0,0,L$9/OIS!L$5*1000)</f>
        <v>2.8671726437210117</v>
      </c>
      <c r="M99" s="274">
        <f>IF(M$9=0,0,M$9/OIS!M$5*1000)</f>
        <v>2.6981261194436952</v>
      </c>
      <c r="N99" s="274">
        <f>IF(N$9=0,0,N$9/OIS!N$5*1000)</f>
        <v>2.9520829216633202</v>
      </c>
      <c r="O99" s="274">
        <f>IF(O$9=0,0,O$9/OIS!O$5*1000)</f>
        <v>2.8946584703377969</v>
      </c>
      <c r="P99" s="274">
        <f>IF(P$9=0,0,P$9/OIS!P$5*1000)</f>
        <v>2.8833892008632205</v>
      </c>
      <c r="Q99" s="274">
        <f>IF(Q$9=0,0,Q$9/OIS!Q$5*1000)</f>
        <v>2.9499421537035015</v>
      </c>
    </row>
    <row r="100" spans="1:17" x14ac:dyDescent="0.25">
      <c r="A100" s="129" t="s">
        <v>79</v>
      </c>
      <c r="B100" s="273">
        <f>IF(B$10=0,0,B$10/OIS!B$5*1000)</f>
        <v>4.3837881036466078</v>
      </c>
      <c r="C100" s="273">
        <f>IF(C$10=0,0,C$10/OIS!C$5*1000)</f>
        <v>3.5420973040275845</v>
      </c>
      <c r="D100" s="273">
        <f>IF(D$10=0,0,D$10/OIS!D$5*1000)</f>
        <v>3.5110292753378105</v>
      </c>
      <c r="E100" s="273">
        <f>IF(E$10=0,0,E$10/OIS!E$5*1000)</f>
        <v>3.0511708777052249</v>
      </c>
      <c r="F100" s="273">
        <f>IF(F$10=0,0,F$10/OIS!F$5*1000)</f>
        <v>3.2809051598388117</v>
      </c>
      <c r="G100" s="273">
        <f>IF(G$10=0,0,G$10/OIS!G$5*1000)</f>
        <v>3.7801887623584975</v>
      </c>
      <c r="H100" s="273">
        <f>IF(H$10=0,0,H$10/OIS!H$5*1000)</f>
        <v>3.7402242774944212</v>
      </c>
      <c r="I100" s="273">
        <f>IF(I$10=0,0,I$10/OIS!I$5*1000)</f>
        <v>3.1939995149553644</v>
      </c>
      <c r="J100" s="273">
        <f>IF(J$10=0,0,J$10/OIS!J$5*1000)</f>
        <v>3.4841718550841878</v>
      </c>
      <c r="K100" s="273">
        <f>IF(K$10=0,0,K$10/OIS!K$5*1000)</f>
        <v>3.4066720133758888</v>
      </c>
      <c r="L100" s="273">
        <f>IF(L$10=0,0,L$10/OIS!L$5*1000)</f>
        <v>2.910980567389168</v>
      </c>
      <c r="M100" s="273">
        <f>IF(M$10=0,0,M$10/OIS!M$5*1000)</f>
        <v>2.8072843675647459</v>
      </c>
      <c r="N100" s="273">
        <f>IF(N$10=0,0,N$10/OIS!N$5*1000)</f>
        <v>3.0113326259603586</v>
      </c>
      <c r="O100" s="273">
        <f>IF(O$10=0,0,O$10/OIS!O$5*1000)</f>
        <v>2.6787009537813766</v>
      </c>
      <c r="P100" s="273">
        <f>IF(P$10=0,0,P$10/OIS!P$5*1000)</f>
        <v>2.5777277103140266</v>
      </c>
      <c r="Q100" s="273">
        <f>IF(Q$10=0,0,Q$10/OIS!Q$5*1000)</f>
        <v>2.645992815316339</v>
      </c>
    </row>
    <row r="101" spans="1:17" x14ac:dyDescent="0.25">
      <c r="A101" s="127" t="s">
        <v>324</v>
      </c>
      <c r="B101" s="296">
        <f>IF(B$15=0,0,B$15/OIS!B$5*1000)</f>
        <v>39.403096229617056</v>
      </c>
      <c r="C101" s="296">
        <f>IF(C$15=0,0,C$15/OIS!C$5*1000)</f>
        <v>46.06481230049701</v>
      </c>
      <c r="D101" s="296">
        <f>IF(D$15=0,0,D$15/OIS!D$5*1000)</f>
        <v>42.89561892337268</v>
      </c>
      <c r="E101" s="296">
        <f>IF(E$15=0,0,E$15/OIS!E$5*1000)</f>
        <v>40.530917489569326</v>
      </c>
      <c r="F101" s="296">
        <f>IF(F$15=0,0,F$15/OIS!F$5*1000)</f>
        <v>36.900671648354638</v>
      </c>
      <c r="G101" s="296">
        <f>IF(G$15=0,0,G$15/OIS!G$5*1000)</f>
        <v>32.142701397748624</v>
      </c>
      <c r="H101" s="296">
        <f>IF(H$15=0,0,H$15/OIS!H$5*1000)</f>
        <v>25.783723501396231</v>
      </c>
      <c r="I101" s="296">
        <f>IF(I$15=0,0,I$15/OIS!I$5*1000)</f>
        <v>27.490728764344723</v>
      </c>
      <c r="J101" s="296">
        <f>IF(J$15=0,0,J$15/OIS!J$5*1000)</f>
        <v>26.880860475701255</v>
      </c>
      <c r="K101" s="296">
        <f>IF(K$15=0,0,K$15/OIS!K$5*1000)</f>
        <v>23.433680928080825</v>
      </c>
      <c r="L101" s="296">
        <f>IF(L$15=0,0,L$15/OIS!L$5*1000)</f>
        <v>25.403321466730535</v>
      </c>
      <c r="M101" s="296">
        <f>IF(M$15=0,0,M$15/OIS!M$5*1000)</f>
        <v>23.084508743594309</v>
      </c>
      <c r="N101" s="296">
        <f>IF(N$15=0,0,N$15/OIS!N$5*1000)</f>
        <v>18.926306012906046</v>
      </c>
      <c r="O101" s="296">
        <f>IF(O$15=0,0,O$15/OIS!O$5*1000)</f>
        <v>17.167482547982193</v>
      </c>
      <c r="P101" s="296">
        <f>IF(P$15=0,0,P$15/OIS!P$5*1000)</f>
        <v>16.098216132182891</v>
      </c>
      <c r="Q101" s="296">
        <f>IF(Q$15=0,0,Q$15/OIS!Q$5*1000)</f>
        <v>13.793909326005366</v>
      </c>
    </row>
    <row r="102" spans="1:17" x14ac:dyDescent="0.25">
      <c r="A102" s="127" t="s">
        <v>323</v>
      </c>
      <c r="B102" s="296">
        <f>IF(B$26=0,0,B$26/OIS!B$5*1000)</f>
        <v>86.673478707075816</v>
      </c>
      <c r="C102" s="296">
        <f>IF(C$26=0,0,C$26/OIS!C$5*1000)</f>
        <v>72.995075539124699</v>
      </c>
      <c r="D102" s="296">
        <f>IF(D$26=0,0,D$26/OIS!D$5*1000)</f>
        <v>69.823069102002009</v>
      </c>
      <c r="E102" s="296">
        <f>IF(E$26=0,0,E$26/OIS!E$5*1000)</f>
        <v>69.376693626868516</v>
      </c>
      <c r="F102" s="296">
        <f>IF(F$26=0,0,F$26/OIS!F$5*1000)</f>
        <v>71.054556286936375</v>
      </c>
      <c r="G102" s="296">
        <f>IF(G$26=0,0,G$26/OIS!G$5*1000)</f>
        <v>70.016841213915683</v>
      </c>
      <c r="H102" s="296">
        <f>IF(H$26=0,0,H$26/OIS!H$5*1000)</f>
        <v>74.534876424410839</v>
      </c>
      <c r="I102" s="296">
        <f>IF(I$26=0,0,I$26/OIS!I$5*1000)</f>
        <v>67.318618527116328</v>
      </c>
      <c r="J102" s="296">
        <f>IF(J$26=0,0,J$26/OIS!J$5*1000)</f>
        <v>72.085803146502769</v>
      </c>
      <c r="K102" s="296">
        <f>IF(K$26=0,0,K$26/OIS!K$5*1000)</f>
        <v>71.797724421019979</v>
      </c>
      <c r="L102" s="296">
        <f>IF(L$26=0,0,L$26/OIS!L$5*1000)</f>
        <v>63.76807423927913</v>
      </c>
      <c r="M102" s="296">
        <f>IF(M$26=0,0,M$26/OIS!M$5*1000)</f>
        <v>62.300391520367036</v>
      </c>
      <c r="N102" s="296">
        <f>IF(N$26=0,0,N$26/OIS!N$5*1000)</f>
        <v>65.259140874966931</v>
      </c>
      <c r="O102" s="296">
        <f>IF(O$26=0,0,O$26/OIS!O$5*1000)</f>
        <v>60.371040536778644</v>
      </c>
      <c r="P102" s="296">
        <f>IF(P$26=0,0,P$26/OIS!P$5*1000)</f>
        <v>58.996176595991706</v>
      </c>
      <c r="Q102" s="296">
        <f>IF(Q$26=0,0,Q$26/OIS!Q$5*1000)</f>
        <v>59.677749562403363</v>
      </c>
    </row>
    <row r="103" spans="1:17" x14ac:dyDescent="0.25">
      <c r="A103" s="127" t="s">
        <v>322</v>
      </c>
      <c r="B103" s="296">
        <f>IF(B$34=0,0,B$34/OIS!B$5*1000)</f>
        <v>6.9062130194836611</v>
      </c>
      <c r="C103" s="296">
        <f>IF(C$34=0,0,C$34/OIS!C$5*1000)</f>
        <v>8.1607523346973938</v>
      </c>
      <c r="D103" s="296">
        <f>IF(D$34=0,0,D$34/OIS!D$5*1000)</f>
        <v>8.4380617819585151</v>
      </c>
      <c r="E103" s="296">
        <f>IF(E$34=0,0,E$34/OIS!E$5*1000)</f>
        <v>9.166701232998733</v>
      </c>
      <c r="F103" s="296">
        <f>IF(F$34=0,0,F$34/OIS!F$5*1000)</f>
        <v>8.7018309148871253</v>
      </c>
      <c r="G103" s="296">
        <f>IF(G$34=0,0,G$34/OIS!G$5*1000)</f>
        <v>7.439650505883491</v>
      </c>
      <c r="H103" s="296">
        <f>IF(H$34=0,0,H$34/OIS!H$5*1000)</f>
        <v>6.9203588421368938</v>
      </c>
      <c r="I103" s="296">
        <f>IF(I$34=0,0,I$34/OIS!I$5*1000)</f>
        <v>8.014143206243693</v>
      </c>
      <c r="J103" s="296">
        <f>IF(J$34=0,0,J$34/OIS!J$5*1000)</f>
        <v>7.3930074524042251</v>
      </c>
      <c r="K103" s="296">
        <f>IF(K$34=0,0,K$34/OIS!K$5*1000)</f>
        <v>7.195630332295023</v>
      </c>
      <c r="L103" s="296">
        <f>IF(L$34=0,0,L$34/OIS!L$5*1000)</f>
        <v>7.9226381183572485</v>
      </c>
      <c r="M103" s="296">
        <f>IF(M$34=0,0,M$34/OIS!M$5*1000)</f>
        <v>8.0949711132032487</v>
      </c>
      <c r="N103" s="296">
        <f>IF(N$34=0,0,N$34/OIS!N$5*1000)</f>
        <v>7.5392896343541747</v>
      </c>
      <c r="O103" s="296">
        <f>IF(O$34=0,0,O$34/OIS!O$5*1000)</f>
        <v>7.7951105896484032</v>
      </c>
      <c r="P103" s="296">
        <f>IF(P$34=0,0,P$34/OIS!P$5*1000)</f>
        <v>7.8540036163682236</v>
      </c>
      <c r="Q103" s="296">
        <f>IF(Q$34=0,0,Q$34/OIS!Q$5*1000)</f>
        <v>7.6715728094766602</v>
      </c>
    </row>
    <row r="104" spans="1:17" x14ac:dyDescent="0.25">
      <c r="A104" s="127" t="s">
        <v>321</v>
      </c>
      <c r="B104" s="296">
        <f>IF(B$53=0,0,B$53/OIS!B$5*1000)</f>
        <v>3.5721791480087894</v>
      </c>
      <c r="C104" s="296">
        <f>IF(C$53=0,0,C$53/OIS!C$5*1000)</f>
        <v>4.2210787938089958</v>
      </c>
      <c r="D104" s="296">
        <f>IF(D$53=0,0,D$53/OIS!D$5*1000)</f>
        <v>4.3645147148061278</v>
      </c>
      <c r="E104" s="296">
        <f>IF(E$53=0,0,E$53/OIS!E$5*1000)</f>
        <v>4.7413971894821021</v>
      </c>
      <c r="F104" s="296">
        <f>IF(F$53=0,0,F$53/OIS!F$5*1000)</f>
        <v>4.500947024941615</v>
      </c>
      <c r="G104" s="296">
        <f>IF(G$53=0,0,G$53/OIS!G$5*1000)</f>
        <v>3.8480950892500814</v>
      </c>
      <c r="H104" s="296">
        <f>IF(H$53=0,0,H$53/OIS!H$5*1000)</f>
        <v>3.5794959528294288</v>
      </c>
      <c r="I104" s="296">
        <f>IF(I$53=0,0,I$53/OIS!I$5*1000)</f>
        <v>4.1452464859881166</v>
      </c>
      <c r="J104" s="296">
        <f>IF(J$53=0,0,J$53/OIS!J$5*1000)</f>
        <v>3.8239693719332197</v>
      </c>
      <c r="K104" s="296">
        <f>IF(K$53=0,0,K$53/OIS!K$5*1000)</f>
        <v>3.7218777580836311</v>
      </c>
      <c r="L104" s="296">
        <f>IF(L$53=0,0,L$53/OIS!L$5*1000)</f>
        <v>4.097916268115819</v>
      </c>
      <c r="M104" s="296">
        <f>IF(M$53=0,0,M$53/OIS!M$5*1000)</f>
        <v>4.1870540240706466</v>
      </c>
      <c r="N104" s="296">
        <f>IF(N$53=0,0,N$53/OIS!N$5*1000)</f>
        <v>3.8996325694935376</v>
      </c>
      <c r="O104" s="296">
        <f>IF(O$53=0,0,O$53/OIS!O$5*1000)</f>
        <v>4.0319537532664151</v>
      </c>
      <c r="P104" s="296">
        <f>IF(P$53=0,0,P$53/OIS!P$5*1000)</f>
        <v>4.0624156636387356</v>
      </c>
      <c r="Q104" s="296">
        <f>IF(Q$53=0,0,Q$53/OIS!Q$5*1000)</f>
        <v>3.9680549014534434</v>
      </c>
    </row>
    <row r="105" spans="1:17" x14ac:dyDescent="0.25">
      <c r="A105" s="127" t="s">
        <v>320</v>
      </c>
      <c r="B105" s="296">
        <f>IF(B$67=0,0,B$67/OIS!B$5*1000)</f>
        <v>38.293799430977323</v>
      </c>
      <c r="C105" s="296">
        <f>IF(C$67=0,0,C$67/OIS!C$5*1000)</f>
        <v>28.768001801169426</v>
      </c>
      <c r="D105" s="296">
        <f>IF(D$67=0,0,D$67/OIS!D$5*1000)</f>
        <v>25.206907845555552</v>
      </c>
      <c r="E105" s="296">
        <f>IF(E$67=0,0,E$67/OIS!E$5*1000)</f>
        <v>21.345157480204527</v>
      </c>
      <c r="F105" s="296">
        <f>IF(F$67=0,0,F$67/OIS!F$5*1000)</f>
        <v>24.031175289867413</v>
      </c>
      <c r="G105" s="296">
        <f>IF(G$67=0,0,G$67/OIS!G$5*1000)</f>
        <v>29.979682903487735</v>
      </c>
      <c r="H105" s="296">
        <f>IF(H$67=0,0,H$67/OIS!H$5*1000)</f>
        <v>29.958923643067774</v>
      </c>
      <c r="I105" s="296">
        <f>IF(I$67=0,0,I$67/OIS!I$5*1000)</f>
        <v>24.029003837056312</v>
      </c>
      <c r="J105" s="296">
        <f>IF(J$67=0,0,J$67/OIS!J$5*1000)</f>
        <v>27.667877490769968</v>
      </c>
      <c r="K105" s="296">
        <f>IF(K$67=0,0,K$67/OIS!K$5*1000)</f>
        <v>26.592589457833856</v>
      </c>
      <c r="L105" s="296">
        <f>IF(L$67=0,0,L$67/OIS!L$5*1000)</f>
        <v>20.853892491893575</v>
      </c>
      <c r="M105" s="296">
        <f>IF(M$67=0,0,M$67/OIS!M$5*1000)</f>
        <v>18.051397492646245</v>
      </c>
      <c r="N105" s="296">
        <f>IF(N$67=0,0,N$67/OIS!N$5*1000)</f>
        <v>20.74012244042396</v>
      </c>
      <c r="O105" s="296">
        <f>IF(O$67=0,0,O$67/OIS!O$5*1000)</f>
        <v>16.877386953520798</v>
      </c>
      <c r="P105" s="296">
        <f>IF(P$67=0,0,P$67/OIS!P$5*1000)</f>
        <v>15.684647568019392</v>
      </c>
      <c r="Q105" s="296">
        <f>IF(Q$67=0,0,Q$67/OIS!Q$5*1000)</f>
        <v>16.562212174935638</v>
      </c>
    </row>
    <row r="106" spans="1:17" x14ac:dyDescent="0.25">
      <c r="A106" s="72" t="s">
        <v>319</v>
      </c>
      <c r="B106" s="295">
        <f>IF(B$68=0,0,B$68/OIS!B$5*1000)</f>
        <v>17.633065706260339</v>
      </c>
      <c r="C106" s="295">
        <f>IF(C$68=0,0,C$68/OIS!C$5*1000)</f>
        <v>25.367403280421556</v>
      </c>
      <c r="D106" s="295">
        <f>IF(D$68=0,0,D$68/OIS!D$5*1000)</f>
        <v>32.203295960228196</v>
      </c>
      <c r="E106" s="295">
        <f>IF(E$68=0,0,E$68/OIS!E$5*1000)</f>
        <v>37.976633917099967</v>
      </c>
      <c r="F106" s="295">
        <f>IF(F$68=0,0,F$68/OIS!F$5*1000)</f>
        <v>38.248444994795996</v>
      </c>
      <c r="G106" s="295">
        <f>IF(G$68=0,0,G$68/OIS!G$5*1000)</f>
        <v>37.806396122404145</v>
      </c>
      <c r="H106" s="295">
        <f>IF(H$68=0,0,H$68/OIS!H$5*1000)</f>
        <v>37.856033963084244</v>
      </c>
      <c r="I106" s="295">
        <f>IF(I$68=0,0,I$68/OIS!I$5*1000)</f>
        <v>44.699505063019714</v>
      </c>
      <c r="J106" s="295">
        <f>IF(J$68=0,0,J$68/OIS!J$5*1000)</f>
        <v>39.329499343353135</v>
      </c>
      <c r="K106" s="295">
        <f>IF(K$68=0,0,K$68/OIS!K$5*1000)</f>
        <v>42.857232141572645</v>
      </c>
      <c r="L106" s="295">
        <f>IF(L$68=0,0,L$68/OIS!L$5*1000)</f>
        <v>49.085711860600789</v>
      </c>
      <c r="M106" s="295">
        <f>IF(M$68=0,0,M$68/OIS!M$5*1000)</f>
        <v>53.666254480270034</v>
      </c>
      <c r="N106" s="295">
        <f>IF(N$68=0,0,N$68/OIS!N$5*1000)</f>
        <v>53.05034342183788</v>
      </c>
      <c r="O106" s="295">
        <f>IF(O$68=0,0,O$68/OIS!O$5*1000)</f>
        <v>60.053622422840725</v>
      </c>
      <c r="P106" s="295">
        <f>IF(P$68=0,0,P$68/OIS!P$5*1000)</f>
        <v>62.516104883457309</v>
      </c>
      <c r="Q106" s="295">
        <f>IF(Q$68=0,0,Q$68/OIS!Q$5*1000)</f>
        <v>63.365292259584415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50.214650355359957</v>
      </c>
      <c r="C5" s="96">
        <v>46.035981505444603</v>
      </c>
      <c r="D5" s="96">
        <v>39.260495969957198</v>
      </c>
      <c r="E5" s="96">
        <v>36.36610743456702</v>
      </c>
      <c r="F5" s="96">
        <v>38.540033580797051</v>
      </c>
      <c r="G5" s="96">
        <v>47.912724967174213</v>
      </c>
      <c r="H5" s="96">
        <v>55.035864206988336</v>
      </c>
      <c r="I5" s="96">
        <v>44.693129180128857</v>
      </c>
      <c r="J5" s="96">
        <v>43.622661518626316</v>
      </c>
      <c r="K5" s="96">
        <v>37.238760591390452</v>
      </c>
      <c r="L5" s="96">
        <v>36.1883818539877</v>
      </c>
      <c r="M5" s="96">
        <v>32.608669775050544</v>
      </c>
      <c r="N5" s="96">
        <v>31.176820725970224</v>
      </c>
      <c r="O5" s="96">
        <v>30.327756268403171</v>
      </c>
      <c r="P5" s="96">
        <v>30.528082697544399</v>
      </c>
      <c r="Q5" s="96">
        <v>30.659937393786279</v>
      </c>
    </row>
    <row r="6" spans="1:17" x14ac:dyDescent="0.25">
      <c r="A6" s="132" t="s">
        <v>83</v>
      </c>
      <c r="B6" s="160">
        <v>0.90371123428956734</v>
      </c>
      <c r="C6" s="160">
        <v>0.73192134979559786</v>
      </c>
      <c r="D6" s="160">
        <v>0.60044340960606191</v>
      </c>
      <c r="E6" s="160">
        <v>0.53146355411340862</v>
      </c>
      <c r="F6" s="160">
        <v>0.58204146320863559</v>
      </c>
      <c r="G6" s="160">
        <v>0.7752391692588636</v>
      </c>
      <c r="H6" s="160">
        <v>0.91884779398862992</v>
      </c>
      <c r="I6" s="160">
        <v>0.68018797267323239</v>
      </c>
      <c r="J6" s="160">
        <v>0.7032025053574863</v>
      </c>
      <c r="K6" s="160">
        <v>0.5997854965102849</v>
      </c>
      <c r="L6" s="160">
        <v>0.53506226606888796</v>
      </c>
      <c r="M6" s="160">
        <v>0.46895979347317024</v>
      </c>
      <c r="N6" s="160">
        <v>0.46582359000396628</v>
      </c>
      <c r="O6" s="160">
        <v>0.43277948758090745</v>
      </c>
      <c r="P6" s="160">
        <v>0.42942881034324448</v>
      </c>
      <c r="Q6" s="160">
        <v>0.43617853951023411</v>
      </c>
    </row>
    <row r="7" spans="1:17" x14ac:dyDescent="0.25">
      <c r="A7" s="76" t="s">
        <v>82</v>
      </c>
      <c r="B7" s="159">
        <v>0.14013827278296553</v>
      </c>
      <c r="C7" s="159">
        <v>0.11357433805811402</v>
      </c>
      <c r="D7" s="159">
        <v>9.6245428049061693E-2</v>
      </c>
      <c r="E7" s="159">
        <v>8.3411166749228369E-2</v>
      </c>
      <c r="F7" s="159">
        <v>9.1387383582411705E-2</v>
      </c>
      <c r="G7" s="159">
        <v>0.12176934799084493</v>
      </c>
      <c r="H7" s="159">
        <v>0.14040143789125578</v>
      </c>
      <c r="I7" s="159">
        <v>0.10505121801731238</v>
      </c>
      <c r="J7" s="159">
        <v>0.1076952854007095</v>
      </c>
      <c r="K7" s="159">
        <v>9.025713673080743E-2</v>
      </c>
      <c r="L7" s="159">
        <v>8.0485476058754168E-2</v>
      </c>
      <c r="M7" s="159">
        <v>7.106018291697716E-2</v>
      </c>
      <c r="N7" s="159">
        <v>6.9991422258596087E-2</v>
      </c>
      <c r="O7" s="159">
        <v>6.3784230341881493E-2</v>
      </c>
      <c r="P7" s="159">
        <v>6.2853821322073358E-2</v>
      </c>
      <c r="Q7" s="159">
        <v>6.3777688257355539E-2</v>
      </c>
    </row>
    <row r="8" spans="1:17" x14ac:dyDescent="0.25">
      <c r="A8" s="76" t="s">
        <v>81</v>
      </c>
      <c r="B8" s="159">
        <v>1.894619089652346</v>
      </c>
      <c r="C8" s="159">
        <v>1.6443906750443638</v>
      </c>
      <c r="D8" s="159">
        <v>1.1867232889600887</v>
      </c>
      <c r="E8" s="159">
        <v>1.2088971529274757</v>
      </c>
      <c r="F8" s="159">
        <v>1.2856685250188955</v>
      </c>
      <c r="G8" s="159">
        <v>1.6041782322650793</v>
      </c>
      <c r="H8" s="159">
        <v>2.1033655270387035</v>
      </c>
      <c r="I8" s="159">
        <v>1.5828038246554508</v>
      </c>
      <c r="J8" s="159">
        <v>1.6353766375453187</v>
      </c>
      <c r="K8" s="159">
        <v>1.4849709601605114</v>
      </c>
      <c r="L8" s="159">
        <v>1.3863728701625648</v>
      </c>
      <c r="M8" s="159">
        <v>1.1989109532003337</v>
      </c>
      <c r="N8" s="159">
        <v>1.1936400037191228</v>
      </c>
      <c r="O8" s="159">
        <v>1.208415418655953</v>
      </c>
      <c r="P8" s="159">
        <v>1.2325748085204349</v>
      </c>
      <c r="Q8" s="159">
        <v>1.2454902511969197</v>
      </c>
    </row>
    <row r="9" spans="1:17" x14ac:dyDescent="0.25">
      <c r="A9" s="76" t="s">
        <v>80</v>
      </c>
      <c r="B9" s="159">
        <v>1.1799034990009043</v>
      </c>
      <c r="C9" s="159">
        <v>0.89309917331161603</v>
      </c>
      <c r="D9" s="159">
        <v>0.65045014866665085</v>
      </c>
      <c r="E9" s="159">
        <v>0.58895564823120994</v>
      </c>
      <c r="F9" s="159">
        <v>0.66323727462953841</v>
      </c>
      <c r="G9" s="159">
        <v>0.93825750033956712</v>
      </c>
      <c r="H9" s="159">
        <v>1.2198712987798872</v>
      </c>
      <c r="I9" s="159">
        <v>0.8281102639152762</v>
      </c>
      <c r="J9" s="159">
        <v>0.90654125829261889</v>
      </c>
      <c r="K9" s="159">
        <v>0.81304440503561926</v>
      </c>
      <c r="L9" s="159">
        <v>0.69432285451559062</v>
      </c>
      <c r="M9" s="159">
        <v>0.58875387857876094</v>
      </c>
      <c r="N9" s="159">
        <v>0.61588387026645308</v>
      </c>
      <c r="O9" s="159">
        <v>0.58745697385541495</v>
      </c>
      <c r="P9" s="159">
        <v>0.58903520116247743</v>
      </c>
      <c r="Q9" s="159">
        <v>0.60523385867360757</v>
      </c>
    </row>
    <row r="10" spans="1:17" x14ac:dyDescent="0.25">
      <c r="A10" s="129" t="s">
        <v>79</v>
      </c>
      <c r="B10" s="158">
        <v>2.1084590281526085</v>
      </c>
      <c r="C10" s="158">
        <v>1.5720318650939848</v>
      </c>
      <c r="D10" s="158">
        <v>1.3300766583278827</v>
      </c>
      <c r="E10" s="158">
        <v>1.1422372098876368</v>
      </c>
      <c r="F10" s="158">
        <v>1.2873181022698739</v>
      </c>
      <c r="G10" s="158">
        <v>1.7560920051947997</v>
      </c>
      <c r="H10" s="158">
        <v>2.0360528379909031</v>
      </c>
      <c r="I10" s="158">
        <v>1.4202492845543504</v>
      </c>
      <c r="J10" s="158">
        <v>1.5151622236888684</v>
      </c>
      <c r="K10" s="158">
        <v>1.2645488500805857</v>
      </c>
      <c r="L10" s="158">
        <v>1.0557620921639521</v>
      </c>
      <c r="M10" s="158">
        <v>0.9187528121164108</v>
      </c>
      <c r="N10" s="158">
        <v>0.9390957155436499</v>
      </c>
      <c r="O10" s="158">
        <v>0.81553997517752586</v>
      </c>
      <c r="P10" s="158">
        <v>0.79093683059747466</v>
      </c>
      <c r="Q10" s="158">
        <v>0.81432836314251178</v>
      </c>
    </row>
    <row r="11" spans="1:17" x14ac:dyDescent="0.25">
      <c r="A11" s="92" t="s">
        <v>125</v>
      </c>
      <c r="B11" s="91">
        <v>0.36402040012456383</v>
      </c>
      <c r="C11" s="91">
        <v>0.26965198411846764</v>
      </c>
      <c r="D11" s="91">
        <v>0.22794809034229552</v>
      </c>
      <c r="E11" s="91">
        <v>0.18348859441237028</v>
      </c>
      <c r="F11" s="91">
        <v>0.20909877626786544</v>
      </c>
      <c r="G11" s="91">
        <v>0.30212492437991045</v>
      </c>
      <c r="H11" s="91">
        <v>0.35065836095245778</v>
      </c>
      <c r="I11" s="91">
        <v>0.24317357065314016</v>
      </c>
      <c r="J11" s="91">
        <v>0.26031784416289905</v>
      </c>
      <c r="K11" s="91">
        <v>0.21727899915079543</v>
      </c>
      <c r="L11" s="91">
        <v>0.18042664847151152</v>
      </c>
      <c r="M11" s="91">
        <v>0.1567875960810261</v>
      </c>
      <c r="N11" s="91">
        <v>0.16079878636245809</v>
      </c>
      <c r="O11" s="91">
        <v>0.13914151409279787</v>
      </c>
      <c r="P11" s="91">
        <v>0.13478103314323248</v>
      </c>
      <c r="Q11" s="91">
        <v>0.13894794744436675</v>
      </c>
    </row>
    <row r="12" spans="1:17" x14ac:dyDescent="0.25">
      <c r="A12" s="92" t="s">
        <v>26</v>
      </c>
      <c r="B12" s="91">
        <v>1.0908932891309302</v>
      </c>
      <c r="C12" s="91">
        <v>0.76675784043647244</v>
      </c>
      <c r="D12" s="91">
        <v>0.64340669751761415</v>
      </c>
      <c r="E12" s="91">
        <v>0.22694729205486372</v>
      </c>
      <c r="F12" s="91">
        <v>0.31693486181956332</v>
      </c>
      <c r="G12" s="91">
        <v>0.88044503284536746</v>
      </c>
      <c r="H12" s="91">
        <v>1.0305718426193478</v>
      </c>
      <c r="I12" s="91">
        <v>0.68096788429211386</v>
      </c>
      <c r="J12" s="91">
        <v>0.75018703323019542</v>
      </c>
      <c r="K12" s="91">
        <v>0.62659910023318466</v>
      </c>
      <c r="L12" s="91">
        <v>0.49718800350583664</v>
      </c>
      <c r="M12" s="91">
        <v>0.42670624565736637</v>
      </c>
      <c r="N12" s="91">
        <v>0.45047634413013776</v>
      </c>
      <c r="O12" s="91">
        <v>0.37790639503598555</v>
      </c>
      <c r="P12" s="91">
        <v>0.36218299754177308</v>
      </c>
      <c r="Q12" s="91">
        <v>0.37769396434499025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0.65354533889711464</v>
      </c>
      <c r="C14" s="157">
        <v>0.53562204053904494</v>
      </c>
      <c r="D14" s="157">
        <v>0.45872187046797291</v>
      </c>
      <c r="E14" s="157">
        <v>0.73180132342040272</v>
      </c>
      <c r="F14" s="157">
        <v>0.76128446418244511</v>
      </c>
      <c r="G14" s="157">
        <v>0.57352204796952178</v>
      </c>
      <c r="H14" s="157">
        <v>0.65482263441909772</v>
      </c>
      <c r="I14" s="157">
        <v>0.4961078296090965</v>
      </c>
      <c r="J14" s="157">
        <v>0.50465734629577408</v>
      </c>
      <c r="K14" s="157">
        <v>0.42067075069660559</v>
      </c>
      <c r="L14" s="157">
        <v>0.37814744018660401</v>
      </c>
      <c r="M14" s="157">
        <v>0.33525897037801838</v>
      </c>
      <c r="N14" s="157">
        <v>0.32782058505105405</v>
      </c>
      <c r="O14" s="157">
        <v>0.29849206604874245</v>
      </c>
      <c r="P14" s="157">
        <v>0.29397279991246916</v>
      </c>
      <c r="Q14" s="157">
        <v>0.29768645135315469</v>
      </c>
    </row>
    <row r="15" spans="1:17" x14ac:dyDescent="0.25">
      <c r="A15" s="156" t="s">
        <v>324</v>
      </c>
      <c r="B15" s="204">
        <v>11.204769715894457</v>
      </c>
      <c r="C15" s="204">
        <v>11.957577202218424</v>
      </c>
      <c r="D15" s="204">
        <v>9.6590981632085722</v>
      </c>
      <c r="E15" s="204">
        <v>8.0761651953122069</v>
      </c>
      <c r="F15" s="204">
        <v>7.81351200411902</v>
      </c>
      <c r="G15" s="204">
        <v>8.5425853639034734</v>
      </c>
      <c r="H15" s="204">
        <v>7.9579823838440555</v>
      </c>
      <c r="I15" s="204">
        <v>6.8798931879985687</v>
      </c>
      <c r="J15" s="204">
        <v>6.5987681831534237</v>
      </c>
      <c r="K15" s="204">
        <v>4.8839859186004446</v>
      </c>
      <c r="L15" s="204">
        <v>5.2539118444837456</v>
      </c>
      <c r="M15" s="204">
        <v>4.342997216696757</v>
      </c>
      <c r="N15" s="204">
        <v>3.4913711174835336</v>
      </c>
      <c r="O15" s="204">
        <v>3.0477776777702741</v>
      </c>
      <c r="P15" s="204">
        <v>2.8724734920948078</v>
      </c>
      <c r="Q15" s="204">
        <v>2.4628120837748009</v>
      </c>
    </row>
    <row r="16" spans="1:17" x14ac:dyDescent="0.25">
      <c r="A16" s="88" t="s">
        <v>33</v>
      </c>
      <c r="B16" s="87">
        <v>0.77883141872795481</v>
      </c>
      <c r="C16" s="87">
        <v>1.476106302968986</v>
      </c>
      <c r="D16" s="87">
        <v>0.15203575509220843</v>
      </c>
      <c r="E16" s="87">
        <v>0.20667480232085411</v>
      </c>
      <c r="F16" s="87">
        <v>0</v>
      </c>
      <c r="G16" s="87">
        <v>9.8855558268903979E-2</v>
      </c>
      <c r="H16" s="87">
        <v>0.10321049005967654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2.6769810347084928E-2</v>
      </c>
      <c r="C19" s="87">
        <v>0.11251270770705163</v>
      </c>
      <c r="D19" s="87">
        <v>5.1500604268316756E-3</v>
      </c>
      <c r="E19" s="87">
        <v>0.37560002381440466</v>
      </c>
      <c r="F19" s="87">
        <v>0.29292140948825091</v>
      </c>
      <c r="G19" s="87">
        <v>0.18625706545757992</v>
      </c>
      <c r="H19" s="87">
        <v>0.11807834711852595</v>
      </c>
      <c r="I19" s="87">
        <v>1.460496427857739E-2</v>
      </c>
      <c r="J19" s="87">
        <v>8.8222934719126862E-3</v>
      </c>
      <c r="K19" s="87">
        <v>1.5515530215329271E-2</v>
      </c>
      <c r="L19" s="87">
        <v>8.9754988980658118E-2</v>
      </c>
      <c r="M19" s="87">
        <v>5.2783006183730032E-2</v>
      </c>
      <c r="N19" s="87">
        <v>2.9101638965101158E-2</v>
      </c>
      <c r="O19" s="87">
        <v>4.0276345510887684E-2</v>
      </c>
      <c r="P19" s="87">
        <v>4.1488271223888595E-2</v>
      </c>
      <c r="Q19" s="87">
        <v>1.2405612111633699E-2</v>
      </c>
    </row>
    <row r="20" spans="1:17" x14ac:dyDescent="0.25">
      <c r="A20" s="88" t="s">
        <v>29</v>
      </c>
      <c r="B20" s="87">
        <v>0.30561225031525313</v>
      </c>
      <c r="C20" s="87">
        <v>0.4168413434149626</v>
      </c>
      <c r="D20" s="87">
        <v>0.23464873435610942</v>
      </c>
      <c r="E20" s="87">
        <v>0.21015206611037829</v>
      </c>
      <c r="F20" s="87">
        <v>0.2103040376094846</v>
      </c>
      <c r="G20" s="87">
        <v>0.2040173921431466</v>
      </c>
      <c r="H20" s="87">
        <v>0.21250209446627497</v>
      </c>
      <c r="I20" s="87">
        <v>0</v>
      </c>
      <c r="J20" s="87">
        <v>0</v>
      </c>
      <c r="K20" s="87">
        <v>0.21113517186617051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0.25177100334259156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0.11620383522045288</v>
      </c>
      <c r="C22" s="87">
        <v>0.41017929862791586</v>
      </c>
      <c r="D22" s="87">
        <v>4.5571645269064626E-2</v>
      </c>
      <c r="E22" s="87">
        <v>1.7962586814255928</v>
      </c>
      <c r="F22" s="87">
        <v>1.6576344132842562</v>
      </c>
      <c r="G22" s="87">
        <v>1.0089189127125644</v>
      </c>
      <c r="H22" s="87">
        <v>0.65652952308474832</v>
      </c>
      <c r="I22" s="87">
        <v>0.10423102551432205</v>
      </c>
      <c r="J22" s="87">
        <v>8.231471325616696E-2</v>
      </c>
      <c r="K22" s="87">
        <v>0.41177466523177042</v>
      </c>
      <c r="L22" s="87">
        <v>0.83446573557418402</v>
      </c>
      <c r="M22" s="87">
        <v>0.43981368829767331</v>
      </c>
      <c r="N22" s="87">
        <v>0.33143041139913959</v>
      </c>
      <c r="O22" s="87">
        <v>0.4766266875105013</v>
      </c>
      <c r="P22" s="87">
        <v>0.47422787347233841</v>
      </c>
      <c r="Q22" s="87">
        <v>0.27539937658794883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2.7981395162028422</v>
      </c>
      <c r="C24" s="87">
        <v>2.3058386367638444</v>
      </c>
      <c r="D24" s="87">
        <v>2.5143359803012664</v>
      </c>
      <c r="E24" s="87">
        <v>2.983311693206133</v>
      </c>
      <c r="F24" s="87">
        <v>3.0586110832856988</v>
      </c>
      <c r="G24" s="87">
        <v>3.4792838339971253</v>
      </c>
      <c r="H24" s="87">
        <v>3.4312317920419853</v>
      </c>
      <c r="I24" s="87">
        <v>3.6198379588162664</v>
      </c>
      <c r="J24" s="87">
        <v>3.4917468423414215</v>
      </c>
      <c r="K24" s="87">
        <v>2.4170228758021306</v>
      </c>
      <c r="L24" s="87">
        <v>2.2078911558972938</v>
      </c>
      <c r="M24" s="87">
        <v>1.7168664485688605</v>
      </c>
      <c r="N24" s="87">
        <v>1.0195725909272364</v>
      </c>
      <c r="O24" s="87">
        <v>0.976428382576357</v>
      </c>
      <c r="P24" s="87">
        <v>0.93109538767708622</v>
      </c>
      <c r="Q24" s="87">
        <v>0.8784800650484087</v>
      </c>
    </row>
    <row r="25" spans="1:17" x14ac:dyDescent="0.25">
      <c r="A25" s="88" t="s">
        <v>22</v>
      </c>
      <c r="B25" s="87">
        <v>7.1792128850808687</v>
      </c>
      <c r="C25" s="87">
        <v>7.2360989127356641</v>
      </c>
      <c r="D25" s="87">
        <v>6.7073559877630924</v>
      </c>
      <c r="E25" s="87">
        <v>2.5041679284348448</v>
      </c>
      <c r="F25" s="87">
        <v>2.5940410604513291</v>
      </c>
      <c r="G25" s="87">
        <v>3.5652526013241532</v>
      </c>
      <c r="H25" s="87">
        <v>3.1846591337302526</v>
      </c>
      <c r="I25" s="87">
        <v>3.1412192393894034</v>
      </c>
      <c r="J25" s="87">
        <v>3.0158843340839225</v>
      </c>
      <c r="K25" s="87">
        <v>1.8285376754850433</v>
      </c>
      <c r="L25" s="87">
        <v>2.1217999640316099</v>
      </c>
      <c r="M25" s="87">
        <v>2.1335340736464925</v>
      </c>
      <c r="N25" s="87">
        <v>2.1112664761920565</v>
      </c>
      <c r="O25" s="87">
        <v>1.5544462621725281</v>
      </c>
      <c r="P25" s="87">
        <v>1.4256619597214946</v>
      </c>
      <c r="Q25" s="87">
        <v>1.2965270300268095</v>
      </c>
    </row>
    <row r="26" spans="1:17" x14ac:dyDescent="0.25">
      <c r="A26" s="156" t="s">
        <v>323</v>
      </c>
      <c r="B26" s="204">
        <v>14.686550233063329</v>
      </c>
      <c r="C26" s="204">
        <v>11.665068861508876</v>
      </c>
      <c r="D26" s="204">
        <v>9.570587939283719</v>
      </c>
      <c r="E26" s="204">
        <v>8.7899646963944704</v>
      </c>
      <c r="F26" s="204">
        <v>9.5126063133120606</v>
      </c>
      <c r="G26" s="204">
        <v>11.796542518870494</v>
      </c>
      <c r="H26" s="204">
        <v>14.655816600669807</v>
      </c>
      <c r="I26" s="204">
        <v>10.776368487044065</v>
      </c>
      <c r="J26" s="204">
        <v>11.27358981052836</v>
      </c>
      <c r="K26" s="204">
        <v>9.6145367783269666</v>
      </c>
      <c r="L26" s="204">
        <v>8.3894311978586344</v>
      </c>
      <c r="M26" s="204">
        <v>7.421075925207246</v>
      </c>
      <c r="N26" s="204">
        <v>7.4474345686214614</v>
      </c>
      <c r="O26" s="204">
        <v>6.6851221155849032</v>
      </c>
      <c r="P26" s="204">
        <v>6.5812042920166745</v>
      </c>
      <c r="Q26" s="204">
        <v>6.7206864034343381</v>
      </c>
    </row>
    <row r="27" spans="1:17" x14ac:dyDescent="0.25">
      <c r="A27" s="152" t="s">
        <v>332</v>
      </c>
      <c r="B27" s="151">
        <v>13.945116504116767</v>
      </c>
      <c r="C27" s="151">
        <v>10.861858077371405</v>
      </c>
      <c r="D27" s="151">
        <v>8.862315392560312</v>
      </c>
      <c r="E27" s="151">
        <v>8.0772563904289978</v>
      </c>
      <c r="F27" s="151">
        <v>8.7955972342003719</v>
      </c>
      <c r="G27" s="151">
        <v>11.027798407380175</v>
      </c>
      <c r="H27" s="151">
        <v>13.816991595384616</v>
      </c>
      <c r="I27" s="151">
        <v>9.9875177698877007</v>
      </c>
      <c r="J27" s="151">
        <v>10.559452514550875</v>
      </c>
      <c r="K27" s="151">
        <v>9.0211846925863597</v>
      </c>
      <c r="L27" s="151">
        <v>7.7545574125939734</v>
      </c>
      <c r="M27" s="151">
        <v>6.8365593950949233</v>
      </c>
      <c r="N27" s="151">
        <v>6.9269466360465657</v>
      </c>
      <c r="O27" s="151">
        <v>6.1616290013365891</v>
      </c>
      <c r="P27" s="151">
        <v>6.0502721255172451</v>
      </c>
      <c r="Q27" s="151">
        <v>6.1998466958889455</v>
      </c>
    </row>
    <row r="28" spans="1:17" x14ac:dyDescent="0.25">
      <c r="A28" s="154" t="s">
        <v>33</v>
      </c>
      <c r="B28" s="83">
        <v>0.19398503486619725</v>
      </c>
      <c r="C28" s="83">
        <v>0</v>
      </c>
      <c r="D28" s="83">
        <v>7.4751375261098388E-2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0.15725261101733348</v>
      </c>
      <c r="D29" s="83">
        <v>0.15729555040104204</v>
      </c>
      <c r="E29" s="83">
        <v>0.33137842897663328</v>
      </c>
      <c r="F29" s="83">
        <v>0.50895665615331565</v>
      </c>
      <c r="G29" s="83">
        <v>0.6885604602787333</v>
      </c>
      <c r="H29" s="83">
        <v>1.068706882796383</v>
      </c>
      <c r="I29" s="83">
        <v>0.52263031082684219</v>
      </c>
      <c r="J29" s="83">
        <v>0.36347304190778651</v>
      </c>
      <c r="K29" s="83">
        <v>0.34477934826880763</v>
      </c>
      <c r="L29" s="83">
        <v>0.52664768600521272</v>
      </c>
      <c r="M29" s="83">
        <v>0.36313184946596544</v>
      </c>
      <c r="N29" s="83">
        <v>0.36367020585365545</v>
      </c>
      <c r="O29" s="83">
        <v>0.3634089722106188</v>
      </c>
      <c r="P29" s="83">
        <v>0.52658063892474738</v>
      </c>
      <c r="Q29" s="83">
        <v>0.16305516859093999</v>
      </c>
    </row>
    <row r="30" spans="1:17" x14ac:dyDescent="0.25">
      <c r="A30" s="154" t="s">
        <v>125</v>
      </c>
      <c r="B30" s="83">
        <v>7.122536180973551</v>
      </c>
      <c r="C30" s="83">
        <v>5.6293010774819781</v>
      </c>
      <c r="D30" s="83">
        <v>3.6341238942887699</v>
      </c>
      <c r="E30" s="83">
        <v>3.8851254269589441</v>
      </c>
      <c r="F30" s="83">
        <v>4.2741224390993926</v>
      </c>
      <c r="G30" s="83">
        <v>4.4462884761106629</v>
      </c>
      <c r="H30" s="83">
        <v>5.9636531797841501</v>
      </c>
      <c r="I30" s="83">
        <v>4.7161398607948763</v>
      </c>
      <c r="J30" s="83">
        <v>5.4837455752617341</v>
      </c>
      <c r="K30" s="83">
        <v>4.2415696344169076</v>
      </c>
      <c r="L30" s="83">
        <v>2.6213667449888813</v>
      </c>
      <c r="M30" s="83">
        <v>2.0397367346871285</v>
      </c>
      <c r="N30" s="83">
        <v>1.7063525407684301</v>
      </c>
      <c r="O30" s="83">
        <v>1.8320776589562699</v>
      </c>
      <c r="P30" s="83">
        <v>1.6081364162199057</v>
      </c>
      <c r="Q30" s="83">
        <v>1.5433453405462729</v>
      </c>
    </row>
    <row r="31" spans="1:17" x14ac:dyDescent="0.25">
      <c r="A31" s="154" t="s">
        <v>29</v>
      </c>
      <c r="B31" s="83">
        <v>2.1983182797169594</v>
      </c>
      <c r="C31" s="83">
        <v>0</v>
      </c>
      <c r="D31" s="83">
        <v>0.1087041667729986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4.4302770085600596</v>
      </c>
      <c r="C32" s="83">
        <v>5.0753043888720937</v>
      </c>
      <c r="D32" s="83">
        <v>4.8874404058364043</v>
      </c>
      <c r="E32" s="83">
        <v>3.8607525344934199</v>
      </c>
      <c r="F32" s="83">
        <v>4.012518138947665</v>
      </c>
      <c r="G32" s="83">
        <v>5.8929494709907777</v>
      </c>
      <c r="H32" s="83">
        <v>6.7846315328040827</v>
      </c>
      <c r="I32" s="83">
        <v>4.7487475982659824</v>
      </c>
      <c r="J32" s="83">
        <v>4.7122338973813545</v>
      </c>
      <c r="K32" s="83">
        <v>4.4348357099006437</v>
      </c>
      <c r="L32" s="83">
        <v>4.6065429815998788</v>
      </c>
      <c r="M32" s="83">
        <v>4.4336908109418296</v>
      </c>
      <c r="N32" s="83">
        <v>4.8569238894244799</v>
      </c>
      <c r="O32" s="83">
        <v>3.9661423701697007</v>
      </c>
      <c r="P32" s="83">
        <v>3.9155550703725921</v>
      </c>
      <c r="Q32" s="83">
        <v>4.4934461867517328</v>
      </c>
    </row>
    <row r="33" spans="1:17" x14ac:dyDescent="0.25">
      <c r="A33" s="152" t="s">
        <v>331</v>
      </c>
      <c r="B33" s="151">
        <v>0.74143372894656312</v>
      </c>
      <c r="C33" s="151">
        <v>0.80321078413747071</v>
      </c>
      <c r="D33" s="151">
        <v>0.70827254672340612</v>
      </c>
      <c r="E33" s="151">
        <v>0.71270830596547186</v>
      </c>
      <c r="F33" s="151">
        <v>0.71700907911168865</v>
      </c>
      <c r="G33" s="151">
        <v>0.76874411149031863</v>
      </c>
      <c r="H33" s="151">
        <v>0.83882500528519155</v>
      </c>
      <c r="I33" s="151">
        <v>0.78885071715636379</v>
      </c>
      <c r="J33" s="151">
        <v>0.71413729597748576</v>
      </c>
      <c r="K33" s="151">
        <v>0.59335208574060727</v>
      </c>
      <c r="L33" s="151">
        <v>0.63487378526466021</v>
      </c>
      <c r="M33" s="151">
        <v>0.58451653011232263</v>
      </c>
      <c r="N33" s="151">
        <v>0.52048793257489578</v>
      </c>
      <c r="O33" s="151">
        <v>0.52349311424831402</v>
      </c>
      <c r="P33" s="151">
        <v>0.53093216649942965</v>
      </c>
      <c r="Q33" s="151">
        <v>0.52083970754539255</v>
      </c>
    </row>
    <row r="34" spans="1:17" x14ac:dyDescent="0.25">
      <c r="A34" s="156" t="s">
        <v>322</v>
      </c>
      <c r="B34" s="204">
        <v>1.2933088729534137</v>
      </c>
      <c r="C34" s="204">
        <v>1.4021409845227453</v>
      </c>
      <c r="D34" s="204">
        <v>1.2468539787309088</v>
      </c>
      <c r="E34" s="204">
        <v>1.2271572041830616</v>
      </c>
      <c r="F34" s="204">
        <v>1.2372395368381537</v>
      </c>
      <c r="G34" s="204">
        <v>1.326160091734133</v>
      </c>
      <c r="H34" s="204">
        <v>1.4423179088178442</v>
      </c>
      <c r="I34" s="204">
        <v>1.3611267310033006</v>
      </c>
      <c r="J34" s="204">
        <v>1.2353596999831413</v>
      </c>
      <c r="K34" s="204">
        <v>1.0224200083686787</v>
      </c>
      <c r="L34" s="204">
        <v>1.1037998811620524</v>
      </c>
      <c r="M34" s="204">
        <v>1.0202543314592996</v>
      </c>
      <c r="N34" s="204">
        <v>0.9186879606564865</v>
      </c>
      <c r="O34" s="204">
        <v>0.92079071787543809</v>
      </c>
      <c r="P34" s="204">
        <v>0.93166270184062061</v>
      </c>
      <c r="Q34" s="204">
        <v>0.91417373525885959</v>
      </c>
    </row>
    <row r="35" spans="1:17" x14ac:dyDescent="0.25">
      <c r="A35" s="152" t="s">
        <v>330</v>
      </c>
      <c r="B35" s="151">
        <v>0.64662386142734896</v>
      </c>
      <c r="C35" s="151">
        <v>0.70414922459489615</v>
      </c>
      <c r="D35" s="151">
        <v>0.62230779693575644</v>
      </c>
      <c r="E35" s="151">
        <v>0.62674855418598219</v>
      </c>
      <c r="F35" s="151">
        <v>0.6316898548327583</v>
      </c>
      <c r="G35" s="151">
        <v>0.67707517067386769</v>
      </c>
      <c r="H35" s="151">
        <v>0.73911516932208121</v>
      </c>
      <c r="I35" s="151">
        <v>0.69659625465814157</v>
      </c>
      <c r="J35" s="151">
        <v>0.6334926532601175</v>
      </c>
      <c r="K35" s="151">
        <v>0.52726491763083216</v>
      </c>
      <c r="L35" s="151">
        <v>0.56151509404708944</v>
      </c>
      <c r="M35" s="151">
        <v>0.51805072781141448</v>
      </c>
      <c r="N35" s="151">
        <v>0.46232653108508481</v>
      </c>
      <c r="O35" s="151">
        <v>0.46510287472347267</v>
      </c>
      <c r="P35" s="151">
        <v>0.46994551246561994</v>
      </c>
      <c r="Q35" s="151">
        <v>0.46236373704564371</v>
      </c>
    </row>
    <row r="36" spans="1:17" x14ac:dyDescent="0.25">
      <c r="A36" s="154" t="s">
        <v>33</v>
      </c>
      <c r="B36" s="83">
        <v>2.6206052846831002E-2</v>
      </c>
      <c r="C36" s="83">
        <v>0</v>
      </c>
      <c r="D36" s="83">
        <v>1.0098400074092486E-2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2.1243753351720521E-2</v>
      </c>
      <c r="D37" s="83">
        <v>2.1249554169084871E-2</v>
      </c>
      <c r="E37" s="83">
        <v>2.1072242518314587E-2</v>
      </c>
      <c r="F37" s="83">
        <v>2.129112669352937E-2</v>
      </c>
      <c r="G37" s="83">
        <v>2.1434696046899373E-2</v>
      </c>
      <c r="H37" s="83">
        <v>2.1928397824407437E-2</v>
      </c>
      <c r="I37" s="83">
        <v>2.3009798949125602E-2</v>
      </c>
      <c r="J37" s="83">
        <v>0</v>
      </c>
      <c r="K37" s="83">
        <v>2.2038236767409899E-2</v>
      </c>
      <c r="L37" s="83">
        <v>2.2024767967362063E-2</v>
      </c>
      <c r="M37" s="83">
        <v>0</v>
      </c>
      <c r="N37" s="83">
        <v>0</v>
      </c>
      <c r="O37" s="83">
        <v>0</v>
      </c>
      <c r="P37" s="83">
        <v>2.2028023411582488E-2</v>
      </c>
      <c r="Q37" s="83">
        <v>2.202763923511146E-2</v>
      </c>
    </row>
    <row r="38" spans="1:17" x14ac:dyDescent="0.25">
      <c r="A38" s="154" t="s">
        <v>125</v>
      </c>
      <c r="B38" s="83">
        <v>0.11305803798403995</v>
      </c>
      <c r="C38" s="83">
        <v>0.14600497851186575</v>
      </c>
      <c r="D38" s="83">
        <v>5.6283574798837652E-2</v>
      </c>
      <c r="E38" s="83">
        <v>0.10391703705716687</v>
      </c>
      <c r="F38" s="83">
        <v>9.046077121342487E-2</v>
      </c>
      <c r="G38" s="83">
        <v>0.10071719484937687</v>
      </c>
      <c r="H38" s="83">
        <v>0.10754635005598923</v>
      </c>
      <c r="I38" s="83">
        <v>8.0465753102761731E-2</v>
      </c>
      <c r="J38" s="83">
        <v>5.90083981325756E-2</v>
      </c>
      <c r="K38" s="83">
        <v>1.5913671132489891E-2</v>
      </c>
      <c r="L38" s="83">
        <v>5.0529548448960807E-2</v>
      </c>
      <c r="M38" s="83">
        <v>5.3834417918152411E-2</v>
      </c>
      <c r="N38" s="83">
        <v>3.5582134370709569E-2</v>
      </c>
      <c r="O38" s="83">
        <v>3.4496455826387919E-2</v>
      </c>
      <c r="P38" s="83">
        <v>3.4281598125515338E-2</v>
      </c>
      <c r="Q38" s="83">
        <v>1.6900827132695778E-2</v>
      </c>
    </row>
    <row r="39" spans="1:17" x14ac:dyDescent="0.25">
      <c r="A39" s="154" t="s">
        <v>29</v>
      </c>
      <c r="B39" s="83">
        <v>9.3627247851188634E-3</v>
      </c>
      <c r="C39" s="83">
        <v>0</v>
      </c>
      <c r="D39" s="83">
        <v>1.468519023175602E-2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0.49799704581135917</v>
      </c>
      <c r="C40" s="83">
        <v>0.53690049273130991</v>
      </c>
      <c r="D40" s="83">
        <v>0.51999107766198538</v>
      </c>
      <c r="E40" s="83">
        <v>0.50175927461050074</v>
      </c>
      <c r="F40" s="83">
        <v>0.51993795692580402</v>
      </c>
      <c r="G40" s="83">
        <v>0.55492327977759148</v>
      </c>
      <c r="H40" s="83">
        <v>0.60964042144168451</v>
      </c>
      <c r="I40" s="83">
        <v>0.59312070260625427</v>
      </c>
      <c r="J40" s="83">
        <v>0.57448425512754187</v>
      </c>
      <c r="K40" s="83">
        <v>0.48931300973093234</v>
      </c>
      <c r="L40" s="83">
        <v>0.48896077763076656</v>
      </c>
      <c r="M40" s="83">
        <v>0.46421630989326207</v>
      </c>
      <c r="N40" s="83">
        <v>0.42674439671437525</v>
      </c>
      <c r="O40" s="83">
        <v>0.43060641889708473</v>
      </c>
      <c r="P40" s="83">
        <v>0.4136358909285221</v>
      </c>
      <c r="Q40" s="83">
        <v>0.42343527067783648</v>
      </c>
    </row>
    <row r="41" spans="1:17" x14ac:dyDescent="0.25">
      <c r="A41" s="152" t="s">
        <v>329</v>
      </c>
      <c r="B41" s="151">
        <v>0.55466267815187875</v>
      </c>
      <c r="C41" s="151">
        <v>0.59830202683106026</v>
      </c>
      <c r="D41" s="151">
        <v>0.53663961662314552</v>
      </c>
      <c r="E41" s="151">
        <v>0.51195154483774163</v>
      </c>
      <c r="F41" s="151">
        <v>0.51655879052804077</v>
      </c>
      <c r="G41" s="151">
        <v>0.55367298585263036</v>
      </c>
      <c r="H41" s="151">
        <v>0.59909278163259627</v>
      </c>
      <c r="I41" s="151">
        <v>0.56662302913505158</v>
      </c>
      <c r="J41" s="151">
        <v>0.51323258384425696</v>
      </c>
      <c r="K41" s="151">
        <v>0.4215117679288487</v>
      </c>
      <c r="L41" s="151">
        <v>0.46348803854896048</v>
      </c>
      <c r="M41" s="151">
        <v>0.42965689731832268</v>
      </c>
      <c r="N41" s="151">
        <v>0.39176157097486897</v>
      </c>
      <c r="O41" s="151">
        <v>0.39071499932559406</v>
      </c>
      <c r="P41" s="151">
        <v>0.39582105474121915</v>
      </c>
      <c r="Q41" s="151">
        <v>0.38716647940492865</v>
      </c>
    </row>
    <row r="42" spans="1:17" x14ac:dyDescent="0.25">
      <c r="A42" s="150" t="s">
        <v>33</v>
      </c>
      <c r="B42" s="87">
        <v>3.8554002580497466E-2</v>
      </c>
      <c r="C42" s="87">
        <v>7.3857553076939378E-2</v>
      </c>
      <c r="D42" s="87">
        <v>8.4467936806422346E-3</v>
      </c>
      <c r="E42" s="87">
        <v>1.3982472598229325E-2</v>
      </c>
      <c r="F42" s="87">
        <v>0</v>
      </c>
      <c r="G42" s="87">
        <v>7.0320830308630133E-3</v>
      </c>
      <c r="H42" s="87">
        <v>8.7813703793415496E-3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1.3251691089794699E-3</v>
      </c>
      <c r="C45" s="87">
        <v>5.6296170977587975E-3</v>
      </c>
      <c r="D45" s="87">
        <v>2.8612675907653529E-4</v>
      </c>
      <c r="E45" s="87">
        <v>2.5411017607874453E-2</v>
      </c>
      <c r="F45" s="87">
        <v>2.0786690993962919E-2</v>
      </c>
      <c r="G45" s="87">
        <v>1.3249382961550605E-2</v>
      </c>
      <c r="H45" s="87">
        <v>1.0046359621281723E-2</v>
      </c>
      <c r="I45" s="87">
        <v>1.2417296717549024E-3</v>
      </c>
      <c r="J45" s="87">
        <v>7.0866668399736726E-4</v>
      </c>
      <c r="K45" s="87">
        <v>1.416348876866392E-3</v>
      </c>
      <c r="L45" s="87">
        <v>8.3910320963613144E-3</v>
      </c>
      <c r="M45" s="87">
        <v>5.4534981035713383E-3</v>
      </c>
      <c r="N45" s="87">
        <v>3.4712851698183813E-3</v>
      </c>
      <c r="O45" s="87">
        <v>5.355312048470855E-3</v>
      </c>
      <c r="P45" s="87">
        <v>5.9114027988539609E-3</v>
      </c>
      <c r="Q45" s="87">
        <v>2.0203946768902765E-3</v>
      </c>
    </row>
    <row r="46" spans="1:17" x14ac:dyDescent="0.25">
      <c r="A46" s="150" t="s">
        <v>29</v>
      </c>
      <c r="B46" s="87">
        <v>1.5128531289261648E-2</v>
      </c>
      <c r="C46" s="87">
        <v>2.085681876976591E-2</v>
      </c>
      <c r="D46" s="87">
        <v>1.303660080043539E-2</v>
      </c>
      <c r="E46" s="87">
        <v>1.4217725009785303E-2</v>
      </c>
      <c r="F46" s="87">
        <v>1.4923883686782734E-2</v>
      </c>
      <c r="G46" s="87">
        <v>1.451276252356197E-2</v>
      </c>
      <c r="H46" s="87">
        <v>1.8080135040684595E-2</v>
      </c>
      <c r="I46" s="87">
        <v>0</v>
      </c>
      <c r="J46" s="87">
        <v>0</v>
      </c>
      <c r="K46" s="87">
        <v>1.9273660609045253E-2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5.7523654737379661E-3</v>
      </c>
      <c r="C48" s="87">
        <v>2.0523480767299165E-2</v>
      </c>
      <c r="D48" s="87">
        <v>2.5318668298897531E-3</v>
      </c>
      <c r="E48" s="87">
        <v>0.12152491503716607</v>
      </c>
      <c r="F48" s="87">
        <v>0.11763132776841603</v>
      </c>
      <c r="G48" s="87">
        <v>7.1769374325960644E-2</v>
      </c>
      <c r="H48" s="87">
        <v>5.585894325127392E-2</v>
      </c>
      <c r="I48" s="87">
        <v>8.861833184242671E-3</v>
      </c>
      <c r="J48" s="87">
        <v>6.6120782620933535E-3</v>
      </c>
      <c r="K48" s="87">
        <v>3.7589213937841273E-2</v>
      </c>
      <c r="L48" s="87">
        <v>7.8012697121779412E-2</v>
      </c>
      <c r="M48" s="87">
        <v>4.5441199516131452E-2</v>
      </c>
      <c r="N48" s="87">
        <v>3.9533494085893628E-2</v>
      </c>
      <c r="O48" s="87">
        <v>6.3374286069666885E-2</v>
      </c>
      <c r="P48" s="87">
        <v>6.7569746722172322E-2</v>
      </c>
      <c r="Q48" s="87">
        <v>4.4851912946351012E-2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0.13851454311444331</v>
      </c>
      <c r="C50" s="87">
        <v>0.11537353316566751</v>
      </c>
      <c r="D50" s="87">
        <v>0.13969133284824625</v>
      </c>
      <c r="E50" s="87">
        <v>0.20183434813438222</v>
      </c>
      <c r="F50" s="87">
        <v>0.2153584574404146</v>
      </c>
      <c r="G50" s="87">
        <v>0.24220685702639172</v>
      </c>
      <c r="H50" s="87">
        <v>0.28777868997589112</v>
      </c>
      <c r="I50" s="87">
        <v>0.29732770176274609</v>
      </c>
      <c r="J50" s="87">
        <v>0.26863393065142377</v>
      </c>
      <c r="K50" s="87">
        <v>0.21614513343692918</v>
      </c>
      <c r="L50" s="87">
        <v>0.19048513444385232</v>
      </c>
      <c r="M50" s="87">
        <v>0.17131760476905866</v>
      </c>
      <c r="N50" s="87">
        <v>0.11811085906184181</v>
      </c>
      <c r="O50" s="87">
        <v>0.12514233330407459</v>
      </c>
      <c r="P50" s="87">
        <v>0.12764173752716909</v>
      </c>
      <c r="Q50" s="87">
        <v>0.13637199080711093</v>
      </c>
    </row>
    <row r="51" spans="1:17" x14ac:dyDescent="0.25">
      <c r="A51" s="150" t="s">
        <v>22</v>
      </c>
      <c r="B51" s="87">
        <v>0.35538806658495886</v>
      </c>
      <c r="C51" s="87">
        <v>0.36206102395362949</v>
      </c>
      <c r="D51" s="87">
        <v>0.37264689570485532</v>
      </c>
      <c r="E51" s="87">
        <v>0.13498106645030422</v>
      </c>
      <c r="F51" s="87">
        <v>0.14785843063846452</v>
      </c>
      <c r="G51" s="87">
        <v>0.20490252598430236</v>
      </c>
      <c r="H51" s="87">
        <v>0.21854728336412332</v>
      </c>
      <c r="I51" s="87">
        <v>0.25919176451630793</v>
      </c>
      <c r="J51" s="87">
        <v>0.2372779082467425</v>
      </c>
      <c r="K51" s="87">
        <v>0.14708741106816661</v>
      </c>
      <c r="L51" s="87">
        <v>0.18659917488696742</v>
      </c>
      <c r="M51" s="87">
        <v>0.20744459492956127</v>
      </c>
      <c r="N51" s="87">
        <v>0.23064593265731517</v>
      </c>
      <c r="O51" s="87">
        <v>0.19684306790338177</v>
      </c>
      <c r="P51" s="87">
        <v>0.19469816769302378</v>
      </c>
      <c r="Q51" s="87">
        <v>0.20392218097457643</v>
      </c>
    </row>
    <row r="52" spans="1:17" x14ac:dyDescent="0.25">
      <c r="A52" s="152" t="s">
        <v>328</v>
      </c>
      <c r="B52" s="151">
        <v>9.2022333374186041E-2</v>
      </c>
      <c r="C52" s="151">
        <v>9.968973309678876E-2</v>
      </c>
      <c r="D52" s="151">
        <v>8.7906565172006748E-2</v>
      </c>
      <c r="E52" s="151">
        <v>8.8457105159337704E-2</v>
      </c>
      <c r="F52" s="151">
        <v>8.8990891477354617E-2</v>
      </c>
      <c r="G52" s="151">
        <v>9.5411935207634802E-2</v>
      </c>
      <c r="H52" s="151">
        <v>0.10410995786316671</v>
      </c>
      <c r="I52" s="151">
        <v>9.7907447210107301E-2</v>
      </c>
      <c r="J52" s="151">
        <v>8.8634462878767001E-2</v>
      </c>
      <c r="K52" s="151">
        <v>7.3643322808997866E-2</v>
      </c>
      <c r="L52" s="151">
        <v>7.8796748566002467E-2</v>
      </c>
      <c r="M52" s="151">
        <v>7.2546706329562283E-2</v>
      </c>
      <c r="N52" s="151">
        <v>6.459985859653268E-2</v>
      </c>
      <c r="O52" s="151">
        <v>6.4972843826371376E-2</v>
      </c>
      <c r="P52" s="151">
        <v>6.5896134633781481E-2</v>
      </c>
      <c r="Q52" s="151">
        <v>6.4643518808287198E-2</v>
      </c>
    </row>
    <row r="53" spans="1:17" x14ac:dyDescent="0.25">
      <c r="A53" s="156" t="s">
        <v>321</v>
      </c>
      <c r="B53" s="204">
        <v>1.7275531964643533</v>
      </c>
      <c r="C53" s="204">
        <v>1.871079881612923</v>
      </c>
      <c r="D53" s="204">
        <v>1.6513799576858326</v>
      </c>
      <c r="E53" s="204">
        <v>1.6572040370905956</v>
      </c>
      <c r="F53" s="204">
        <v>1.6674487921579497</v>
      </c>
      <c r="G53" s="204">
        <v>1.7877364179153006</v>
      </c>
      <c r="H53" s="204">
        <v>1.9498973383599654</v>
      </c>
      <c r="I53" s="204">
        <v>1.8342482328325622</v>
      </c>
      <c r="J53" s="204">
        <v>1.6605677604380342</v>
      </c>
      <c r="K53" s="204">
        <v>1.3789167682802259</v>
      </c>
      <c r="L53" s="204">
        <v>1.4774210930214136</v>
      </c>
      <c r="M53" s="204">
        <v>1.360706522586812</v>
      </c>
      <c r="N53" s="204">
        <v>1.2131302804397941</v>
      </c>
      <c r="O53" s="204">
        <v>1.2196016849309979</v>
      </c>
      <c r="P53" s="204">
        <v>1.2368608570933235</v>
      </c>
      <c r="Q53" s="204">
        <v>1.2131673482366141</v>
      </c>
    </row>
    <row r="54" spans="1:17" x14ac:dyDescent="0.25">
      <c r="A54" s="152" t="s">
        <v>327</v>
      </c>
      <c r="B54" s="151">
        <v>0.24566091898671524</v>
      </c>
      <c r="C54" s="151">
        <v>0.26612965079374257</v>
      </c>
      <c r="D54" s="151">
        <v>0.23467354927101439</v>
      </c>
      <c r="E54" s="151">
        <v>0.23614325944100875</v>
      </c>
      <c r="F54" s="151">
        <v>0.23756824436171661</v>
      </c>
      <c r="G54" s="151">
        <v>0.25470972997500152</v>
      </c>
      <c r="H54" s="151">
        <v>0.27792979145982194</v>
      </c>
      <c r="I54" s="151">
        <v>0.26137169723219944</v>
      </c>
      <c r="J54" s="151">
        <v>0.23661672994264477</v>
      </c>
      <c r="K54" s="151">
        <v>0.19659669229348933</v>
      </c>
      <c r="L54" s="151">
        <v>0.21035417116818489</v>
      </c>
      <c r="M54" s="151">
        <v>0.19366918760809204</v>
      </c>
      <c r="N54" s="151">
        <v>0.17245444716888489</v>
      </c>
      <c r="O54" s="151">
        <v>0.1734501608285034</v>
      </c>
      <c r="P54" s="151">
        <v>0.1759149588826677</v>
      </c>
      <c r="Q54" s="151">
        <v>0.1725710015676867</v>
      </c>
    </row>
    <row r="55" spans="1:17" x14ac:dyDescent="0.25">
      <c r="A55" s="152" t="s">
        <v>326</v>
      </c>
      <c r="B55" s="151">
        <v>8.93458109929436E-2</v>
      </c>
      <c r="C55" s="151">
        <v>9.6375296034080044E-2</v>
      </c>
      <c r="D55" s="151">
        <v>8.6442631975696918E-2</v>
      </c>
      <c r="E55" s="151">
        <v>8.2465844132554991E-2</v>
      </c>
      <c r="F55" s="151">
        <v>8.3207985471530785E-2</v>
      </c>
      <c r="G55" s="151">
        <v>8.9186390024861784E-2</v>
      </c>
      <c r="H55" s="151">
        <v>9.6502671882181493E-2</v>
      </c>
      <c r="I55" s="151">
        <v>9.1272400432695328E-2</v>
      </c>
      <c r="J55" s="151">
        <v>8.2672195620511757E-2</v>
      </c>
      <c r="K55" s="151">
        <v>6.7897683100214296E-2</v>
      </c>
      <c r="L55" s="151">
        <v>7.4659277288432274E-2</v>
      </c>
      <c r="M55" s="151">
        <v>6.9209711508849636E-2</v>
      </c>
      <c r="N55" s="151">
        <v>6.3105481319287407E-2</v>
      </c>
      <c r="O55" s="151">
        <v>6.2936898148921144E-2</v>
      </c>
      <c r="P55" s="151">
        <v>6.3759388430048386E-2</v>
      </c>
      <c r="Q55" s="151">
        <v>6.2365297782383297E-2</v>
      </c>
    </row>
    <row r="56" spans="1:17" x14ac:dyDescent="0.25">
      <c r="A56" s="150" t="s">
        <v>33</v>
      </c>
      <c r="B56" s="87">
        <v>6.2103306446650262E-3</v>
      </c>
      <c r="C56" s="87">
        <v>1.189707409123102E-2</v>
      </c>
      <c r="D56" s="87">
        <v>1.3606208988166356E-3</v>
      </c>
      <c r="E56" s="87">
        <v>2.2523155120837812E-3</v>
      </c>
      <c r="F56" s="87">
        <v>0</v>
      </c>
      <c r="G56" s="87">
        <v>1.1327374025878374E-3</v>
      </c>
      <c r="H56" s="87">
        <v>1.4145149639162291E-3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2.1346002427830049E-4</v>
      </c>
      <c r="C59" s="87">
        <v>9.068263018073004E-4</v>
      </c>
      <c r="D59" s="87">
        <v>4.6089683592296056E-5</v>
      </c>
      <c r="E59" s="87">
        <v>4.093240929597639E-3</v>
      </c>
      <c r="F59" s="87">
        <v>3.3483481724486813E-3</v>
      </c>
      <c r="G59" s="87">
        <v>2.1342284463777886E-3</v>
      </c>
      <c r="H59" s="87">
        <v>1.6182811341858398E-3</v>
      </c>
      <c r="I59" s="87">
        <v>2.0001948738754816E-4</v>
      </c>
      <c r="J59" s="87">
        <v>1.1415298360508666E-4</v>
      </c>
      <c r="K59" s="87">
        <v>2.2814738405370382E-4</v>
      </c>
      <c r="L59" s="87">
        <v>1.3516387477434271E-3</v>
      </c>
      <c r="M59" s="87">
        <v>8.7845681709747606E-4</v>
      </c>
      <c r="N59" s="87">
        <v>5.5915928888274112E-4</v>
      </c>
      <c r="O59" s="87">
        <v>8.6264087514446733E-4</v>
      </c>
      <c r="P59" s="87">
        <v>9.5221672193516918E-4</v>
      </c>
      <c r="Q59" s="87">
        <v>3.2544789480708371E-4</v>
      </c>
    </row>
    <row r="60" spans="1:17" x14ac:dyDescent="0.25">
      <c r="A60" s="150" t="s">
        <v>29</v>
      </c>
      <c r="B60" s="87">
        <v>2.4369241890854028E-3</v>
      </c>
      <c r="C60" s="87">
        <v>3.3596444489948614E-3</v>
      </c>
      <c r="D60" s="87">
        <v>2.0999532093760589E-3</v>
      </c>
      <c r="E60" s="87">
        <v>2.2902102872803904E-3</v>
      </c>
      <c r="F60" s="87">
        <v>2.4039592777411541E-3</v>
      </c>
      <c r="G60" s="87">
        <v>2.3377353272371979E-3</v>
      </c>
      <c r="H60" s="87">
        <v>2.9123724953954368E-3</v>
      </c>
      <c r="I60" s="87">
        <v>0</v>
      </c>
      <c r="J60" s="87">
        <v>0</v>
      </c>
      <c r="K60" s="87">
        <v>3.1046272009063718E-3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9.2659877547808631E-4</v>
      </c>
      <c r="C62" s="87">
        <v>3.3059499147521888E-3</v>
      </c>
      <c r="D62" s="87">
        <v>4.0783651785687941E-4</v>
      </c>
      <c r="E62" s="87">
        <v>1.9575396934983755E-2</v>
      </c>
      <c r="F62" s="87">
        <v>1.8948212655418774E-2</v>
      </c>
      <c r="G62" s="87">
        <v>1.1560707446505487E-2</v>
      </c>
      <c r="H62" s="87">
        <v>8.9978337872361844E-3</v>
      </c>
      <c r="I62" s="87">
        <v>1.4274760208645915E-3</v>
      </c>
      <c r="J62" s="87">
        <v>1.0650824689412051E-3</v>
      </c>
      <c r="K62" s="87">
        <v>6.0549211911173047E-3</v>
      </c>
      <c r="L62" s="87">
        <v>1.2566390288447877E-2</v>
      </c>
      <c r="M62" s="87">
        <v>7.3197295999591488E-3</v>
      </c>
      <c r="N62" s="87">
        <v>6.3681084551387929E-3</v>
      </c>
      <c r="O62" s="87">
        <v>1.0208415327058939E-2</v>
      </c>
      <c r="P62" s="87">
        <v>1.0884225777720699E-2</v>
      </c>
      <c r="Q62" s="87">
        <v>7.2248065258851664E-3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2.2312109100458076E-2</v>
      </c>
      <c r="C64" s="87">
        <v>1.8584524060919861E-2</v>
      </c>
      <c r="D64" s="87">
        <v>2.2501667975205381E-2</v>
      </c>
      <c r="E64" s="87">
        <v>3.2511748546673706E-2</v>
      </c>
      <c r="F64" s="87">
        <v>3.4690230282511392E-2</v>
      </c>
      <c r="G64" s="87">
        <v>3.9015006636428776E-2</v>
      </c>
      <c r="H64" s="87">
        <v>4.6355778845719321E-2</v>
      </c>
      <c r="I64" s="87">
        <v>4.789394652110799E-2</v>
      </c>
      <c r="J64" s="87">
        <v>4.3271915237285075E-2</v>
      </c>
      <c r="K64" s="87">
        <v>3.4816949111208258E-2</v>
      </c>
      <c r="L64" s="87">
        <v>3.0683601924854389E-2</v>
      </c>
      <c r="M64" s="87">
        <v>2.7596070437731653E-2</v>
      </c>
      <c r="N64" s="87">
        <v>1.9025456201803351E-2</v>
      </c>
      <c r="O64" s="87">
        <v>2.015809553989896E-2</v>
      </c>
      <c r="P64" s="87">
        <v>2.0560702937345694E-2</v>
      </c>
      <c r="Q64" s="87">
        <v>2.1966983890066703E-2</v>
      </c>
    </row>
    <row r="65" spans="1:17" x14ac:dyDescent="0.25">
      <c r="A65" s="150" t="s">
        <v>22</v>
      </c>
      <c r="B65" s="87">
        <v>5.7246388258978709E-2</v>
      </c>
      <c r="C65" s="87">
        <v>5.8321277216374819E-2</v>
      </c>
      <c r="D65" s="87">
        <v>6.0026463690849664E-2</v>
      </c>
      <c r="E65" s="87">
        <v>2.1742931921935715E-2</v>
      </c>
      <c r="F65" s="87">
        <v>2.3817235083410784E-2</v>
      </c>
      <c r="G65" s="87">
        <v>3.3005974765724706E-2</v>
      </c>
      <c r="H65" s="87">
        <v>3.520389065572848E-2</v>
      </c>
      <c r="I65" s="87">
        <v>4.1750958403335203E-2</v>
      </c>
      <c r="J65" s="87">
        <v>3.8221044930680383E-2</v>
      </c>
      <c r="K65" s="87">
        <v>2.3693038212928667E-2</v>
      </c>
      <c r="L65" s="87">
        <v>3.0057646327386577E-2</v>
      </c>
      <c r="M65" s="87">
        <v>3.3415454654061351E-2</v>
      </c>
      <c r="N65" s="87">
        <v>3.7152757373462519E-2</v>
      </c>
      <c r="O65" s="87">
        <v>3.1707746406818775E-2</v>
      </c>
      <c r="P65" s="87">
        <v>3.1362242993046824E-2</v>
      </c>
      <c r="Q65" s="87">
        <v>3.2848059471624343E-2</v>
      </c>
    </row>
    <row r="66" spans="1:17" x14ac:dyDescent="0.25">
      <c r="A66" s="152" t="s">
        <v>325</v>
      </c>
      <c r="B66" s="151">
        <v>1.3925464664846945</v>
      </c>
      <c r="C66" s="151">
        <v>1.5085749347851003</v>
      </c>
      <c r="D66" s="151">
        <v>1.3302637764391212</v>
      </c>
      <c r="E66" s="151">
        <v>1.338594933517032</v>
      </c>
      <c r="F66" s="151">
        <v>1.3466725623247022</v>
      </c>
      <c r="G66" s="151">
        <v>1.4438402979154372</v>
      </c>
      <c r="H66" s="151">
        <v>1.5754648750179621</v>
      </c>
      <c r="I66" s="151">
        <v>1.4816041351676674</v>
      </c>
      <c r="J66" s="151">
        <v>1.3412788348748776</v>
      </c>
      <c r="K66" s="151">
        <v>1.1144223928865222</v>
      </c>
      <c r="L66" s="151">
        <v>1.1924076445647964</v>
      </c>
      <c r="M66" s="151">
        <v>1.0978276234698703</v>
      </c>
      <c r="N66" s="151">
        <v>0.97757035195162179</v>
      </c>
      <c r="O66" s="151">
        <v>0.98321462595357334</v>
      </c>
      <c r="P66" s="151">
        <v>0.99718650978060752</v>
      </c>
      <c r="Q66" s="151">
        <v>0.97823104888654411</v>
      </c>
    </row>
    <row r="67" spans="1:17" x14ac:dyDescent="0.25">
      <c r="A67" s="156" t="s">
        <v>333</v>
      </c>
      <c r="B67" s="204">
        <v>9.0423369229542061</v>
      </c>
      <c r="C67" s="204">
        <v>6.2277172693472247</v>
      </c>
      <c r="D67" s="204">
        <v>4.6536866689756771</v>
      </c>
      <c r="E67" s="204">
        <v>3.6502109573555144</v>
      </c>
      <c r="F67" s="204">
        <v>4.3552078247205932</v>
      </c>
      <c r="G67" s="204">
        <v>6.8135925730954057</v>
      </c>
      <c r="H67" s="204">
        <v>7.9870944030411613</v>
      </c>
      <c r="I67" s="204">
        <v>5.2022755352929737</v>
      </c>
      <c r="J67" s="204">
        <v>5.8783612615982115</v>
      </c>
      <c r="K67" s="204">
        <v>4.8230761196783041</v>
      </c>
      <c r="L67" s="204">
        <v>3.6755688631219927</v>
      </c>
      <c r="M67" s="204">
        <v>2.8668976028128212</v>
      </c>
      <c r="N67" s="204">
        <v>3.1492809844153089</v>
      </c>
      <c r="O67" s="204">
        <v>2.4929510908296204</v>
      </c>
      <c r="P67" s="204">
        <v>2.3320752687120172</v>
      </c>
      <c r="Q67" s="204">
        <v>2.4731922502430139</v>
      </c>
    </row>
    <row r="68" spans="1:17" x14ac:dyDescent="0.25">
      <c r="A68" s="72" t="s">
        <v>319</v>
      </c>
      <c r="B68" s="306">
        <v>6.0333002901518027</v>
      </c>
      <c r="C68" s="306">
        <v>7.9573799049307299</v>
      </c>
      <c r="D68" s="306">
        <v>8.6149503284627418</v>
      </c>
      <c r="E68" s="306">
        <v>9.4104406123222155</v>
      </c>
      <c r="F68" s="306">
        <v>10.044366360939918</v>
      </c>
      <c r="G68" s="306">
        <v>12.450571746606254</v>
      </c>
      <c r="H68" s="306">
        <v>14.624216676566119</v>
      </c>
      <c r="I68" s="306">
        <v>14.022814442141764</v>
      </c>
      <c r="J68" s="306">
        <v>12.10803689264014</v>
      </c>
      <c r="K68" s="306">
        <v>11.263218149618021</v>
      </c>
      <c r="L68" s="306">
        <v>12.536243415370111</v>
      </c>
      <c r="M68" s="306">
        <v>12.350300556001955</v>
      </c>
      <c r="N68" s="306">
        <v>11.672481212561852</v>
      </c>
      <c r="O68" s="306">
        <v>12.853536895800259</v>
      </c>
      <c r="P68" s="306">
        <v>13.468976613841251</v>
      </c>
      <c r="Q68" s="306">
        <v>13.710896872058026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1</v>
      </c>
      <c r="D72" s="77">
        <f t="shared" si="0"/>
        <v>1.0000000000000002</v>
      </c>
      <c r="E72" s="77">
        <f t="shared" si="0"/>
        <v>1.0000000000000002</v>
      </c>
      <c r="F72" s="77">
        <f t="shared" si="0"/>
        <v>1</v>
      </c>
      <c r="G72" s="77">
        <f t="shared" si="0"/>
        <v>1</v>
      </c>
      <c r="H72" s="77">
        <f t="shared" si="0"/>
        <v>0.99999999999999989</v>
      </c>
      <c r="I72" s="77">
        <f t="shared" si="0"/>
        <v>1</v>
      </c>
      <c r="J72" s="77">
        <f t="shared" si="0"/>
        <v>1</v>
      </c>
      <c r="K72" s="77">
        <f t="shared" si="0"/>
        <v>0.99999999999999989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1.0000000000000002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1.7996963593177831E-2</v>
      </c>
      <c r="C73" s="203">
        <f t="shared" si="1"/>
        <v>1.5898897468038881E-2</v>
      </c>
      <c r="D73" s="203">
        <f t="shared" si="1"/>
        <v>1.529383149070586E-2</v>
      </c>
      <c r="E73" s="203">
        <f t="shared" si="1"/>
        <v>1.4614254634474225E-2</v>
      </c>
      <c r="F73" s="203">
        <f t="shared" si="1"/>
        <v>1.5102256254873722E-2</v>
      </c>
      <c r="G73" s="203">
        <f t="shared" si="1"/>
        <v>1.6180235413243402E-2</v>
      </c>
      <c r="H73" s="203">
        <f t="shared" si="1"/>
        <v>1.6695436825210363E-2</v>
      </c>
      <c r="I73" s="203">
        <f t="shared" si="1"/>
        <v>1.5219072487223668E-2</v>
      </c>
      <c r="J73" s="203">
        <f t="shared" si="1"/>
        <v>1.6120119242546166E-2</v>
      </c>
      <c r="K73" s="203">
        <f t="shared" si="1"/>
        <v>1.610648386211206E-2</v>
      </c>
      <c r="L73" s="203">
        <f t="shared" si="1"/>
        <v>1.4785470879238221E-2</v>
      </c>
      <c r="M73" s="203">
        <f t="shared" si="1"/>
        <v>1.4381445079123697E-2</v>
      </c>
      <c r="N73" s="203">
        <f t="shared" si="1"/>
        <v>1.4941343573751131E-2</v>
      </c>
      <c r="O73" s="203">
        <f t="shared" si="1"/>
        <v>1.4270079321093618E-2</v>
      </c>
      <c r="P73" s="203">
        <f t="shared" si="1"/>
        <v>1.4066681311033878E-2</v>
      </c>
      <c r="Q73" s="203">
        <f t="shared" si="1"/>
        <v>1.422633496957605E-2</v>
      </c>
    </row>
    <row r="74" spans="1:17" x14ac:dyDescent="0.25">
      <c r="A74" s="76" t="s">
        <v>82</v>
      </c>
      <c r="B74" s="202">
        <f t="shared" ref="B74:Q74" si="2">IF(B$7=0,0,B$7/B$5)</f>
        <v>2.790784597547378E-3</v>
      </c>
      <c r="C74" s="202">
        <f t="shared" si="2"/>
        <v>2.4670775846211026E-3</v>
      </c>
      <c r="D74" s="202">
        <f t="shared" si="2"/>
        <v>2.4514572643888743E-3</v>
      </c>
      <c r="E74" s="202">
        <f t="shared" si="2"/>
        <v>2.2936512217951511E-3</v>
      </c>
      <c r="F74" s="202">
        <f t="shared" si="2"/>
        <v>2.3712325883376074E-3</v>
      </c>
      <c r="G74" s="202">
        <f t="shared" si="2"/>
        <v>2.5414824156687202E-3</v>
      </c>
      <c r="H74" s="202">
        <f t="shared" si="2"/>
        <v>2.5510899104483928E-3</v>
      </c>
      <c r="I74" s="202">
        <f t="shared" si="2"/>
        <v>2.3505004000485049E-3</v>
      </c>
      <c r="J74" s="202">
        <f t="shared" si="2"/>
        <v>2.4687921747902747E-3</v>
      </c>
      <c r="K74" s="202">
        <f t="shared" si="2"/>
        <v>2.4237416954117092E-3</v>
      </c>
      <c r="L74" s="202">
        <f t="shared" si="2"/>
        <v>2.2240694923441359E-3</v>
      </c>
      <c r="M74" s="202">
        <f t="shared" si="2"/>
        <v>2.1791806721090639E-3</v>
      </c>
      <c r="N74" s="202">
        <f t="shared" si="2"/>
        <v>2.2449826707408105E-3</v>
      </c>
      <c r="O74" s="202">
        <f t="shared" si="2"/>
        <v>2.1031635105935877E-3</v>
      </c>
      <c r="P74" s="202">
        <f t="shared" si="2"/>
        <v>2.0588853202736235E-3</v>
      </c>
      <c r="Q74" s="202">
        <f t="shared" si="2"/>
        <v>2.0801636819480621E-3</v>
      </c>
    </row>
    <row r="75" spans="1:17" x14ac:dyDescent="0.25">
      <c r="A75" s="76" t="s">
        <v>81</v>
      </c>
      <c r="B75" s="202">
        <f t="shared" ref="B75:Q75" si="3">IF(B$8=0,0,B$8/B$5)</f>
        <v>3.7730404896668027E-2</v>
      </c>
      <c r="C75" s="202">
        <f t="shared" si="3"/>
        <v>3.5719683197150562E-2</v>
      </c>
      <c r="D75" s="202">
        <f t="shared" si="3"/>
        <v>3.0226905178889988E-2</v>
      </c>
      <c r="E75" s="202">
        <f t="shared" si="3"/>
        <v>3.3242412735611744E-2</v>
      </c>
      <c r="F75" s="202">
        <f t="shared" si="3"/>
        <v>3.3359299553373828E-2</v>
      </c>
      <c r="G75" s="202">
        <f t="shared" si="3"/>
        <v>3.3481256458782666E-2</v>
      </c>
      <c r="H75" s="202">
        <f t="shared" si="3"/>
        <v>3.8218088465514138E-2</v>
      </c>
      <c r="I75" s="202">
        <f t="shared" si="3"/>
        <v>3.5414925150490155E-2</v>
      </c>
      <c r="J75" s="202">
        <f t="shared" si="3"/>
        <v>3.7489153128518624E-2</v>
      </c>
      <c r="K75" s="202">
        <f t="shared" si="3"/>
        <v>3.9877024277328782E-2</v>
      </c>
      <c r="L75" s="202">
        <f t="shared" si="3"/>
        <v>3.8309888398886688E-2</v>
      </c>
      <c r="M75" s="202">
        <f t="shared" si="3"/>
        <v>3.676663174152664E-2</v>
      </c>
      <c r="N75" s="202">
        <f t="shared" si="3"/>
        <v>3.8286136171826635E-2</v>
      </c>
      <c r="O75" s="202">
        <f t="shared" si="3"/>
        <v>3.9845196854042739E-2</v>
      </c>
      <c r="P75" s="202">
        <f t="shared" si="3"/>
        <v>4.0375113652963868E-2</v>
      </c>
      <c r="Q75" s="202">
        <f t="shared" si="3"/>
        <v>4.062272649810883E-2</v>
      </c>
    </row>
    <row r="76" spans="1:17" x14ac:dyDescent="0.25">
      <c r="A76" s="76" t="s">
        <v>80</v>
      </c>
      <c r="B76" s="202">
        <f t="shared" ref="B76:Q76" si="4">IF(B$9=0,0,B$9/B$5)</f>
        <v>2.349719634909218E-2</v>
      </c>
      <c r="C76" s="202">
        <f t="shared" si="4"/>
        <v>1.9400024591763959E-2</v>
      </c>
      <c r="D76" s="202">
        <f t="shared" si="4"/>
        <v>1.6567547928186807E-2</v>
      </c>
      <c r="E76" s="202">
        <f t="shared" si="4"/>
        <v>1.6195179791813265E-2</v>
      </c>
      <c r="F76" s="202">
        <f t="shared" si="4"/>
        <v>1.7209047657913895E-2</v>
      </c>
      <c r="G76" s="202">
        <f t="shared" si="4"/>
        <v>1.9582636992205776E-2</v>
      </c>
      <c r="H76" s="202">
        <f t="shared" si="4"/>
        <v>2.2165024868002176E-2</v>
      </c>
      <c r="I76" s="202">
        <f t="shared" si="4"/>
        <v>1.8528804742619469E-2</v>
      </c>
      <c r="J76" s="202">
        <f t="shared" si="4"/>
        <v>2.0781429347348224E-2</v>
      </c>
      <c r="K76" s="202">
        <f t="shared" si="4"/>
        <v>2.1833283173865726E-2</v>
      </c>
      <c r="L76" s="202">
        <f t="shared" si="4"/>
        <v>1.9186347080038926E-2</v>
      </c>
      <c r="M76" s="202">
        <f t="shared" si="4"/>
        <v>1.8055133271005941E-2</v>
      </c>
      <c r="N76" s="202">
        <f t="shared" si="4"/>
        <v>1.9754543790073603E-2</v>
      </c>
      <c r="O76" s="202">
        <f t="shared" si="4"/>
        <v>1.9370274828654378E-2</v>
      </c>
      <c r="P76" s="202">
        <f t="shared" si="4"/>
        <v>1.9294863912624881E-2</v>
      </c>
      <c r="Q76" s="202">
        <f t="shared" si="4"/>
        <v>1.9740218347486509E-2</v>
      </c>
    </row>
    <row r="77" spans="1:17" x14ac:dyDescent="0.25">
      <c r="A77" s="129" t="s">
        <v>79</v>
      </c>
      <c r="B77" s="201">
        <f t="shared" ref="B77:Q77" si="5">IF(B$10=0,0,B$10/B$5)</f>
        <v>4.1988921823241369E-2</v>
      </c>
      <c r="C77" s="201">
        <f t="shared" si="5"/>
        <v>3.4147895052657085E-2</v>
      </c>
      <c r="D77" s="201">
        <f t="shared" si="5"/>
        <v>3.3878243905672512E-2</v>
      </c>
      <c r="E77" s="201">
        <f t="shared" si="5"/>
        <v>3.1409388864146286E-2</v>
      </c>
      <c r="F77" s="201">
        <f t="shared" si="5"/>
        <v>3.3402101209151325E-2</v>
      </c>
      <c r="G77" s="201">
        <f t="shared" si="5"/>
        <v>3.665189167174121E-2</v>
      </c>
      <c r="H77" s="201">
        <f t="shared" si="5"/>
        <v>3.6995018926810445E-2</v>
      </c>
      <c r="I77" s="201">
        <f t="shared" si="5"/>
        <v>3.1777799196611445E-2</v>
      </c>
      <c r="J77" s="201">
        <f t="shared" si="5"/>
        <v>3.4733374144122628E-2</v>
      </c>
      <c r="K77" s="201">
        <f t="shared" si="5"/>
        <v>3.3957866212468615E-2</v>
      </c>
      <c r="L77" s="201">
        <f t="shared" si="5"/>
        <v>2.9174061897095149E-2</v>
      </c>
      <c r="M77" s="201">
        <f t="shared" si="5"/>
        <v>2.8175108597019938E-2</v>
      </c>
      <c r="N77" s="201">
        <f t="shared" si="5"/>
        <v>3.0121599755082957E-2</v>
      </c>
      <c r="O77" s="201">
        <f t="shared" si="5"/>
        <v>2.6890877385057077E-2</v>
      </c>
      <c r="P77" s="201">
        <f t="shared" si="5"/>
        <v>2.5908500000921958E-2</v>
      </c>
      <c r="Q77" s="201">
        <f t="shared" si="5"/>
        <v>2.6560013893164317E-2</v>
      </c>
    </row>
    <row r="78" spans="1:17" x14ac:dyDescent="0.25">
      <c r="A78" s="127" t="s">
        <v>324</v>
      </c>
      <c r="B78" s="200">
        <f t="shared" ref="B78:Q78" si="6">IF(B$15=0,0,B$15/B$5)</f>
        <v>0.22313746360076867</v>
      </c>
      <c r="C78" s="200">
        <f t="shared" si="6"/>
        <v>0.25974415687877145</v>
      </c>
      <c r="D78" s="200">
        <f t="shared" si="6"/>
        <v>0.24602588236786105</v>
      </c>
      <c r="E78" s="200">
        <f t="shared" si="6"/>
        <v>0.2220794515839653</v>
      </c>
      <c r="F78" s="200">
        <f t="shared" si="6"/>
        <v>0.20273755049378522</v>
      </c>
      <c r="G78" s="200">
        <f t="shared" si="6"/>
        <v>0.1782947091770743</v>
      </c>
      <c r="H78" s="200">
        <f t="shared" si="6"/>
        <v>0.14459630094867426</v>
      </c>
      <c r="I78" s="200">
        <f t="shared" si="6"/>
        <v>0.15393626076773917</v>
      </c>
      <c r="J78" s="200">
        <f t="shared" si="6"/>
        <v>0.15126927045329031</v>
      </c>
      <c r="K78" s="200">
        <f t="shared" si="6"/>
        <v>0.13115328869805659</v>
      </c>
      <c r="L78" s="200">
        <f t="shared" si="6"/>
        <v>0.14518228158645347</v>
      </c>
      <c r="M78" s="200">
        <f t="shared" si="6"/>
        <v>0.13318535366995127</v>
      </c>
      <c r="N78" s="200">
        <f t="shared" si="6"/>
        <v>0.11198611776906518</v>
      </c>
      <c r="O78" s="200">
        <f t="shared" si="6"/>
        <v>0.10049466405615989</v>
      </c>
      <c r="P78" s="200">
        <f t="shared" si="6"/>
        <v>9.4092823337571158E-2</v>
      </c>
      <c r="Q78" s="200">
        <f t="shared" si="6"/>
        <v>8.0326716005425652E-2</v>
      </c>
    </row>
    <row r="79" spans="1:17" x14ac:dyDescent="0.25">
      <c r="A79" s="127" t="s">
        <v>323</v>
      </c>
      <c r="B79" s="200">
        <f t="shared" ref="B79:Q79" si="7">IF(B$26=0,0,B$26/B$5)</f>
        <v>0.29247540566606123</v>
      </c>
      <c r="C79" s="200">
        <f t="shared" si="7"/>
        <v>0.25339024997499549</v>
      </c>
      <c r="D79" s="200">
        <f t="shared" si="7"/>
        <v>0.24377144768133588</v>
      </c>
      <c r="E79" s="200">
        <f t="shared" si="7"/>
        <v>0.24170760404341099</v>
      </c>
      <c r="F79" s="200">
        <f t="shared" si="7"/>
        <v>0.2468240276275164</v>
      </c>
      <c r="G79" s="200">
        <f t="shared" si="7"/>
        <v>0.24620896696968284</v>
      </c>
      <c r="H79" s="200">
        <f t="shared" si="7"/>
        <v>0.26629574754290569</v>
      </c>
      <c r="I79" s="200">
        <f t="shared" si="7"/>
        <v>0.24111913139067867</v>
      </c>
      <c r="J79" s="200">
        <f t="shared" si="7"/>
        <v>0.25843424995319653</v>
      </c>
      <c r="K79" s="200">
        <f t="shared" si="7"/>
        <v>0.25818627219698159</v>
      </c>
      <c r="L79" s="200">
        <f t="shared" si="7"/>
        <v>0.23182664623436816</v>
      </c>
      <c r="M79" s="200">
        <f t="shared" si="7"/>
        <v>0.22757984230577966</v>
      </c>
      <c r="N79" s="200">
        <f t="shared" si="7"/>
        <v>0.23887729393837021</v>
      </c>
      <c r="O79" s="200">
        <f t="shared" si="7"/>
        <v>0.22042916912220659</v>
      </c>
      <c r="P79" s="200">
        <f t="shared" si="7"/>
        <v>0.2155786970711413</v>
      </c>
      <c r="Q79" s="200">
        <f t="shared" si="7"/>
        <v>0.21920091737683689</v>
      </c>
    </row>
    <row r="80" spans="1:17" x14ac:dyDescent="0.25">
      <c r="A80" s="142" t="s">
        <v>332</v>
      </c>
      <c r="B80" s="199">
        <f t="shared" ref="B80:Q80" si="8">IF(B$27=0,0,B$27/B$5)</f>
        <v>0.277710118569575</v>
      </c>
      <c r="C80" s="199">
        <f t="shared" si="8"/>
        <v>0.2359427934883237</v>
      </c>
      <c r="D80" s="199">
        <f t="shared" si="8"/>
        <v>0.22573111148014807</v>
      </c>
      <c r="E80" s="199">
        <f t="shared" si="8"/>
        <v>0.22210945741064758</v>
      </c>
      <c r="F80" s="199">
        <f t="shared" si="8"/>
        <v>0.2282197605189131</v>
      </c>
      <c r="G80" s="199">
        <f t="shared" si="8"/>
        <v>0.23016429173952219</v>
      </c>
      <c r="H80" s="199">
        <f t="shared" si="8"/>
        <v>0.25105432238547759</v>
      </c>
      <c r="I80" s="199">
        <f t="shared" si="8"/>
        <v>0.22346875130704164</v>
      </c>
      <c r="J80" s="199">
        <f t="shared" si="8"/>
        <v>0.24206346304757503</v>
      </c>
      <c r="K80" s="199">
        <f t="shared" si="8"/>
        <v>0.24225254947588251</v>
      </c>
      <c r="L80" s="199">
        <f t="shared" si="8"/>
        <v>0.21428306587130469</v>
      </c>
      <c r="M80" s="199">
        <f t="shared" si="8"/>
        <v>0.20965465449086465</v>
      </c>
      <c r="N80" s="199">
        <f t="shared" si="8"/>
        <v>0.22218258548333744</v>
      </c>
      <c r="O80" s="199">
        <f t="shared" si="8"/>
        <v>0.20316798073704032</v>
      </c>
      <c r="P80" s="199">
        <f t="shared" si="8"/>
        <v>0.19818709826817632</v>
      </c>
      <c r="Q80" s="199">
        <f t="shared" si="8"/>
        <v>0.20221328622626092</v>
      </c>
    </row>
    <row r="81" spans="1:17" x14ac:dyDescent="0.25">
      <c r="A81" s="142" t="s">
        <v>331</v>
      </c>
      <c r="B81" s="199">
        <f t="shared" ref="B81:Q81" si="9">IF(B$33=0,0,B$33/B$5)</f>
        <v>1.4765287096486212E-2</v>
      </c>
      <c r="C81" s="199">
        <f t="shared" si="9"/>
        <v>1.7447456486671762E-2</v>
      </c>
      <c r="D81" s="199">
        <f t="shared" si="9"/>
        <v>1.8040336201187789E-2</v>
      </c>
      <c r="E81" s="199">
        <f t="shared" si="9"/>
        <v>1.9598146632763404E-2</v>
      </c>
      <c r="F81" s="199">
        <f t="shared" si="9"/>
        <v>1.8604267108603283E-2</v>
      </c>
      <c r="G81" s="199">
        <f t="shared" si="9"/>
        <v>1.6044675230160624E-2</v>
      </c>
      <c r="H81" s="199">
        <f t="shared" si="9"/>
        <v>1.5241425157428152E-2</v>
      </c>
      <c r="I81" s="199">
        <f t="shared" si="9"/>
        <v>1.7650380083637039E-2</v>
      </c>
      <c r="J81" s="199">
        <f t="shared" si="9"/>
        <v>1.6370786905621482E-2</v>
      </c>
      <c r="K81" s="199">
        <f t="shared" si="9"/>
        <v>1.5933722721099084E-2</v>
      </c>
      <c r="L81" s="199">
        <f t="shared" si="9"/>
        <v>1.7543580363063447E-2</v>
      </c>
      <c r="M81" s="199">
        <f t="shared" si="9"/>
        <v>1.7925187814914988E-2</v>
      </c>
      <c r="N81" s="199">
        <f t="shared" si="9"/>
        <v>1.6694708455032764E-2</v>
      </c>
      <c r="O81" s="199">
        <f t="shared" si="9"/>
        <v>1.726118838516626E-2</v>
      </c>
      <c r="P81" s="199">
        <f t="shared" si="9"/>
        <v>1.7391598802964998E-2</v>
      </c>
      <c r="Q81" s="199">
        <f t="shared" si="9"/>
        <v>1.6987631150575961E-2</v>
      </c>
    </row>
    <row r="82" spans="1:17" x14ac:dyDescent="0.25">
      <c r="A82" s="127" t="s">
        <v>322</v>
      </c>
      <c r="B82" s="200">
        <f t="shared" ref="B82:Q82" si="10">IF(B$34=0,0,B$34/B$5)</f>
        <v>2.5755608448946705E-2</v>
      </c>
      <c r="C82" s="200">
        <f t="shared" si="10"/>
        <v>3.0457501690431349E-2</v>
      </c>
      <c r="D82" s="200">
        <f t="shared" si="10"/>
        <v>3.1758487709503791E-2</v>
      </c>
      <c r="E82" s="200">
        <f t="shared" si="10"/>
        <v>3.3744530024035893E-2</v>
      </c>
      <c r="F82" s="200">
        <f t="shared" si="10"/>
        <v>3.2102710399676986E-2</v>
      </c>
      <c r="G82" s="200">
        <f t="shared" si="10"/>
        <v>2.7678661412864888E-2</v>
      </c>
      <c r="H82" s="200">
        <f t="shared" si="10"/>
        <v>2.6206873092667848E-2</v>
      </c>
      <c r="I82" s="200">
        <f t="shared" si="10"/>
        <v>3.0454943656271782E-2</v>
      </c>
      <c r="J82" s="200">
        <f t="shared" si="10"/>
        <v>2.8319218887083691E-2</v>
      </c>
      <c r="K82" s="200">
        <f t="shared" si="10"/>
        <v>2.745580121710766E-2</v>
      </c>
      <c r="L82" s="200">
        <f t="shared" si="10"/>
        <v>3.0501498674785913E-2</v>
      </c>
      <c r="M82" s="200">
        <f t="shared" si="10"/>
        <v>3.1287824327011146E-2</v>
      </c>
      <c r="N82" s="200">
        <f t="shared" si="10"/>
        <v>2.9467018742267759E-2</v>
      </c>
      <c r="O82" s="200">
        <f t="shared" si="10"/>
        <v>3.0361320162506037E-2</v>
      </c>
      <c r="P82" s="200">
        <f t="shared" si="10"/>
        <v>3.0518218620901507E-2</v>
      </c>
      <c r="Q82" s="200">
        <f t="shared" si="10"/>
        <v>2.9816555836938249E-2</v>
      </c>
    </row>
    <row r="83" spans="1:17" x14ac:dyDescent="0.25">
      <c r="A83" s="142" t="s">
        <v>330</v>
      </c>
      <c r="B83" s="199">
        <f t="shared" ref="B83:Q83" si="11">IF(B$35=0,0,B$35/B$5)</f>
        <v>1.2877195337442547E-2</v>
      </c>
      <c r="C83" s="199">
        <f t="shared" si="11"/>
        <v>1.529562749762634E-2</v>
      </c>
      <c r="D83" s="199">
        <f t="shared" si="11"/>
        <v>1.5850737021049277E-2</v>
      </c>
      <c r="E83" s="199">
        <f t="shared" si="11"/>
        <v>1.7234414084974073E-2</v>
      </c>
      <c r="F83" s="199">
        <f t="shared" si="11"/>
        <v>1.6390485325044033E-2</v>
      </c>
      <c r="G83" s="199">
        <f t="shared" si="11"/>
        <v>1.4131426904600874E-2</v>
      </c>
      <c r="H83" s="199">
        <f t="shared" si="11"/>
        <v>1.3429700432108959E-2</v>
      </c>
      <c r="I83" s="199">
        <f t="shared" si="11"/>
        <v>1.5586204578574401E-2</v>
      </c>
      <c r="J83" s="199">
        <f t="shared" si="11"/>
        <v>1.4522100009638895E-2</v>
      </c>
      <c r="K83" s="199">
        <f t="shared" si="11"/>
        <v>1.415903508219162E-2</v>
      </c>
      <c r="L83" s="199">
        <f t="shared" si="11"/>
        <v>1.5516446585334527E-2</v>
      </c>
      <c r="M83" s="199">
        <f t="shared" si="11"/>
        <v>1.5886901593507627E-2</v>
      </c>
      <c r="N83" s="199">
        <f t="shared" si="11"/>
        <v>1.4829175019118221E-2</v>
      </c>
      <c r="O83" s="199">
        <f t="shared" si="11"/>
        <v>1.5335881448244092E-2</v>
      </c>
      <c r="P83" s="199">
        <f t="shared" si="11"/>
        <v>1.5393875767488706E-2</v>
      </c>
      <c r="Q83" s="199">
        <f t="shared" si="11"/>
        <v>1.5080387513751056E-2</v>
      </c>
    </row>
    <row r="84" spans="1:17" x14ac:dyDescent="0.25">
      <c r="A84" s="142" t="s">
        <v>329</v>
      </c>
      <c r="B84" s="199">
        <f t="shared" ref="B84:Q84" si="12">IF(B$41=0,0,B$41/B$5)</f>
        <v>1.1045833720371082E-2</v>
      </c>
      <c r="C84" s="199">
        <f t="shared" si="12"/>
        <v>1.2996399930352306E-2</v>
      </c>
      <c r="D84" s="199">
        <f t="shared" si="12"/>
        <v>1.3668691731092529E-2</v>
      </c>
      <c r="E84" s="199">
        <f t="shared" si="12"/>
        <v>1.4077710839932159E-2</v>
      </c>
      <c r="F84" s="199">
        <f t="shared" si="12"/>
        <v>1.3403174375681427E-2</v>
      </c>
      <c r="G84" s="199">
        <f t="shared" si="12"/>
        <v>1.1555865090786649E-2</v>
      </c>
      <c r="H84" s="199">
        <f t="shared" si="12"/>
        <v>1.0885497852444456E-2</v>
      </c>
      <c r="I84" s="199">
        <f t="shared" si="12"/>
        <v>1.2678079148393563E-2</v>
      </c>
      <c r="J84" s="199">
        <f t="shared" si="12"/>
        <v>1.1765274423366242E-2</v>
      </c>
      <c r="K84" s="199">
        <f t="shared" si="12"/>
        <v>1.1319167481269547E-2</v>
      </c>
      <c r="L84" s="199">
        <f t="shared" si="12"/>
        <v>1.2807647504633795E-2</v>
      </c>
      <c r="M84" s="199">
        <f t="shared" si="12"/>
        <v>1.3176155307232453E-2</v>
      </c>
      <c r="N84" s="199">
        <f t="shared" si="12"/>
        <v>1.256579605785565E-2</v>
      </c>
      <c r="O84" s="199">
        <f t="shared" si="12"/>
        <v>1.2883082937878218E-2</v>
      </c>
      <c r="P84" s="199">
        <f t="shared" si="12"/>
        <v>1.2965801313590453E-2</v>
      </c>
      <c r="Q84" s="199">
        <f t="shared" si="12"/>
        <v>1.2627764839578377E-2</v>
      </c>
    </row>
    <row r="85" spans="1:17" x14ac:dyDescent="0.25">
      <c r="A85" s="142" t="s">
        <v>328</v>
      </c>
      <c r="B85" s="199">
        <f t="shared" ref="B85:Q85" si="13">IF(B$52=0,0,B$52/B$5)</f>
        <v>1.8325793911330799E-3</v>
      </c>
      <c r="C85" s="199">
        <f t="shared" si="13"/>
        <v>2.1654742624526995E-3</v>
      </c>
      <c r="D85" s="199">
        <f t="shared" si="13"/>
        <v>2.2390589573619843E-3</v>
      </c>
      <c r="E85" s="199">
        <f t="shared" si="13"/>
        <v>2.4324050991296558E-3</v>
      </c>
      <c r="F85" s="199">
        <f t="shared" si="13"/>
        <v>2.3090506989515234E-3</v>
      </c>
      <c r="G85" s="199">
        <f t="shared" si="13"/>
        <v>1.9913694174773628E-3</v>
      </c>
      <c r="H85" s="199">
        <f t="shared" si="13"/>
        <v>1.891674808114434E-3</v>
      </c>
      <c r="I85" s="199">
        <f t="shared" si="13"/>
        <v>2.1906599293038138E-3</v>
      </c>
      <c r="J85" s="199">
        <f t="shared" si="13"/>
        <v>2.0318444540785578E-3</v>
      </c>
      <c r="K85" s="199">
        <f t="shared" si="13"/>
        <v>1.9775986536464938E-3</v>
      </c>
      <c r="L85" s="199">
        <f t="shared" si="13"/>
        <v>2.1774045848175893E-3</v>
      </c>
      <c r="M85" s="199">
        <f t="shared" si="13"/>
        <v>2.2247674262710656E-3</v>
      </c>
      <c r="N85" s="199">
        <f t="shared" si="13"/>
        <v>2.0720476652938873E-3</v>
      </c>
      <c r="O85" s="199">
        <f t="shared" si="13"/>
        <v>2.1423557763837289E-3</v>
      </c>
      <c r="P85" s="199">
        <f t="shared" si="13"/>
        <v>2.1585415398223486E-3</v>
      </c>
      <c r="Q85" s="199">
        <f t="shared" si="13"/>
        <v>2.1084034836088162E-3</v>
      </c>
    </row>
    <row r="86" spans="1:17" x14ac:dyDescent="0.25">
      <c r="A86" s="127" t="s">
        <v>321</v>
      </c>
      <c r="B86" s="200">
        <f t="shared" ref="B86:Q86" si="14">IF(B$53=0,0,B$53/B$5)</f>
        <v>3.4403370017291234E-2</v>
      </c>
      <c r="C86" s="200">
        <f t="shared" si="14"/>
        <v>4.0643857704904876E-2</v>
      </c>
      <c r="D86" s="200">
        <f t="shared" si="14"/>
        <v>4.2062126748207578E-2</v>
      </c>
      <c r="E86" s="200">
        <f t="shared" si="14"/>
        <v>4.557001433470375E-2</v>
      </c>
      <c r="F86" s="200">
        <f t="shared" si="14"/>
        <v>4.3265369467367885E-2</v>
      </c>
      <c r="G86" s="200">
        <f t="shared" si="14"/>
        <v>3.7312351137200148E-2</v>
      </c>
      <c r="H86" s="200">
        <f t="shared" si="14"/>
        <v>3.5429576085631298E-2</v>
      </c>
      <c r="I86" s="200">
        <f t="shared" si="14"/>
        <v>4.1040944469113001E-2</v>
      </c>
      <c r="J86" s="200">
        <f t="shared" si="14"/>
        <v>3.8066631026834372E-2</v>
      </c>
      <c r="K86" s="200">
        <f t="shared" si="14"/>
        <v>3.7029072567979868E-2</v>
      </c>
      <c r="L86" s="200">
        <f t="shared" si="14"/>
        <v>4.0825840154513911E-2</v>
      </c>
      <c r="M86" s="200">
        <f t="shared" si="14"/>
        <v>4.1728366473504912E-2</v>
      </c>
      <c r="N86" s="200">
        <f t="shared" si="14"/>
        <v>3.8911288970182235E-2</v>
      </c>
      <c r="O86" s="200">
        <f t="shared" si="14"/>
        <v>4.0214042678839192E-2</v>
      </c>
      <c r="P86" s="200">
        <f t="shared" si="14"/>
        <v>4.051551056604067E-2</v>
      </c>
      <c r="Q86" s="200">
        <f t="shared" si="14"/>
        <v>3.9568487458245157E-2</v>
      </c>
    </row>
    <row r="87" spans="1:17" x14ac:dyDescent="0.25">
      <c r="A87" s="142" t="s">
        <v>327</v>
      </c>
      <c r="B87" s="199">
        <f t="shared" ref="B87:Q87" si="15">IF(B$54=0,0,B$54/B$5)</f>
        <v>4.8922160614127061E-3</v>
      </c>
      <c r="C87" s="199">
        <f t="shared" si="15"/>
        <v>5.7809053286344688E-3</v>
      </c>
      <c r="D87" s="199">
        <f t="shared" si="15"/>
        <v>5.9773455090987799E-3</v>
      </c>
      <c r="E87" s="199">
        <f t="shared" si="15"/>
        <v>6.4934983725134093E-3</v>
      </c>
      <c r="F87" s="199">
        <f t="shared" si="15"/>
        <v>6.164194015650451E-3</v>
      </c>
      <c r="G87" s="199">
        <f t="shared" si="15"/>
        <v>5.3161186334007779E-3</v>
      </c>
      <c r="H87" s="199">
        <f t="shared" si="15"/>
        <v>5.0499759650277469E-3</v>
      </c>
      <c r="I87" s="199">
        <f t="shared" si="15"/>
        <v>5.8481404642485553E-3</v>
      </c>
      <c r="J87" s="199">
        <f t="shared" si="15"/>
        <v>5.4241699544538904E-3</v>
      </c>
      <c r="K87" s="199">
        <f t="shared" si="15"/>
        <v>5.2793564869326563E-3</v>
      </c>
      <c r="L87" s="199">
        <f t="shared" si="15"/>
        <v>5.8127542706086863E-3</v>
      </c>
      <c r="M87" s="199">
        <f t="shared" si="15"/>
        <v>5.9391931331179808E-3</v>
      </c>
      <c r="N87" s="199">
        <f t="shared" si="15"/>
        <v>5.5314956160757824E-3</v>
      </c>
      <c r="O87" s="199">
        <f t="shared" si="15"/>
        <v>5.719188696105805E-3</v>
      </c>
      <c r="P87" s="199">
        <f t="shared" si="15"/>
        <v>5.7623978756064448E-3</v>
      </c>
      <c r="Q87" s="199">
        <f t="shared" si="15"/>
        <v>5.6285503571400297E-3</v>
      </c>
    </row>
    <row r="88" spans="1:17" x14ac:dyDescent="0.25">
      <c r="A88" s="142" t="s">
        <v>326</v>
      </c>
      <c r="B88" s="199">
        <f t="shared" ref="B88:Q88" si="16">IF(B$55=0,0,B$55/B$5)</f>
        <v>1.7792777677562131E-3</v>
      </c>
      <c r="C88" s="199">
        <f t="shared" si="16"/>
        <v>2.0934775990967391E-3</v>
      </c>
      <c r="D88" s="199">
        <f t="shared" si="16"/>
        <v>2.2017712675317272E-3</v>
      </c>
      <c r="E88" s="199">
        <f t="shared" si="16"/>
        <v>2.2676566162857688E-3</v>
      </c>
      <c r="F88" s="199">
        <f t="shared" si="16"/>
        <v>2.1590013744303008E-3</v>
      </c>
      <c r="G88" s="199">
        <f t="shared" si="16"/>
        <v>1.8614343076075266E-3</v>
      </c>
      <c r="H88" s="199">
        <f t="shared" si="16"/>
        <v>1.75345065027484E-3</v>
      </c>
      <c r="I88" s="199">
        <f t="shared" si="16"/>
        <v>2.0422020589526369E-3</v>
      </c>
      <c r="J88" s="199">
        <f t="shared" si="16"/>
        <v>1.895166244847573E-3</v>
      </c>
      <c r="K88" s="199">
        <f t="shared" si="16"/>
        <v>1.8233067379775294E-3</v>
      </c>
      <c r="L88" s="199">
        <f t="shared" si="16"/>
        <v>2.0630731042262768E-3</v>
      </c>
      <c r="M88" s="199">
        <f t="shared" si="16"/>
        <v>2.1224328372267177E-3</v>
      </c>
      <c r="N88" s="199">
        <f t="shared" si="16"/>
        <v>2.0241153475511592E-3</v>
      </c>
      <c r="O88" s="199">
        <f t="shared" si="16"/>
        <v>2.0752243453793398E-3</v>
      </c>
      <c r="P88" s="199">
        <f t="shared" si="16"/>
        <v>2.0885487327108503E-3</v>
      </c>
      <c r="Q88" s="199">
        <f t="shared" si="16"/>
        <v>2.0340973623456456E-3</v>
      </c>
    </row>
    <row r="89" spans="1:17" x14ac:dyDescent="0.25">
      <c r="A89" s="142" t="s">
        <v>325</v>
      </c>
      <c r="B89" s="199">
        <f t="shared" ref="B89:Q89" si="17">IF(B$66=0,0,B$66/B$5)</f>
        <v>2.7731876188122315E-2</v>
      </c>
      <c r="C89" s="199">
        <f t="shared" si="17"/>
        <v>3.2769474777173666E-2</v>
      </c>
      <c r="D89" s="199">
        <f t="shared" si="17"/>
        <v>3.3883009971577074E-2</v>
      </c>
      <c r="E89" s="199">
        <f t="shared" si="17"/>
        <v>3.6808859345904568E-2</v>
      </c>
      <c r="F89" s="199">
        <f t="shared" si="17"/>
        <v>3.4942174077287128E-2</v>
      </c>
      <c r="G89" s="199">
        <f t="shared" si="17"/>
        <v>3.0134798196191841E-2</v>
      </c>
      <c r="H89" s="199">
        <f t="shared" si="17"/>
        <v>2.8626149470328714E-2</v>
      </c>
      <c r="I89" s="199">
        <f t="shared" si="17"/>
        <v>3.3150601945911809E-2</v>
      </c>
      <c r="J89" s="199">
        <f t="shared" si="17"/>
        <v>3.0747294827532905E-2</v>
      </c>
      <c r="K89" s="199">
        <f t="shared" si="17"/>
        <v>2.9926409343069681E-2</v>
      </c>
      <c r="L89" s="199">
        <f t="shared" si="17"/>
        <v>3.2950012779678947E-2</v>
      </c>
      <c r="M89" s="199">
        <f t="shared" si="17"/>
        <v>3.3666740503160208E-2</v>
      </c>
      <c r="N89" s="199">
        <f t="shared" si="17"/>
        <v>3.1355678006555296E-2</v>
      </c>
      <c r="O89" s="199">
        <f t="shared" si="17"/>
        <v>3.2419629637354043E-2</v>
      </c>
      <c r="P89" s="199">
        <f t="shared" si="17"/>
        <v>3.266456395772338E-2</v>
      </c>
      <c r="Q89" s="199">
        <f t="shared" si="17"/>
        <v>3.1905839738759482E-2</v>
      </c>
    </row>
    <row r="90" spans="1:17" x14ac:dyDescent="0.25">
      <c r="A90" s="127" t="s">
        <v>320</v>
      </c>
      <c r="B90" s="200">
        <f t="shared" ref="B90:Q90" si="18">IF(B$67=0,0,B$67/B$5)</f>
        <v>0.1800736808673013</v>
      </c>
      <c r="C90" s="200">
        <f t="shared" si="18"/>
        <v>0.13527934162999614</v>
      </c>
      <c r="D90" s="200">
        <f t="shared" si="18"/>
        <v>0.11853356800527323</v>
      </c>
      <c r="E90" s="200">
        <f t="shared" si="18"/>
        <v>0.10037398046858007</v>
      </c>
      <c r="F90" s="200">
        <f t="shared" si="18"/>
        <v>0.1130047750371089</v>
      </c>
      <c r="G90" s="200">
        <f t="shared" si="18"/>
        <v>0.14220841285406974</v>
      </c>
      <c r="H90" s="200">
        <f t="shared" si="18"/>
        <v>0.14512526546329724</v>
      </c>
      <c r="I90" s="200">
        <f t="shared" si="18"/>
        <v>0.11639989480991572</v>
      </c>
      <c r="J90" s="200">
        <f t="shared" si="18"/>
        <v>0.13475475949784096</v>
      </c>
      <c r="K90" s="200">
        <f t="shared" si="18"/>
        <v>0.1295176327859148</v>
      </c>
      <c r="L90" s="200">
        <f t="shared" si="18"/>
        <v>0.10156764891981407</v>
      </c>
      <c r="M90" s="200">
        <f t="shared" si="18"/>
        <v>8.7918262921793097E-2</v>
      </c>
      <c r="N90" s="200">
        <f t="shared" si="18"/>
        <v>0.10101353861883565</v>
      </c>
      <c r="O90" s="200">
        <f t="shared" si="18"/>
        <v>8.2200314087425244E-2</v>
      </c>
      <c r="P90" s="200">
        <f t="shared" si="18"/>
        <v>7.6391147515451521E-2</v>
      </c>
      <c r="Q90" s="200">
        <f t="shared" si="18"/>
        <v>8.0665273985335836E-2</v>
      </c>
    </row>
    <row r="91" spans="1:17" x14ac:dyDescent="0.25">
      <c r="A91" s="72" t="s">
        <v>319</v>
      </c>
      <c r="B91" s="71">
        <f t="shared" ref="B91:Q91" si="19">IF(B$68=0,0,B$68/B$5)</f>
        <v>0.12015020013990405</v>
      </c>
      <c r="C91" s="71">
        <f t="shared" si="19"/>
        <v>0.17285131422666905</v>
      </c>
      <c r="D91" s="71">
        <f t="shared" si="19"/>
        <v>0.21943050171997441</v>
      </c>
      <c r="E91" s="71">
        <f t="shared" si="19"/>
        <v>0.25876953229746341</v>
      </c>
      <c r="F91" s="71">
        <f t="shared" si="19"/>
        <v>0.26062162971089425</v>
      </c>
      <c r="G91" s="71">
        <f t="shared" si="19"/>
        <v>0.25985939549746634</v>
      </c>
      <c r="H91" s="71">
        <f t="shared" si="19"/>
        <v>0.26572157787083805</v>
      </c>
      <c r="I91" s="71">
        <f t="shared" si="19"/>
        <v>0.31375772292928839</v>
      </c>
      <c r="J91" s="71">
        <f t="shared" si="19"/>
        <v>0.27756300214442814</v>
      </c>
      <c r="K91" s="71">
        <f t="shared" si="19"/>
        <v>0.30245953331277253</v>
      </c>
      <c r="L91" s="71">
        <f t="shared" si="19"/>
        <v>0.34641624668246135</v>
      </c>
      <c r="M91" s="71">
        <f t="shared" si="19"/>
        <v>0.37874285094117466</v>
      </c>
      <c r="N91" s="71">
        <f t="shared" si="19"/>
        <v>0.37439613599980387</v>
      </c>
      <c r="O91" s="71">
        <f t="shared" si="19"/>
        <v>0.42382089799342182</v>
      </c>
      <c r="P91" s="71">
        <f t="shared" si="19"/>
        <v>0.44119955869107563</v>
      </c>
      <c r="Q91" s="71">
        <f t="shared" si="19"/>
        <v>0.4471925919469345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0.23140470633591775</v>
      </c>
      <c r="C95" s="253">
        <f>IF(C$5=0,0,C$5/OIS_fec!C$5)</f>
        <v>0.24195704575061111</v>
      </c>
      <c r="D95" s="253">
        <f>IF(D$5=0,0,D$5/OIS_fec!D$5)</f>
        <v>0.24666208387345553</v>
      </c>
      <c r="E95" s="253">
        <f>IF(E$5=0,0,E$5/OIS_fec!E$5)</f>
        <v>0.24689399255292241</v>
      </c>
      <c r="F95" s="253">
        <f>IF(F$5=0,0,F$5/OIS_fec!F$5)</f>
        <v>0.24586320576631682</v>
      </c>
      <c r="G95" s="253">
        <f>IF(G$5=0,0,G$5/OIS_fec!G$5)</f>
        <v>0.24730623236905189</v>
      </c>
      <c r="H95" s="253">
        <f>IF(H$5=0,0,H$5/OIS_fec!H$5)</f>
        <v>0.2497196872215918</v>
      </c>
      <c r="I95" s="253">
        <f>IF(I$5=0,0,I$5/OIS_fec!I$5)</f>
        <v>0.25587793410370074</v>
      </c>
      <c r="J95" s="253">
        <f>IF(J$5=0,0,J$5/OIS_fec!J$5)</f>
        <v>0.25257025516855242</v>
      </c>
      <c r="K95" s="253">
        <f>IF(K$5=0,0,K$5/OIS_fec!K$5)</f>
        <v>0.25427047680435594</v>
      </c>
      <c r="L95" s="253">
        <f>IF(L$5=0,0,L$5/OIS_fec!L$5)</f>
        <v>0.26231622239410618</v>
      </c>
      <c r="M95" s="253">
        <f>IF(M$5=0,0,M$5/OIS_fec!M$5)</f>
        <v>0.26558187064416811</v>
      </c>
      <c r="N95" s="253">
        <f>IF(N$5=0,0,N$5/OIS_fec!N$5)</f>
        <v>0.26446525113067504</v>
      </c>
      <c r="O95" s="253">
        <f>IF(O$5=0,0,O$5/OIS_fec!O$5)</f>
        <v>0.26966553872840504</v>
      </c>
      <c r="P95" s="253">
        <f>IF(P$5=0,0,P$5/OIS_fec!P$5)</f>
        <v>0.27147822503059876</v>
      </c>
      <c r="Q95" s="253">
        <f>IF(Q$5=0,0,Q$5/OIS_fec!Q$5)</f>
        <v>0.27144146478282677</v>
      </c>
    </row>
    <row r="96" spans="1:17" x14ac:dyDescent="0.25">
      <c r="A96" s="132" t="s">
        <v>83</v>
      </c>
      <c r="B96" s="282">
        <f>IF(B$6=0,0,B$6/OIS_fec!B$6)</f>
        <v>0.31097739707243771</v>
      </c>
      <c r="C96" s="282">
        <f>IF(C$6=0,0,C$6/OIS_fec!C$6)</f>
        <v>0.31097739707243766</v>
      </c>
      <c r="D96" s="282">
        <f>IF(D$6=0,0,D$6/OIS_fec!D$6)</f>
        <v>0.31097739707243777</v>
      </c>
      <c r="E96" s="282">
        <f>IF(E$6=0,0,E$6/OIS_fec!E$6)</f>
        <v>0.31097739707243771</v>
      </c>
      <c r="F96" s="282">
        <f>IF(F$6=0,0,F$6/OIS_fec!F$6)</f>
        <v>0.31097739707243771</v>
      </c>
      <c r="G96" s="282">
        <f>IF(G$6=0,0,G$6/OIS_fec!G$6)</f>
        <v>0.31369333746529299</v>
      </c>
      <c r="H96" s="282">
        <f>IF(H$6=0,0,H$6/OIS_fec!H$6)</f>
        <v>0.32034936056752605</v>
      </c>
      <c r="I96" s="282">
        <f>IF(I$6=0,0,I$6/OIS_fec!I$6)</f>
        <v>0.32034936056752605</v>
      </c>
      <c r="J96" s="282">
        <f>IF(J$6=0,0,J$6/OIS_fec!J$6)</f>
        <v>0.32208856733929325</v>
      </c>
      <c r="K96" s="282">
        <f>IF(K$6=0,0,K$6/OIS_fec!K$6)</f>
        <v>0.3220885673392932</v>
      </c>
      <c r="L96" s="282">
        <f>IF(L$6=0,0,L$6/OIS_fec!L$6)</f>
        <v>0.32208856733929325</v>
      </c>
      <c r="M96" s="282">
        <f>IF(M$6=0,0,M$6/OIS_fec!M$6)</f>
        <v>0.32208856733929325</v>
      </c>
      <c r="N96" s="282">
        <f>IF(N$6=0,0,N$6/OIS_fec!N$6)</f>
        <v>0.3220885673392932</v>
      </c>
      <c r="O96" s="282">
        <f>IF(O$6=0,0,O$6/OIS_fec!O$6)</f>
        <v>0.3220885673392932</v>
      </c>
      <c r="P96" s="282">
        <f>IF(P$6=0,0,P$6/OIS_fec!P$6)</f>
        <v>0.3220885673392932</v>
      </c>
      <c r="Q96" s="282">
        <f>IF(Q$6=0,0,Q$6/OIS_fec!Q$6)</f>
        <v>0.3220885673392932</v>
      </c>
    </row>
    <row r="97" spans="1:17" x14ac:dyDescent="0.25">
      <c r="A97" s="76" t="s">
        <v>82</v>
      </c>
      <c r="B97" s="281">
        <f>IF(B$7=0,0,B$7/OIS_fec!B$7)</f>
        <v>8.1420160212022044E-2</v>
      </c>
      <c r="C97" s="281">
        <f>IF(C$7=0,0,C$7/OIS_fec!C$7)</f>
        <v>8.142016021202203E-2</v>
      </c>
      <c r="D97" s="281">
        <f>IF(D$7=0,0,D$7/OIS_fec!D$7)</f>
        <v>8.142016021202203E-2</v>
      </c>
      <c r="E97" s="281">
        <f>IF(E$7=0,0,E$7/OIS_fec!E$7)</f>
        <v>8.1420160212022044E-2</v>
      </c>
      <c r="F97" s="281">
        <f>IF(F$7=0,0,F$7/OIS_fec!F$7)</f>
        <v>8.142016021202203E-2</v>
      </c>
      <c r="G97" s="281">
        <f>IF(G$7=0,0,G$7/OIS_fec!G$7)</f>
        <v>8.2131248233191206E-2</v>
      </c>
      <c r="H97" s="281">
        <f>IF(H$7=0,0,H$7/OIS_fec!H$7)</f>
        <v>8.3873929445589732E-2</v>
      </c>
      <c r="I97" s="281">
        <f>IF(I$7=0,0,I$7/OIS_fec!I$7)</f>
        <v>8.3873929445589732E-2</v>
      </c>
      <c r="J97" s="281">
        <f>IF(J$7=0,0,J$7/OIS_fec!J$7)</f>
        <v>8.4329288887569145E-2</v>
      </c>
      <c r="K97" s="281">
        <f>IF(K$7=0,0,K$7/OIS_fec!K$7)</f>
        <v>8.4329288887569132E-2</v>
      </c>
      <c r="L97" s="281">
        <f>IF(L$7=0,0,L$7/OIS_fec!L$7)</f>
        <v>8.4329288887569159E-2</v>
      </c>
      <c r="M97" s="281">
        <f>IF(M$7=0,0,M$7/OIS_fec!M$7)</f>
        <v>8.4329288887569145E-2</v>
      </c>
      <c r="N97" s="281">
        <f>IF(N$7=0,0,N$7/OIS_fec!N$7)</f>
        <v>8.4329288887569145E-2</v>
      </c>
      <c r="O97" s="281">
        <f>IF(O$7=0,0,O$7/OIS_fec!O$7)</f>
        <v>8.4329288887569132E-2</v>
      </c>
      <c r="P97" s="281">
        <f>IF(P$7=0,0,P$7/OIS_fec!P$7)</f>
        <v>8.4329288887569159E-2</v>
      </c>
      <c r="Q97" s="281">
        <f>IF(Q$7=0,0,Q$7/OIS_fec!Q$7)</f>
        <v>8.4329288887569145E-2</v>
      </c>
    </row>
    <row r="98" spans="1:17" x14ac:dyDescent="0.25">
      <c r="A98" s="76" t="s">
        <v>81</v>
      </c>
      <c r="B98" s="281">
        <f>IF(B$8=0,0,B$8/OIS_fec!B$8)</f>
        <v>0.44648457389530666</v>
      </c>
      <c r="C98" s="281">
        <f>IF(C$8=0,0,C$8/OIS_fec!C$8)</f>
        <v>0.44648457389530666</v>
      </c>
      <c r="D98" s="281">
        <f>IF(D$8=0,0,D$8/OIS_fec!D$8)</f>
        <v>0.4464845738953066</v>
      </c>
      <c r="E98" s="281">
        <f>IF(E$8=0,0,E$8/OIS_fec!E$8)</f>
        <v>0.4464845738953066</v>
      </c>
      <c r="F98" s="281">
        <f>IF(F$8=0,0,F$8/OIS_fec!F$8)</f>
        <v>0.4464845738953066</v>
      </c>
      <c r="G98" s="281">
        <f>IF(G$8=0,0,G$8/OIS_fec!G$8)</f>
        <v>0.45038397462489266</v>
      </c>
      <c r="H98" s="281">
        <f>IF(H$8=0,0,H$8/OIS_fec!H$8)</f>
        <v>0.45994033359700665</v>
      </c>
      <c r="I98" s="281">
        <f>IF(I$8=0,0,I$8/OIS_fec!I$8)</f>
        <v>0.45994033359700665</v>
      </c>
      <c r="J98" s="281">
        <f>IF(J$8=0,0,J$8/OIS_fec!J$8)</f>
        <v>0.46243739287436442</v>
      </c>
      <c r="K98" s="281">
        <f>IF(K$8=0,0,K$8/OIS_fec!K$8)</f>
        <v>0.46243739287436442</v>
      </c>
      <c r="L98" s="281">
        <f>IF(L$8=0,0,L$8/OIS_fec!L$8)</f>
        <v>0.46243739287436442</v>
      </c>
      <c r="M98" s="281">
        <f>IF(M$8=0,0,M$8/OIS_fec!M$8)</f>
        <v>0.46243739287436442</v>
      </c>
      <c r="N98" s="281">
        <f>IF(N$8=0,0,N$8/OIS_fec!N$8)</f>
        <v>0.46243739287436442</v>
      </c>
      <c r="O98" s="281">
        <f>IF(O$8=0,0,O$8/OIS_fec!O$8)</f>
        <v>0.46243739287436442</v>
      </c>
      <c r="P98" s="281">
        <f>IF(P$8=0,0,P$8/OIS_fec!P$8)</f>
        <v>0.46243739287436436</v>
      </c>
      <c r="Q98" s="281">
        <f>IF(Q$8=0,0,Q$8/OIS_fec!Q$8)</f>
        <v>0.46243739287436442</v>
      </c>
    </row>
    <row r="99" spans="1:17" x14ac:dyDescent="0.25">
      <c r="A99" s="76" t="s">
        <v>80</v>
      </c>
      <c r="B99" s="281">
        <f>IF(B$9=0,0,B$9/OIS_fec!B$9)</f>
        <v>0.31254335679848955</v>
      </c>
      <c r="C99" s="281">
        <f>IF(C$9=0,0,C$9/OIS_fec!C$9)</f>
        <v>0.31254335679848955</v>
      </c>
      <c r="D99" s="281">
        <f>IF(D$9=0,0,D$9/OIS_fec!D$9)</f>
        <v>0.31254335679848955</v>
      </c>
      <c r="E99" s="281">
        <f>IF(E$9=0,0,E$9/OIS_fec!E$9)</f>
        <v>0.3125433567984896</v>
      </c>
      <c r="F99" s="281">
        <f>IF(F$9=0,0,F$9/OIS_fec!F$9)</f>
        <v>0.3125433567984896</v>
      </c>
      <c r="G99" s="281">
        <f>IF(G$9=0,0,G$9/OIS_fec!G$9)</f>
        <v>0.31527297359777701</v>
      </c>
      <c r="H99" s="281">
        <f>IF(H$9=0,0,H$9/OIS_fec!H$9)</f>
        <v>0.32196251381158114</v>
      </c>
      <c r="I99" s="281">
        <f>IF(I$9=0,0,I$9/OIS_fec!I$9)</f>
        <v>0.32196251381158114</v>
      </c>
      <c r="J99" s="281">
        <f>IF(J$9=0,0,J$9/OIS_fec!J$9)</f>
        <v>0.32371047854384805</v>
      </c>
      <c r="K99" s="281">
        <f>IF(K$9=0,0,K$9/OIS_fec!K$9)</f>
        <v>0.32371047854384799</v>
      </c>
      <c r="L99" s="281">
        <f>IF(L$9=0,0,L$9/OIS_fec!L$9)</f>
        <v>0.32371047854384805</v>
      </c>
      <c r="M99" s="281">
        <f>IF(M$9=0,0,M$9/OIS_fec!M$9)</f>
        <v>0.32371047854384805</v>
      </c>
      <c r="N99" s="281">
        <f>IF(N$9=0,0,N$9/OIS_fec!N$9)</f>
        <v>0.32371047854384805</v>
      </c>
      <c r="O99" s="281">
        <f>IF(O$9=0,0,O$9/OIS_fec!O$9)</f>
        <v>0.32371047854384805</v>
      </c>
      <c r="P99" s="281">
        <f>IF(P$9=0,0,P$9/OIS_fec!P$9)</f>
        <v>0.32371047854384799</v>
      </c>
      <c r="Q99" s="281">
        <f>IF(Q$9=0,0,Q$9/OIS_fec!Q$9)</f>
        <v>0.32371047854384805</v>
      </c>
    </row>
    <row r="100" spans="1:17" x14ac:dyDescent="0.25">
      <c r="A100" s="129" t="s">
        <v>79</v>
      </c>
      <c r="B100" s="280">
        <f>IF(B$10=0,0,B$10/OIS_fec!B$10)</f>
        <v>0.46334392672025915</v>
      </c>
      <c r="C100" s="280">
        <f>IF(C$10=0,0,C$10/OIS_fec!C$10)</f>
        <v>0.46636049666969021</v>
      </c>
      <c r="D100" s="280">
        <f>IF(D$10=0,0,D$10/OIS_fec!D$10)</f>
        <v>0.46677194505474695</v>
      </c>
      <c r="E100" s="280">
        <f>IF(E$10=0,0,E$10/OIS_fec!E$10)</f>
        <v>0.49797926671226223</v>
      </c>
      <c r="F100" s="280">
        <f>IF(F$10=0,0,F$10/OIS_fec!F$10)</f>
        <v>0.49249113402225525</v>
      </c>
      <c r="G100" s="280">
        <f>IF(G$10=0,0,G$10/OIS_fec!G$10)</f>
        <v>0.46903063854037452</v>
      </c>
      <c r="H100" s="280">
        <f>IF(H$10=0,0,H$10/OIS_fec!H$10)</f>
        <v>0.47848013783606352</v>
      </c>
      <c r="I100" s="280">
        <f>IF(I$10=0,0,I$10/OIS_fec!I$10)</f>
        <v>0.48129048525507334</v>
      </c>
      <c r="J100" s="280">
        <f>IF(J$10=0,0,J$10/OIS_fec!J$10)</f>
        <v>0.48224275512412584</v>
      </c>
      <c r="K100" s="280">
        <f>IF(K$10=0,0,K$10/OIS_fec!K$10)</f>
        <v>0.48220129878451801</v>
      </c>
      <c r="L100" s="280">
        <f>IF(L$10=0,0,L$10/OIS_fec!L$10)</f>
        <v>0.48481483369870987</v>
      </c>
      <c r="M100" s="280">
        <f>IF(M$10=0,0,M$10/OIS_fec!M$10)</f>
        <v>0.48550923693582543</v>
      </c>
      <c r="N100" s="280">
        <f>IF(N$10=0,0,N$10/OIS_fec!N$10)</f>
        <v>0.483879930411027</v>
      </c>
      <c r="O100" s="280">
        <f>IF(O$10=0,0,O$10/OIS_fec!O$10)</f>
        <v>0.48562277425395972</v>
      </c>
      <c r="P100" s="280">
        <f>IF(P$10=0,0,P$10/OIS_fec!P$10)</f>
        <v>0.48620960624963883</v>
      </c>
      <c r="Q100" s="280">
        <f>IF(Q$10=0,0,Q$10/OIS_fec!Q$10)</f>
        <v>0.48557681570659383</v>
      </c>
    </row>
    <row r="101" spans="1:17" x14ac:dyDescent="0.25">
      <c r="A101" s="127" t="s">
        <v>324</v>
      </c>
      <c r="B101" s="305">
        <f>IF(B$15=0,0,B$15/OIS_fec!B$15)</f>
        <v>0.27394315194875224</v>
      </c>
      <c r="C101" s="305">
        <f>IF(C$15=0,0,C$15/OIS_fec!C$15)</f>
        <v>0.2727688584919194</v>
      </c>
      <c r="D101" s="305">
        <f>IF(D$15=0,0,D$15/OIS_fec!D$15)</f>
        <v>0.27745091738458155</v>
      </c>
      <c r="E101" s="305">
        <f>IF(E$15=0,0,E$15/OIS_fec!E$15)</f>
        <v>0.26505759125942036</v>
      </c>
      <c r="F101" s="305">
        <f>IF(F$15=0,0,F$15/OIS_fec!F$15)</f>
        <v>0.26577751069891842</v>
      </c>
      <c r="G101" s="305">
        <f>IF(G$15=0,0,G$15/OIS_fec!G$15)</f>
        <v>0.26833318626790681</v>
      </c>
      <c r="H101" s="305">
        <f>IF(H$15=0,0,H$15/OIS_fec!H$15)</f>
        <v>0.27128754364347851</v>
      </c>
      <c r="I101" s="305">
        <f>IF(I$15=0,0,I$15/OIS_fec!I$15)</f>
        <v>0.27087753309195628</v>
      </c>
      <c r="J101" s="305">
        <f>IF(J$15=0,0,J$15/OIS_fec!J$15)</f>
        <v>0.27222364904032798</v>
      </c>
      <c r="K101" s="305">
        <f>IF(K$15=0,0,K$15/OIS_fec!K$15)</f>
        <v>0.27074283883386158</v>
      </c>
      <c r="L101" s="305">
        <f>IF(L$15=0,0,L$15/OIS_fec!L$15)</f>
        <v>0.27646580242630731</v>
      </c>
      <c r="M101" s="305">
        <f>IF(M$15=0,0,M$15/OIS_fec!M$15)</f>
        <v>0.27909633722179911</v>
      </c>
      <c r="N101" s="305">
        <f>IF(N$15=0,0,N$15/OIS_fec!N$15)</f>
        <v>0.28623097962873384</v>
      </c>
      <c r="O101" s="305">
        <f>IF(O$15=0,0,O$15/OIS_fec!O$15)</f>
        <v>0.28317485948665122</v>
      </c>
      <c r="P101" s="305">
        <f>IF(P$15=0,0,P$15/OIS_fec!P$15)</f>
        <v>0.2827463789677791</v>
      </c>
      <c r="Q101" s="305">
        <f>IF(Q$15=0,0,Q$15/OIS_fec!Q$15)</f>
        <v>0.2817026618856634</v>
      </c>
    </row>
    <row r="102" spans="1:17" x14ac:dyDescent="0.25">
      <c r="A102" s="127" t="s">
        <v>323</v>
      </c>
      <c r="B102" s="305">
        <f>IF(B$26=0,0,B$26/OIS_fec!B$26)</f>
        <v>0.16323806192490664</v>
      </c>
      <c r="C102" s="305">
        <f>IF(C$26=0,0,C$26/OIS_fec!C$26)</f>
        <v>0.16792472399394434</v>
      </c>
      <c r="D102" s="305">
        <f>IF(D$26=0,0,D$26/OIS_fec!D$26)</f>
        <v>0.16888932793810713</v>
      </c>
      <c r="E102" s="305">
        <f>IF(E$26=0,0,E$26/OIS_fec!E$26)</f>
        <v>0.16853690745892327</v>
      </c>
      <c r="F102" s="305">
        <f>IF(F$26=0,0,F$26/OIS_fec!F$26)</f>
        <v>0.1680404394222744</v>
      </c>
      <c r="G102" s="305">
        <f>IF(G$26=0,0,G$26/OIS_fec!G$26)</f>
        <v>0.17010600990685884</v>
      </c>
      <c r="H102" s="305">
        <f>IF(H$26=0,0,H$26/OIS_fec!H$26)</f>
        <v>0.17283154053394303</v>
      </c>
      <c r="I102" s="305">
        <f>IF(I$26=0,0,I$26/OIS_fec!I$26)</f>
        <v>0.17326657111213661</v>
      </c>
      <c r="J102" s="305">
        <f>IF(J$26=0,0,J$26/OIS_fec!J$26)</f>
        <v>0.17342776752940481</v>
      </c>
      <c r="K102" s="305">
        <f>IF(K$26=0,0,K$26/OIS_fec!K$26)</f>
        <v>0.17395654473510269</v>
      </c>
      <c r="L102" s="305">
        <f>IF(L$26=0,0,L$26/OIS_fec!L$26)</f>
        <v>0.17586457070802705</v>
      </c>
      <c r="M102" s="305">
        <f>IF(M$26=0,0,M$26/OIS_fec!M$26)</f>
        <v>0.17671007928611443</v>
      </c>
      <c r="N102" s="305">
        <f>IF(N$26=0,0,N$26/OIS_fec!N$26)</f>
        <v>0.17707278750326463</v>
      </c>
      <c r="O102" s="305">
        <f>IF(O$26=0,0,O$26/OIS_fec!O$26)</f>
        <v>0.17662765696402455</v>
      </c>
      <c r="P102" s="305">
        <f>IF(P$26=0,0,P$26/OIS_fec!P$26)</f>
        <v>0.17676662961287259</v>
      </c>
      <c r="Q102" s="305">
        <f>IF(Q$26=0,0,Q$26/OIS_fec!Q$26)</f>
        <v>0.17768396435340544</v>
      </c>
    </row>
    <row r="103" spans="1:17" x14ac:dyDescent="0.25">
      <c r="A103" s="127" t="s">
        <v>322</v>
      </c>
      <c r="B103" s="305">
        <f>IF(B$34=0,0,B$34/OIS_fec!B$34)</f>
        <v>0.18040565621446414</v>
      </c>
      <c r="C103" s="305">
        <f>IF(C$34=0,0,C$34/OIS_fec!C$34)</f>
        <v>0.1805437191569062</v>
      </c>
      <c r="D103" s="305">
        <f>IF(D$34=0,0,D$34/OIS_fec!D$34)</f>
        <v>0.18206875331275435</v>
      </c>
      <c r="E103" s="305">
        <f>IF(E$34=0,0,E$34/OIS_fec!E$34)</f>
        <v>0.17807732065023632</v>
      </c>
      <c r="F103" s="305">
        <f>IF(F$34=0,0,F$34/OIS_fec!F$34)</f>
        <v>0.17846348364786169</v>
      </c>
      <c r="G103" s="305">
        <f>IF(G$34=0,0,G$34/OIS_fec!G$34)</f>
        <v>0.1799744497875595</v>
      </c>
      <c r="H103" s="305">
        <f>IF(H$34=0,0,H$34/OIS_fec!H$34)</f>
        <v>0.18319132193324458</v>
      </c>
      <c r="I103" s="305">
        <f>IF(I$34=0,0,I$34/OIS_fec!I$34)</f>
        <v>0.1838311090243433</v>
      </c>
      <c r="J103" s="305">
        <f>IF(J$34=0,0,J$34/OIS_fec!J$34)</f>
        <v>0.18530128535113544</v>
      </c>
      <c r="K103" s="305">
        <f>IF(K$34=0,0,K$34/OIS_fec!K$34)</f>
        <v>0.18457955028885123</v>
      </c>
      <c r="L103" s="305">
        <f>IF(L$34=0,0,L$34/OIS_fec!L$34)</f>
        <v>0.18623858575931757</v>
      </c>
      <c r="M103" s="305">
        <f>IF(M$34=0,0,M$34/OIS_fec!M$34)</f>
        <v>0.18697277196313544</v>
      </c>
      <c r="N103" s="305">
        <f>IF(N$34=0,0,N$34/OIS_fec!N$34)</f>
        <v>0.18907063251169398</v>
      </c>
      <c r="O103" s="305">
        <f>IF(O$34=0,0,O$34/OIS_fec!O$34)</f>
        <v>0.18841552123624733</v>
      </c>
      <c r="P103" s="305">
        <f>IF(P$34=0,0,P$34/OIS_fec!P$34)</f>
        <v>0.18796906815590331</v>
      </c>
      <c r="Q103" s="305">
        <f>IF(Q$34=0,0,Q$34/OIS_fec!Q$34)</f>
        <v>0.1880145113109318</v>
      </c>
    </row>
    <row r="104" spans="1:17" x14ac:dyDescent="0.25">
      <c r="A104" s="127" t="s">
        <v>321</v>
      </c>
      <c r="B104" s="305">
        <f>IF(B$53=0,0,B$53/OIS_fec!B$53)</f>
        <v>0.46589286661343537</v>
      </c>
      <c r="C104" s="305">
        <f>IF(C$53=0,0,C$53/OIS_fec!C$53)</f>
        <v>0.46578957976660584</v>
      </c>
      <c r="D104" s="305">
        <f>IF(D$53=0,0,D$53/OIS_fec!D$53)</f>
        <v>0.46620139769582919</v>
      </c>
      <c r="E104" s="305">
        <f>IF(E$53=0,0,E$53/OIS_fec!E$53)</f>
        <v>0.46493381380461529</v>
      </c>
      <c r="F104" s="305">
        <f>IF(F$53=0,0,F$53/OIS_fec!F$53)</f>
        <v>0.46500200003786157</v>
      </c>
      <c r="G104" s="305">
        <f>IF(G$53=0,0,G$53/OIS_fec!G$53)</f>
        <v>0.46905646486989261</v>
      </c>
      <c r="H104" s="305">
        <f>IF(H$53=0,0,H$53/OIS_fec!H$53)</f>
        <v>0.47880908903966668</v>
      </c>
      <c r="I104" s="305">
        <f>IF(I$53=0,0,I$53/OIS_fec!I$53)</f>
        <v>0.47894461240216379</v>
      </c>
      <c r="J104" s="305">
        <f>IF(J$53=0,0,J$53/OIS_fec!J$53)</f>
        <v>0.48155771269721015</v>
      </c>
      <c r="K104" s="305">
        <f>IF(K$53=0,0,K$53/OIS_fec!K$53)</f>
        <v>0.48128135285938273</v>
      </c>
      <c r="L104" s="305">
        <f>IF(L$53=0,0,L$53/OIS_fec!L$53)</f>
        <v>0.48193709562177511</v>
      </c>
      <c r="M104" s="305">
        <f>IF(M$53=0,0,M$53/OIS_fec!M$53)</f>
        <v>0.48210443303758399</v>
      </c>
      <c r="N104" s="305">
        <f>IF(N$53=0,0,N$53/OIS_fec!N$53)</f>
        <v>0.48269214783658532</v>
      </c>
      <c r="O104" s="305">
        <f>IF(O$53=0,0,O$53/OIS_fec!O$53)</f>
        <v>0.48248131368478792</v>
      </c>
      <c r="P104" s="305">
        <f>IF(P$53=0,0,P$53/OIS_fec!P$53)</f>
        <v>0.48245328030725948</v>
      </c>
      <c r="Q104" s="305">
        <f>IF(Q$53=0,0,Q$53/OIS_fec!Q$53)</f>
        <v>0.48238087665196105</v>
      </c>
    </row>
    <row r="105" spans="1:17" x14ac:dyDescent="0.25">
      <c r="A105" s="127" t="s">
        <v>320</v>
      </c>
      <c r="B105" s="305">
        <f>IF(B$67=0,0,B$67/OIS_fec!B$67)</f>
        <v>0.22747836037956587</v>
      </c>
      <c r="C105" s="305">
        <f>IF(C$67=0,0,C$67/OIS_fec!C$67)</f>
        <v>0.2274783603795659</v>
      </c>
      <c r="D105" s="305">
        <f>IF(D$67=0,0,D$67/OIS_fec!D$67)</f>
        <v>0.22747836037956587</v>
      </c>
      <c r="E105" s="305">
        <f>IF(E$67=0,0,E$67/OIS_fec!E$67)</f>
        <v>0.2274783603795659</v>
      </c>
      <c r="F105" s="305">
        <f>IF(F$67=0,0,F$67/OIS_fec!F$67)</f>
        <v>0.22747836037956587</v>
      </c>
      <c r="G105" s="305">
        <f>IF(G$67=0,0,G$67/OIS_fec!G$67)</f>
        <v>0.22946505675451639</v>
      </c>
      <c r="H105" s="305">
        <f>IF(H$67=0,0,H$67/OIS_fec!H$67)</f>
        <v>0.23433390328869649</v>
      </c>
      <c r="I105" s="305">
        <f>IF(I$67=0,0,I$67/OIS_fec!I$67)</f>
        <v>0.23433390328869647</v>
      </c>
      <c r="J105" s="305">
        <f>IF(J$67=0,0,J$67/OIS_fec!J$67)</f>
        <v>0.23560612406270495</v>
      </c>
      <c r="K105" s="305">
        <f>IF(K$67=0,0,K$67/OIS_fec!K$67)</f>
        <v>0.23560612406270492</v>
      </c>
      <c r="L105" s="305">
        <f>IF(L$67=0,0,L$67/OIS_fec!L$67)</f>
        <v>0.23560612406270495</v>
      </c>
      <c r="M105" s="305">
        <f>IF(M$67=0,0,M$67/OIS_fec!M$67)</f>
        <v>0.23560612406270492</v>
      </c>
      <c r="N105" s="305">
        <f>IF(N$67=0,0,N$67/OIS_fec!N$67)</f>
        <v>0.23560612406270495</v>
      </c>
      <c r="O105" s="305">
        <f>IF(O$67=0,0,O$67/OIS_fec!O$67)</f>
        <v>0.23560612406270492</v>
      </c>
      <c r="P105" s="305">
        <f>IF(P$67=0,0,P$67/OIS_fec!P$67)</f>
        <v>0.23560612406270495</v>
      </c>
      <c r="Q105" s="305">
        <f>IF(Q$67=0,0,Q$67/OIS_fec!Q$67)</f>
        <v>0.23560612406270495</v>
      </c>
    </row>
    <row r="106" spans="1:17" x14ac:dyDescent="0.25">
      <c r="A106" s="72" t="s">
        <v>319</v>
      </c>
      <c r="B106" s="304">
        <f>IF(B$68=0,0,B$68/OIS_fec!B$68)</f>
        <v>0.3296210801932607</v>
      </c>
      <c r="C106" s="304">
        <f>IF(C$68=0,0,C$68/OIS_fec!C$68)</f>
        <v>0.3296210801932607</v>
      </c>
      <c r="D106" s="304">
        <f>IF(D$68=0,0,D$68/OIS_fec!D$68)</f>
        <v>0.32962108019326075</v>
      </c>
      <c r="E106" s="304">
        <f>IF(E$68=0,0,E$68/OIS_fec!E$68)</f>
        <v>0.3296210801932607</v>
      </c>
      <c r="F106" s="304">
        <f>IF(F$68=0,0,F$68/OIS_fec!F$68)</f>
        <v>0.3296210801932607</v>
      </c>
      <c r="G106" s="304">
        <f>IF(G$68=0,0,G$68/OIS_fec!G$68)</f>
        <v>0.33249984634945473</v>
      </c>
      <c r="H106" s="304">
        <f>IF(H$68=0,0,H$68/OIS_fec!H$68)</f>
        <v>0.33955491062551946</v>
      </c>
      <c r="I106" s="304">
        <f>IF(I$68=0,0,I$68/OIS_fec!I$68)</f>
        <v>0.33955491062551951</v>
      </c>
      <c r="J106" s="304">
        <f>IF(J$68=0,0,J$68/OIS_fec!J$68)</f>
        <v>0.34139838613269857</v>
      </c>
      <c r="K106" s="304">
        <f>IF(K$68=0,0,K$68/OIS_fec!K$68)</f>
        <v>0.34139838613269852</v>
      </c>
      <c r="L106" s="304">
        <f>IF(L$68=0,0,L$68/OIS_fec!L$68)</f>
        <v>0.34139838613269857</v>
      </c>
      <c r="M106" s="304">
        <f>IF(M$68=0,0,M$68/OIS_fec!M$68)</f>
        <v>0.34139838613269857</v>
      </c>
      <c r="N106" s="304">
        <f>IF(N$68=0,0,N$68/OIS_fec!N$68)</f>
        <v>0.34139838613269857</v>
      </c>
      <c r="O106" s="304">
        <f>IF(O$68=0,0,O$68/OIS_fec!O$68)</f>
        <v>0.34139838613269852</v>
      </c>
      <c r="P106" s="304">
        <f>IF(P$68=0,0,P$68/OIS_fec!P$68)</f>
        <v>0.34139838613269852</v>
      </c>
      <c r="Q106" s="304">
        <f>IF(Q$68=0,0,Q$68/OIS_fec!Q$68)</f>
        <v>0.34139838613269857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SI: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635.62645603804094</v>
      </c>
      <c r="C5" s="96">
        <f t="shared" ref="C5:Q5" si="1">SUM(C6:C10,C15,C26)</f>
        <v>603.39519075922237</v>
      </c>
      <c r="D5" s="96">
        <f t="shared" si="1"/>
        <v>584.68436658348776</v>
      </c>
      <c r="E5" s="96">
        <f t="shared" si="1"/>
        <v>701.51374210246047</v>
      </c>
      <c r="F5" s="96">
        <f t="shared" si="1"/>
        <v>726.70112071117728</v>
      </c>
      <c r="G5" s="96">
        <f t="shared" si="1"/>
        <v>783.88216754205655</v>
      </c>
      <c r="H5" s="96">
        <f t="shared" si="1"/>
        <v>798.54493648635685</v>
      </c>
      <c r="I5" s="96">
        <f t="shared" si="1"/>
        <v>766.07503060821045</v>
      </c>
      <c r="J5" s="96">
        <f t="shared" si="1"/>
        <v>712.50517896982387</v>
      </c>
      <c r="K5" s="96">
        <f t="shared" si="1"/>
        <v>592.43152431811416</v>
      </c>
      <c r="L5" s="96">
        <f t="shared" si="1"/>
        <v>621.12106204780207</v>
      </c>
      <c r="M5" s="96">
        <f t="shared" si="1"/>
        <v>603.18790810890675</v>
      </c>
      <c r="N5" s="96">
        <f t="shared" si="1"/>
        <v>592.62062518200298</v>
      </c>
      <c r="O5" s="96">
        <f t="shared" si="1"/>
        <v>588.34508514032336</v>
      </c>
      <c r="P5" s="96">
        <f t="shared" si="1"/>
        <v>608.56095594030739</v>
      </c>
      <c r="Q5" s="96">
        <f t="shared" si="1"/>
        <v>617.23586959067859</v>
      </c>
    </row>
    <row r="6" spans="1:17" x14ac:dyDescent="0.25">
      <c r="A6" s="76" t="s">
        <v>83</v>
      </c>
      <c r="B6" s="95">
        <v>5.9235308362410146</v>
      </c>
      <c r="C6" s="95">
        <v>5.4556251262544251</v>
      </c>
      <c r="D6" s="95">
        <v>4.9055861461838566</v>
      </c>
      <c r="E6" s="95">
        <v>6.1378895153430193</v>
      </c>
      <c r="F6" s="95">
        <v>6.1718243635745091</v>
      </c>
      <c r="G6" s="95">
        <v>6.6013404754606482</v>
      </c>
      <c r="H6" s="95">
        <v>6.9391508994783129</v>
      </c>
      <c r="I6" s="95">
        <v>6.5266671158995075</v>
      </c>
      <c r="J6" s="95">
        <v>6.0372685252583151</v>
      </c>
      <c r="K6" s="95">
        <v>5.0363137103624682</v>
      </c>
      <c r="L6" s="95">
        <v>5.3759664533553391</v>
      </c>
      <c r="M6" s="95">
        <v>4.9835930082349025</v>
      </c>
      <c r="N6" s="95">
        <v>4.7652418638762644</v>
      </c>
      <c r="O6" s="95">
        <v>4.6711281632225496</v>
      </c>
      <c r="P6" s="95">
        <v>4.8696670335531573</v>
      </c>
      <c r="Q6" s="95">
        <v>4.8715922375644478</v>
      </c>
    </row>
    <row r="7" spans="1:17" x14ac:dyDescent="0.25">
      <c r="A7" s="76" t="s">
        <v>82</v>
      </c>
      <c r="B7" s="95">
        <v>2.0402476985331215</v>
      </c>
      <c r="C7" s="95">
        <v>1.8902033045530908</v>
      </c>
      <c r="D7" s="95">
        <v>1.8161831117824927</v>
      </c>
      <c r="E7" s="95">
        <v>2.4960283536020973</v>
      </c>
      <c r="F7" s="95">
        <v>2.5164996614513653</v>
      </c>
      <c r="G7" s="95">
        <v>2.5829721158590724</v>
      </c>
      <c r="H7" s="95">
        <v>2.6873492954198075</v>
      </c>
      <c r="I7" s="95">
        <v>2.6399630077404539</v>
      </c>
      <c r="J7" s="95">
        <v>2.4156659029109853</v>
      </c>
      <c r="K7" s="95">
        <v>2.2092865072840353</v>
      </c>
      <c r="L7" s="95">
        <v>2.3963791803118899</v>
      </c>
      <c r="M7" s="95">
        <v>2.2438000198139276</v>
      </c>
      <c r="N7" s="95">
        <v>2.1377740393539724</v>
      </c>
      <c r="O7" s="95">
        <v>2.1007730666631339</v>
      </c>
      <c r="P7" s="95">
        <v>2.162814041601206</v>
      </c>
      <c r="Q7" s="95">
        <v>2.1635175647360612</v>
      </c>
    </row>
    <row r="8" spans="1:17" x14ac:dyDescent="0.25">
      <c r="A8" s="76" t="s">
        <v>81</v>
      </c>
      <c r="B8" s="95">
        <v>19.214742529016643</v>
      </c>
      <c r="C8" s="95">
        <v>17.670892240845387</v>
      </c>
      <c r="D8" s="95">
        <v>16.71404591445561</v>
      </c>
      <c r="E8" s="95">
        <v>20.411450219344651</v>
      </c>
      <c r="F8" s="95">
        <v>20.950526840541752</v>
      </c>
      <c r="G8" s="95">
        <v>22.44291780300302</v>
      </c>
      <c r="H8" s="95">
        <v>23.245015733113462</v>
      </c>
      <c r="I8" s="95">
        <v>21.282117976110698</v>
      </c>
      <c r="J8" s="95">
        <v>20.406749769458685</v>
      </c>
      <c r="K8" s="95">
        <v>17.429199626754816</v>
      </c>
      <c r="L8" s="95">
        <v>18.127453182836703</v>
      </c>
      <c r="M8" s="95">
        <v>17.403477136398628</v>
      </c>
      <c r="N8" s="95">
        <v>17.095973341419768</v>
      </c>
      <c r="O8" s="95">
        <v>16.891384880172165</v>
      </c>
      <c r="P8" s="95">
        <v>17.769856618584893</v>
      </c>
      <c r="Q8" s="95">
        <v>17.833556219187102</v>
      </c>
    </row>
    <row r="9" spans="1:17" x14ac:dyDescent="0.25">
      <c r="A9" s="76" t="s">
        <v>80</v>
      </c>
      <c r="B9" s="95">
        <v>13.209804296031571</v>
      </c>
      <c r="C9" s="95">
        <v>11.977968412628414</v>
      </c>
      <c r="D9" s="95">
        <v>11.14622517910842</v>
      </c>
      <c r="E9" s="95">
        <v>15.672039869541425</v>
      </c>
      <c r="F9" s="95">
        <v>16.049619976760336</v>
      </c>
      <c r="G9" s="95">
        <v>16.577395818341767</v>
      </c>
      <c r="H9" s="95">
        <v>17.132107476965391</v>
      </c>
      <c r="I9" s="95">
        <v>16.819403513193265</v>
      </c>
      <c r="J9" s="95">
        <v>15.271590764778781</v>
      </c>
      <c r="K9" s="95">
        <v>14.119355859063853</v>
      </c>
      <c r="L9" s="95">
        <v>14.974714624337365</v>
      </c>
      <c r="M9" s="95">
        <v>13.710256618488959</v>
      </c>
      <c r="N9" s="95">
        <v>12.907308508253518</v>
      </c>
      <c r="O9" s="95">
        <v>12.799389085687471</v>
      </c>
      <c r="P9" s="95">
        <v>14.02706604990443</v>
      </c>
      <c r="Q9" s="95">
        <v>13.616396795708182</v>
      </c>
    </row>
    <row r="10" spans="1:17" x14ac:dyDescent="0.25">
      <c r="A10" s="94" t="s">
        <v>79</v>
      </c>
      <c r="B10" s="93">
        <f t="shared" ref="B10" si="2">SUM(B11:B14)</f>
        <v>14.905655504531273</v>
      </c>
      <c r="C10" s="93">
        <f t="shared" ref="C10:Q10" si="3">SUM(C11:C14)</f>
        <v>13.55066036061098</v>
      </c>
      <c r="D10" s="93">
        <f t="shared" si="3"/>
        <v>12.372979873725248</v>
      </c>
      <c r="E10" s="93">
        <f t="shared" si="3"/>
        <v>15.64570500912431</v>
      </c>
      <c r="F10" s="93">
        <f t="shared" si="3"/>
        <v>15.862044599756016</v>
      </c>
      <c r="G10" s="93">
        <f t="shared" si="3"/>
        <v>16.439003383359903</v>
      </c>
      <c r="H10" s="93">
        <f t="shared" si="3"/>
        <v>16.722899204675365</v>
      </c>
      <c r="I10" s="93">
        <f t="shared" si="3"/>
        <v>15.747362174208654</v>
      </c>
      <c r="J10" s="93">
        <f t="shared" si="3"/>
        <v>14.308671818281008</v>
      </c>
      <c r="K10" s="93">
        <f t="shared" si="3"/>
        <v>12.36781190683573</v>
      </c>
      <c r="L10" s="93">
        <f t="shared" si="3"/>
        <v>13.002253092771028</v>
      </c>
      <c r="M10" s="93">
        <f t="shared" si="3"/>
        <v>12.002988620730175</v>
      </c>
      <c r="N10" s="93">
        <f t="shared" si="3"/>
        <v>11.420176806563731</v>
      </c>
      <c r="O10" s="93">
        <f t="shared" si="3"/>
        <v>11.261201796592523</v>
      </c>
      <c r="P10" s="93">
        <f t="shared" si="3"/>
        <v>11.75967316497467</v>
      </c>
      <c r="Q10" s="93">
        <f t="shared" si="3"/>
        <v>11.718391348851942</v>
      </c>
    </row>
    <row r="11" spans="1:17" x14ac:dyDescent="0.25">
      <c r="A11" s="92" t="s">
        <v>68</v>
      </c>
      <c r="B11" s="91">
        <v>2.0697889314311424</v>
      </c>
      <c r="C11" s="91">
        <v>1.8253977196289934</v>
      </c>
      <c r="D11" s="91">
        <v>1.6058853614271842</v>
      </c>
      <c r="E11" s="91">
        <v>2.0695738976557205</v>
      </c>
      <c r="F11" s="91">
        <v>2.0425532732828509</v>
      </c>
      <c r="G11" s="91">
        <v>2.16001257292959</v>
      </c>
      <c r="H11" s="91">
        <v>2.3013374511820843</v>
      </c>
      <c r="I11" s="91">
        <v>2.1393802499355403</v>
      </c>
      <c r="J11" s="91">
        <v>1.9381647138304436</v>
      </c>
      <c r="K11" s="91">
        <v>1.6509318212010433</v>
      </c>
      <c r="L11" s="91">
        <v>1.7741044099453398</v>
      </c>
      <c r="M11" s="91">
        <v>1.6206478740578487</v>
      </c>
      <c r="N11" s="91">
        <v>1.5155629793454835</v>
      </c>
      <c r="O11" s="91">
        <v>1.4492682700529833</v>
      </c>
      <c r="P11" s="91">
        <v>1.5307202140619669</v>
      </c>
      <c r="Q11" s="91">
        <v>1.5120518273242634</v>
      </c>
    </row>
    <row r="12" spans="1:17" x14ac:dyDescent="0.25">
      <c r="A12" s="92" t="s">
        <v>66</v>
      </c>
      <c r="B12" s="91">
        <v>5.2196773740442026</v>
      </c>
      <c r="C12" s="91">
        <v>4.404702495075159</v>
      </c>
      <c r="D12" s="91">
        <v>4.2975598818085388</v>
      </c>
      <c r="E12" s="91">
        <v>5.0279453235059091</v>
      </c>
      <c r="F12" s="91">
        <v>5.2691057721318506</v>
      </c>
      <c r="G12" s="91">
        <v>5.888804325816932</v>
      </c>
      <c r="H12" s="91">
        <v>5.8240690413985181</v>
      </c>
      <c r="I12" s="91">
        <v>5.3941189786615187</v>
      </c>
      <c r="J12" s="91">
        <v>5.0125717365879456</v>
      </c>
      <c r="K12" s="91">
        <v>4.38963487474303</v>
      </c>
      <c r="L12" s="91">
        <v>4.4349031616321337</v>
      </c>
      <c r="M12" s="91">
        <v>4.0430886330763318</v>
      </c>
      <c r="N12" s="91">
        <v>3.8815198197210381</v>
      </c>
      <c r="O12" s="91">
        <v>3.6536865455894549</v>
      </c>
      <c r="P12" s="91">
        <v>3.8808622774798982</v>
      </c>
      <c r="Q12" s="91">
        <v>3.8817247052302681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7.6161891990559276</v>
      </c>
      <c r="C14" s="89">
        <v>7.3205601459068275</v>
      </c>
      <c r="D14" s="89">
        <v>6.4695346304895249</v>
      </c>
      <c r="E14" s="89">
        <v>8.5481857879626801</v>
      </c>
      <c r="F14" s="89">
        <v>8.5503855543413145</v>
      </c>
      <c r="G14" s="89">
        <v>8.3901864846133805</v>
      </c>
      <c r="H14" s="89">
        <v>8.5974927120947644</v>
      </c>
      <c r="I14" s="89">
        <v>8.213862945611595</v>
      </c>
      <c r="J14" s="89">
        <v>7.357935367862618</v>
      </c>
      <c r="K14" s="89">
        <v>6.3272452108916575</v>
      </c>
      <c r="L14" s="89">
        <v>6.7932455211935547</v>
      </c>
      <c r="M14" s="89">
        <v>6.3392521135959958</v>
      </c>
      <c r="N14" s="89">
        <v>6.0230940074972104</v>
      </c>
      <c r="O14" s="89">
        <v>6.1582469809500857</v>
      </c>
      <c r="P14" s="89">
        <v>6.3480906734328046</v>
      </c>
      <c r="Q14" s="89">
        <v>6.3246148162974105</v>
      </c>
    </row>
    <row r="15" spans="1:17" x14ac:dyDescent="0.25">
      <c r="A15" s="86" t="s">
        <v>87</v>
      </c>
      <c r="B15" s="85">
        <f t="shared" ref="B15" si="4">SUM(B16:B25)</f>
        <v>213.70095003614622</v>
      </c>
      <c r="C15" s="85">
        <f t="shared" ref="C15:Q15" si="5">SUM(C16:C25)</f>
        <v>193.52135170262545</v>
      </c>
      <c r="D15" s="85">
        <f t="shared" si="5"/>
        <v>196.22438947622558</v>
      </c>
      <c r="E15" s="85">
        <f t="shared" si="5"/>
        <v>246.96505664847831</v>
      </c>
      <c r="F15" s="85">
        <f t="shared" si="5"/>
        <v>259.56663576295881</v>
      </c>
      <c r="G15" s="85">
        <f t="shared" si="5"/>
        <v>281.31430955974992</v>
      </c>
      <c r="H15" s="85">
        <f t="shared" si="5"/>
        <v>256.52312234896715</v>
      </c>
      <c r="I15" s="85">
        <f t="shared" si="5"/>
        <v>226.8750255378512</v>
      </c>
      <c r="J15" s="85">
        <f t="shared" si="5"/>
        <v>211.30861293281842</v>
      </c>
      <c r="K15" s="85">
        <f t="shared" si="5"/>
        <v>186.48214954269119</v>
      </c>
      <c r="L15" s="85">
        <f t="shared" si="5"/>
        <v>184.86926287315117</v>
      </c>
      <c r="M15" s="85">
        <f t="shared" si="5"/>
        <v>172.96846965344082</v>
      </c>
      <c r="N15" s="85">
        <f t="shared" si="5"/>
        <v>166.53763264655993</v>
      </c>
      <c r="O15" s="85">
        <f t="shared" si="5"/>
        <v>162.34314440678344</v>
      </c>
      <c r="P15" s="85">
        <f t="shared" si="5"/>
        <v>174.10811036844729</v>
      </c>
      <c r="Q15" s="85">
        <f t="shared" si="5"/>
        <v>177.69761697341232</v>
      </c>
    </row>
    <row r="16" spans="1:17" x14ac:dyDescent="0.25">
      <c r="A16" s="88" t="s">
        <v>33</v>
      </c>
      <c r="B16" s="87">
        <v>22.714659028806722</v>
      </c>
      <c r="C16" s="87">
        <v>26.530507585596705</v>
      </c>
      <c r="D16" s="87">
        <v>28.688805897044748</v>
      </c>
      <c r="E16" s="87">
        <v>24.239699270857578</v>
      </c>
      <c r="F16" s="87">
        <v>24.769028232892591</v>
      </c>
      <c r="G16" s="87">
        <v>26.676744090341316</v>
      </c>
      <c r="H16" s="87">
        <v>24.775750103122849</v>
      </c>
      <c r="I16" s="87">
        <v>20.564985951318228</v>
      </c>
      <c r="J16" s="87">
        <v>15.894055112674307</v>
      </c>
      <c r="K16" s="87">
        <v>14.118331635381983</v>
      </c>
      <c r="L16" s="87">
        <v>15.635060695548322</v>
      </c>
      <c r="M16" s="87">
        <v>18.39939147924127</v>
      </c>
      <c r="N16" s="87">
        <v>16.718541440676361</v>
      </c>
      <c r="O16" s="87">
        <v>18.161846375893901</v>
      </c>
      <c r="P16" s="87">
        <v>18.47927528602235</v>
      </c>
      <c r="Q16" s="87">
        <v>16.925114003930407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5.2543621088490859E-2</v>
      </c>
      <c r="C18" s="87">
        <v>6.0274079120288114E-2</v>
      </c>
      <c r="D18" s="87">
        <v>6.0473094113941216E-2</v>
      </c>
      <c r="E18" s="87">
        <v>6.3788446753348061E-3</v>
      </c>
      <c r="F18" s="87">
        <v>8.3500488618365367E-3</v>
      </c>
      <c r="G18" s="87">
        <v>0.90918119240828055</v>
      </c>
      <c r="H18" s="87">
        <v>0.94116745962231907</v>
      </c>
      <c r="I18" s="87">
        <v>2.8918146162028788E-2</v>
      </c>
      <c r="J18" s="87">
        <v>0.94620099805697544</v>
      </c>
      <c r="K18" s="87">
        <v>0.92373375075901842</v>
      </c>
      <c r="L18" s="87">
        <v>0.94421219144076418</v>
      </c>
      <c r="M18" s="87">
        <v>0.95143954235996531</v>
      </c>
      <c r="N18" s="87">
        <v>0.94989141351294626</v>
      </c>
      <c r="O18" s="87">
        <v>0.93331610170143509</v>
      </c>
      <c r="P18" s="87">
        <v>0.95264145376143206</v>
      </c>
      <c r="Q18" s="87">
        <v>0.95748906459266481</v>
      </c>
    </row>
    <row r="19" spans="1:17" x14ac:dyDescent="0.25">
      <c r="A19" s="88" t="s">
        <v>68</v>
      </c>
      <c r="B19" s="87">
        <v>18.089983488243369</v>
      </c>
      <c r="C19" s="87">
        <v>11.591770307258384</v>
      </c>
      <c r="D19" s="87">
        <v>7.6893516288562758</v>
      </c>
      <c r="E19" s="87">
        <v>12.339052901533748</v>
      </c>
      <c r="F19" s="87">
        <v>11.645203625366827</v>
      </c>
      <c r="G19" s="87">
        <v>12.350303484409199</v>
      </c>
      <c r="H19" s="87">
        <v>15.300003229959071</v>
      </c>
      <c r="I19" s="87">
        <v>9.8708861847121359</v>
      </c>
      <c r="J19" s="87">
        <v>7.1130147736197156</v>
      </c>
      <c r="K19" s="87">
        <v>7.3305162716084364</v>
      </c>
      <c r="L19" s="87">
        <v>7.7062888152779827</v>
      </c>
      <c r="M19" s="87">
        <v>6.9951234405374194</v>
      </c>
      <c r="N19" s="87">
        <v>6.6411125907974311</v>
      </c>
      <c r="O19" s="87">
        <v>5.9466801324952678</v>
      </c>
      <c r="P19" s="87">
        <v>4.8186845936826916</v>
      </c>
      <c r="Q19" s="87">
        <v>4.8310154620606927</v>
      </c>
    </row>
    <row r="20" spans="1:17" x14ac:dyDescent="0.25">
      <c r="A20" s="88" t="s">
        <v>29</v>
      </c>
      <c r="B20" s="87">
        <v>16.975776078167588</v>
      </c>
      <c r="C20" s="87">
        <v>17.904936158929331</v>
      </c>
      <c r="D20" s="87">
        <v>13.404760046519009</v>
      </c>
      <c r="E20" s="87">
        <v>14.407633613688512</v>
      </c>
      <c r="F20" s="87">
        <v>19.921134028920584</v>
      </c>
      <c r="G20" s="87">
        <v>22.083988067094161</v>
      </c>
      <c r="H20" s="87">
        <v>18.125295121555574</v>
      </c>
      <c r="I20" s="87">
        <v>6.6764198676659205</v>
      </c>
      <c r="J20" s="87">
        <v>5.6748507128123622</v>
      </c>
      <c r="K20" s="87">
        <v>7.4573742287907088</v>
      </c>
      <c r="L20" s="87">
        <v>2.7865849386599031</v>
      </c>
      <c r="M20" s="87">
        <v>1.3935499541912728</v>
      </c>
      <c r="N20" s="87">
        <v>1.892846194658391</v>
      </c>
      <c r="O20" s="87">
        <v>1.6818096392715571</v>
      </c>
      <c r="P20" s="87">
        <v>1.5025685892004588</v>
      </c>
      <c r="Q20" s="87">
        <v>1.0866362484727974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0.25177100334259156</v>
      </c>
      <c r="I21" s="87">
        <v>0.38338157467352751</v>
      </c>
      <c r="J21" s="87">
        <v>0</v>
      </c>
      <c r="K21" s="87">
        <v>0.2773416858881152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112.01195417415221</v>
      </c>
      <c r="C22" s="87">
        <v>96.687073859237984</v>
      </c>
      <c r="D22" s="87">
        <v>102.95233038468241</v>
      </c>
      <c r="E22" s="87">
        <v>124.89832248215093</v>
      </c>
      <c r="F22" s="87">
        <v>130.42552719118765</v>
      </c>
      <c r="G22" s="87">
        <v>137.18286476592345</v>
      </c>
      <c r="H22" s="87">
        <v>126.95607884701981</v>
      </c>
      <c r="I22" s="87">
        <v>127.1401585867311</v>
      </c>
      <c r="J22" s="87">
        <v>114.2315987195513</v>
      </c>
      <c r="K22" s="87">
        <v>102.07768550683834</v>
      </c>
      <c r="L22" s="87">
        <v>99.790344600897612</v>
      </c>
      <c r="M22" s="87">
        <v>88.963448100132041</v>
      </c>
      <c r="N22" s="87">
        <v>91.036024492943852</v>
      </c>
      <c r="O22" s="87">
        <v>83.762691367640784</v>
      </c>
      <c r="P22" s="87">
        <v>88.685344088464447</v>
      </c>
      <c r="Q22" s="87">
        <v>91.242514015865424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36.264186305763047</v>
      </c>
      <c r="C24" s="87">
        <v>33.090308498577095</v>
      </c>
      <c r="D24" s="87">
        <v>36.288639077850419</v>
      </c>
      <c r="E24" s="87">
        <v>41.54792938770408</v>
      </c>
      <c r="F24" s="87">
        <v>45.925161808016576</v>
      </c>
      <c r="G24" s="87">
        <v>51.165774636780618</v>
      </c>
      <c r="H24" s="87">
        <v>40.601047286529791</v>
      </c>
      <c r="I24" s="87">
        <v>31.688148018149292</v>
      </c>
      <c r="J24" s="87">
        <v>29.445598820338017</v>
      </c>
      <c r="K24" s="87">
        <v>23.568167298790975</v>
      </c>
      <c r="L24" s="87">
        <v>28.842569563987439</v>
      </c>
      <c r="M24" s="87">
        <v>24.744183132962842</v>
      </c>
      <c r="N24" s="87">
        <v>19.831083964923693</v>
      </c>
      <c r="O24" s="87">
        <v>23.13226724894762</v>
      </c>
      <c r="P24" s="87">
        <v>32.461605355525919</v>
      </c>
      <c r="Q24" s="87">
        <v>33.066136409591515</v>
      </c>
    </row>
    <row r="25" spans="1:17" x14ac:dyDescent="0.25">
      <c r="A25" s="88" t="s">
        <v>22</v>
      </c>
      <c r="B25" s="87">
        <v>7.5918473399248061</v>
      </c>
      <c r="C25" s="87">
        <v>7.6564812139056686</v>
      </c>
      <c r="D25" s="87">
        <v>7.1400293471587979</v>
      </c>
      <c r="E25" s="87">
        <v>29.526040147868137</v>
      </c>
      <c r="F25" s="87">
        <v>26.872230827712723</v>
      </c>
      <c r="G25" s="87">
        <v>30.945453322792908</v>
      </c>
      <c r="H25" s="87">
        <v>29.572009297815143</v>
      </c>
      <c r="I25" s="87">
        <v>30.522127208438974</v>
      </c>
      <c r="J25" s="87">
        <v>38.00329379576575</v>
      </c>
      <c r="K25" s="87">
        <v>30.728999164633613</v>
      </c>
      <c r="L25" s="87">
        <v>29.164202067339147</v>
      </c>
      <c r="M25" s="87">
        <v>31.521334004016019</v>
      </c>
      <c r="N25" s="87">
        <v>29.468132549047258</v>
      </c>
      <c r="O25" s="87">
        <v>28.724533540832869</v>
      </c>
      <c r="P25" s="87">
        <v>27.207991001789985</v>
      </c>
      <c r="Q25" s="87">
        <v>29.588711768898829</v>
      </c>
    </row>
    <row r="26" spans="1:17" x14ac:dyDescent="0.25">
      <c r="A26" s="86" t="s">
        <v>85</v>
      </c>
      <c r="B26" s="85">
        <f t="shared" ref="B26" si="6">SUM(B27:B36)</f>
        <v>366.63152513754113</v>
      </c>
      <c r="C26" s="85">
        <f t="shared" ref="C26:Q26" si="7">SUM(C27:C36)</f>
        <v>359.32848961170464</v>
      </c>
      <c r="D26" s="85">
        <f t="shared" si="7"/>
        <v>341.50495688200652</v>
      </c>
      <c r="E26" s="85">
        <f t="shared" si="7"/>
        <v>394.18557248702666</v>
      </c>
      <c r="F26" s="85">
        <f t="shared" si="7"/>
        <v>405.58396950613457</v>
      </c>
      <c r="G26" s="85">
        <f t="shared" si="7"/>
        <v>437.92422838628221</v>
      </c>
      <c r="H26" s="85">
        <f t="shared" si="7"/>
        <v>475.29529152773739</v>
      </c>
      <c r="I26" s="85">
        <f t="shared" si="7"/>
        <v>476.18449128320663</v>
      </c>
      <c r="J26" s="85">
        <f t="shared" si="7"/>
        <v>442.75661925631766</v>
      </c>
      <c r="K26" s="85">
        <f t="shared" si="7"/>
        <v>354.78740716512209</v>
      </c>
      <c r="L26" s="85">
        <f t="shared" si="7"/>
        <v>382.37503264103862</v>
      </c>
      <c r="M26" s="85">
        <f t="shared" si="7"/>
        <v>379.87532305179934</v>
      </c>
      <c r="N26" s="85">
        <f t="shared" si="7"/>
        <v>377.75651797597578</v>
      </c>
      <c r="O26" s="85">
        <f t="shared" si="7"/>
        <v>378.27806374120212</v>
      </c>
      <c r="P26" s="85">
        <f t="shared" si="7"/>
        <v>383.86376866324179</v>
      </c>
      <c r="Q26" s="85">
        <f t="shared" si="7"/>
        <v>389.33479845121855</v>
      </c>
    </row>
    <row r="27" spans="1:17" x14ac:dyDescent="0.25">
      <c r="A27" s="84" t="s">
        <v>33</v>
      </c>
      <c r="B27" s="83">
        <v>13.843369049498914</v>
      </c>
      <c r="C27" s="83">
        <v>12.79982803435691</v>
      </c>
      <c r="D27" s="83">
        <v>15.904277064901233</v>
      </c>
      <c r="E27" s="83">
        <v>18.281503942341679</v>
      </c>
      <c r="F27" s="83">
        <v>21.526524815306903</v>
      </c>
      <c r="G27" s="83">
        <v>21.835301622388805</v>
      </c>
      <c r="H27" s="83">
        <v>21.808305792854963</v>
      </c>
      <c r="I27" s="83">
        <v>26.111999699441846</v>
      </c>
      <c r="J27" s="83">
        <v>29.071304172828597</v>
      </c>
      <c r="K27" s="83">
        <v>17.693395603954116</v>
      </c>
      <c r="L27" s="83">
        <v>12.516856019241374</v>
      </c>
      <c r="M27" s="83">
        <v>13.181788109526121</v>
      </c>
      <c r="N27" s="83">
        <v>14.019793916617456</v>
      </c>
      <c r="O27" s="83">
        <v>10.301170868578527</v>
      </c>
      <c r="P27" s="83">
        <v>8.4040919047118514</v>
      </c>
      <c r="Q27" s="83">
        <v>6.5769839216870727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5.0304571859524305</v>
      </c>
      <c r="C29" s="83">
        <v>4.7814031962614196</v>
      </c>
      <c r="D29" s="83">
        <v>4.0097517549840278</v>
      </c>
      <c r="E29" s="83">
        <v>7.3774673799613417</v>
      </c>
      <c r="F29" s="83">
        <v>7.3651280376588391</v>
      </c>
      <c r="G29" s="83">
        <v>8.8454422299617583</v>
      </c>
      <c r="H29" s="83">
        <v>10.979031908483762</v>
      </c>
      <c r="I29" s="83">
        <v>6.7790322698893277</v>
      </c>
      <c r="J29" s="83">
        <v>7.5758199825088477</v>
      </c>
      <c r="K29" s="83">
        <v>6.5544371144274072</v>
      </c>
      <c r="L29" s="83">
        <v>6.7227879230051668</v>
      </c>
      <c r="M29" s="83">
        <v>8.1337915870420527</v>
      </c>
      <c r="N29" s="83">
        <v>7.8810945582784147</v>
      </c>
      <c r="O29" s="83">
        <v>7.5668265385748299</v>
      </c>
      <c r="P29" s="83">
        <v>7.8779025194323093</v>
      </c>
      <c r="Q29" s="83">
        <v>7.0951255026297115</v>
      </c>
    </row>
    <row r="30" spans="1:17" x14ac:dyDescent="0.25">
      <c r="A30" s="84" t="s">
        <v>68</v>
      </c>
      <c r="B30" s="83">
        <v>31.651263521288527</v>
      </c>
      <c r="C30" s="83">
        <v>23.779371314321107</v>
      </c>
      <c r="D30" s="83">
        <v>15.44964993459879</v>
      </c>
      <c r="E30" s="83">
        <v>24.790080029016082</v>
      </c>
      <c r="F30" s="83">
        <v>18.054503884478347</v>
      </c>
      <c r="G30" s="83">
        <v>20.500456237281234</v>
      </c>
      <c r="H30" s="83">
        <v>25.10793886452398</v>
      </c>
      <c r="I30" s="83">
        <v>20.218569720173534</v>
      </c>
      <c r="J30" s="83">
        <v>19.969564165524922</v>
      </c>
      <c r="K30" s="83">
        <v>16.406191085556141</v>
      </c>
      <c r="L30" s="83">
        <v>14.747068274681691</v>
      </c>
      <c r="M30" s="83">
        <v>12.160073284372414</v>
      </c>
      <c r="N30" s="83">
        <v>11.124973412972075</v>
      </c>
      <c r="O30" s="83">
        <v>10.687895731440394</v>
      </c>
      <c r="P30" s="83">
        <v>9.1230607103058468</v>
      </c>
      <c r="Q30" s="83">
        <v>9.4509022857055474</v>
      </c>
    </row>
    <row r="31" spans="1:17" x14ac:dyDescent="0.25">
      <c r="A31" s="84" t="s">
        <v>29</v>
      </c>
      <c r="B31" s="83">
        <v>14.341387771984387</v>
      </c>
      <c r="C31" s="83">
        <v>14.12123628773066</v>
      </c>
      <c r="D31" s="83">
        <v>5.4524150608549888</v>
      </c>
      <c r="E31" s="83">
        <v>1.4268795240676782</v>
      </c>
      <c r="F31" s="83">
        <v>0.48736009420273868</v>
      </c>
      <c r="G31" s="83">
        <v>0.45795875680412079</v>
      </c>
      <c r="H31" s="83">
        <v>0.46893915611547421</v>
      </c>
      <c r="I31" s="83">
        <v>0.4861529013943458</v>
      </c>
      <c r="J31" s="83">
        <v>0.51256199167012195</v>
      </c>
      <c r="K31" s="83">
        <v>0.20525086026396877</v>
      </c>
      <c r="L31" s="83">
        <v>0.187556523880784</v>
      </c>
      <c r="M31" s="83">
        <v>1.2138960855835932</v>
      </c>
      <c r="N31" s="83">
        <v>1.373034904083164</v>
      </c>
      <c r="O31" s="83">
        <v>0.78095578323006354</v>
      </c>
      <c r="P31" s="83">
        <v>0.60279155132883744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8.0895188774850393</v>
      </c>
      <c r="F32" s="83">
        <v>12.250333476972056</v>
      </c>
      <c r="G32" s="83">
        <v>14.053324042891569</v>
      </c>
      <c r="H32" s="83">
        <v>19.131636911273525</v>
      </c>
      <c r="I32" s="83">
        <v>15.044902714386165</v>
      </c>
      <c r="J32" s="83">
        <v>15.878122091267754</v>
      </c>
      <c r="K32" s="83">
        <v>13.592521334150975</v>
      </c>
      <c r="L32" s="83">
        <v>9.8787446287250251</v>
      </c>
      <c r="M32" s="83">
        <v>8.9167787246493635</v>
      </c>
      <c r="N32" s="83">
        <v>7.3757947571943037</v>
      </c>
      <c r="O32" s="83">
        <v>13.904721054784314</v>
      </c>
      <c r="P32" s="83">
        <v>14.476056020324473</v>
      </c>
      <c r="Q32" s="83">
        <v>10.029813620409081</v>
      </c>
    </row>
    <row r="33" spans="1:17" x14ac:dyDescent="0.25">
      <c r="A33" s="84" t="s">
        <v>66</v>
      </c>
      <c r="B33" s="83">
        <v>123.95675406305664</v>
      </c>
      <c r="C33" s="83">
        <v>116.30030667908166</v>
      </c>
      <c r="D33" s="83">
        <v>106.12850097985213</v>
      </c>
      <c r="E33" s="83">
        <v>117.8944717984472</v>
      </c>
      <c r="F33" s="83">
        <v>122.2258229061768</v>
      </c>
      <c r="G33" s="83">
        <v>130.1969488690826</v>
      </c>
      <c r="H33" s="83">
        <v>141.06128522549471</v>
      </c>
      <c r="I33" s="83">
        <v>148.46016633737881</v>
      </c>
      <c r="J33" s="83">
        <v>149.41046014593502</v>
      </c>
      <c r="K33" s="83">
        <v>121.32871590879131</v>
      </c>
      <c r="L33" s="83">
        <v>138.95377295966384</v>
      </c>
      <c r="M33" s="83">
        <v>118.63345133329477</v>
      </c>
      <c r="N33" s="83">
        <v>115.19629903000367</v>
      </c>
      <c r="O33" s="83">
        <v>110.64450833678357</v>
      </c>
      <c r="P33" s="83">
        <v>105.9061151147213</v>
      </c>
      <c r="Q33" s="83">
        <v>111.41616603683364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2.7696745989318639</v>
      </c>
      <c r="F35" s="83">
        <v>3.5136731657395517</v>
      </c>
      <c r="G35" s="83">
        <v>5.2672613944133149</v>
      </c>
      <c r="H35" s="83">
        <v>7.4703684599553828</v>
      </c>
      <c r="I35" s="83">
        <v>3.1620241535711182</v>
      </c>
      <c r="J35" s="83">
        <v>4.3933277639214872</v>
      </c>
      <c r="K35" s="83">
        <v>10.460857707996373</v>
      </c>
      <c r="L35" s="83">
        <v>9.2646284633916665</v>
      </c>
      <c r="M35" s="83">
        <v>11.716085251095734</v>
      </c>
      <c r="N35" s="83">
        <v>10.52192753363917</v>
      </c>
      <c r="O35" s="83">
        <v>15.795404921791317</v>
      </c>
      <c r="P35" s="83">
        <v>21.251739337475261</v>
      </c>
      <c r="Q35" s="83">
        <v>17.719981943257363</v>
      </c>
    </row>
    <row r="36" spans="1:17" x14ac:dyDescent="0.25">
      <c r="A36" s="82" t="s">
        <v>21</v>
      </c>
      <c r="B36" s="81">
        <v>177.80829354576025</v>
      </c>
      <c r="C36" s="81">
        <v>187.5463440999529</v>
      </c>
      <c r="D36" s="81">
        <v>194.56036208681536</v>
      </c>
      <c r="E36" s="81">
        <v>213.55597633677579</v>
      </c>
      <c r="F36" s="81">
        <v>220.16062312559933</v>
      </c>
      <c r="G36" s="81">
        <v>236.7675352334588</v>
      </c>
      <c r="H36" s="81">
        <v>249.26778520903559</v>
      </c>
      <c r="I36" s="81">
        <v>255.92164348697148</v>
      </c>
      <c r="J36" s="81">
        <v>215.94545894266088</v>
      </c>
      <c r="K36" s="81">
        <v>168.54603754998178</v>
      </c>
      <c r="L36" s="81">
        <v>190.10361784844903</v>
      </c>
      <c r="M36" s="81">
        <v>205.91945867623531</v>
      </c>
      <c r="N36" s="81">
        <v>210.26359986318752</v>
      </c>
      <c r="O36" s="81">
        <v>208.59658050601914</v>
      </c>
      <c r="P36" s="81">
        <v>216.22201150494189</v>
      </c>
      <c r="Q36" s="81">
        <v>227.04582514069614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0.99999999999999989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9.3192012068901414E-3</v>
      </c>
      <c r="C41" s="75">
        <f t="shared" si="9"/>
        <v>9.0415455903615702E-3</v>
      </c>
      <c r="D41" s="75">
        <f t="shared" si="9"/>
        <v>8.3901441983969694E-3</v>
      </c>
      <c r="E41" s="75">
        <f t="shared" si="9"/>
        <v>8.7494929136349587E-3</v>
      </c>
      <c r="F41" s="75">
        <f t="shared" si="9"/>
        <v>8.492933597700425E-3</v>
      </c>
      <c r="G41" s="75">
        <f t="shared" si="9"/>
        <v>8.4213428354414956E-3</v>
      </c>
      <c r="H41" s="75">
        <f t="shared" si="9"/>
        <v>8.6897437857548394E-3</v>
      </c>
      <c r="I41" s="75">
        <f t="shared" si="9"/>
        <v>8.5196186471680011E-3</v>
      </c>
      <c r="J41" s="75">
        <f t="shared" si="9"/>
        <v>8.4732977435859544E-3</v>
      </c>
      <c r="K41" s="75">
        <f t="shared" si="9"/>
        <v>8.5010900055651848E-3</v>
      </c>
      <c r="L41" s="75">
        <f t="shared" si="9"/>
        <v>8.6552634934501695E-3</v>
      </c>
      <c r="M41" s="75">
        <f t="shared" si="9"/>
        <v>8.2620903722345589E-3</v>
      </c>
      <c r="N41" s="75">
        <f t="shared" si="9"/>
        <v>8.0409652674723973E-3</v>
      </c>
      <c r="O41" s="75">
        <f t="shared" si="9"/>
        <v>7.9394360235174929E-3</v>
      </c>
      <c r="P41" s="75">
        <f t="shared" si="9"/>
        <v>8.0019379916164285E-3</v>
      </c>
      <c r="Q41" s="75">
        <f t="shared" si="9"/>
        <v>7.892594188984926E-3</v>
      </c>
    </row>
    <row r="42" spans="1:17" x14ac:dyDescent="0.25">
      <c r="A42" s="76" t="s">
        <v>82</v>
      </c>
      <c r="B42" s="75">
        <f t="shared" ref="B42:Q42" si="10">IF(B7=0,0,B7/B$5)</f>
        <v>3.2098218680989212E-3</v>
      </c>
      <c r="C42" s="75">
        <f t="shared" si="10"/>
        <v>3.1326124793516191E-3</v>
      </c>
      <c r="D42" s="75">
        <f t="shared" si="10"/>
        <v>3.106262482089399E-3</v>
      </c>
      <c r="E42" s="75">
        <f t="shared" si="10"/>
        <v>3.5580605251173208E-3</v>
      </c>
      <c r="F42" s="75">
        <f t="shared" si="10"/>
        <v>3.4629087388617528E-3</v>
      </c>
      <c r="G42" s="75">
        <f t="shared" si="10"/>
        <v>3.2951025330225947E-3</v>
      </c>
      <c r="H42" s="75">
        <f t="shared" si="10"/>
        <v>3.3653075395409771E-3</v>
      </c>
      <c r="I42" s="75">
        <f t="shared" si="10"/>
        <v>3.4460893545172804E-3</v>
      </c>
      <c r="J42" s="75">
        <f t="shared" si="10"/>
        <v>3.3903836410054977E-3</v>
      </c>
      <c r="K42" s="75">
        <f t="shared" si="10"/>
        <v>3.7291845835295706E-3</v>
      </c>
      <c r="L42" s="75">
        <f t="shared" si="10"/>
        <v>3.858151537175634E-3</v>
      </c>
      <c r="M42" s="75">
        <f t="shared" si="10"/>
        <v>3.7199021891015844E-3</v>
      </c>
      <c r="N42" s="75">
        <f t="shared" si="10"/>
        <v>3.6073230470124607E-3</v>
      </c>
      <c r="O42" s="75">
        <f t="shared" si="10"/>
        <v>3.5706477707077109E-3</v>
      </c>
      <c r="P42" s="75">
        <f t="shared" si="10"/>
        <v>3.5539809455231506E-3</v>
      </c>
      <c r="Q42" s="75">
        <f t="shared" si="10"/>
        <v>3.5051714771061554E-3</v>
      </c>
    </row>
    <row r="43" spans="1:17" x14ac:dyDescent="0.25">
      <c r="A43" s="76" t="s">
        <v>81</v>
      </c>
      <c r="B43" s="75">
        <f t="shared" ref="B43:Q43" si="11">IF(B8=0,0,B8/B$5)</f>
        <v>3.022961418060717E-2</v>
      </c>
      <c r="C43" s="75">
        <f t="shared" si="11"/>
        <v>2.9285769113623485E-2</v>
      </c>
      <c r="D43" s="75">
        <f t="shared" si="11"/>
        <v>2.8586442309243773E-2</v>
      </c>
      <c r="E43" s="75">
        <f t="shared" si="11"/>
        <v>2.9096294191145625E-2</v>
      </c>
      <c r="F43" s="75">
        <f t="shared" si="11"/>
        <v>2.8829633316154474E-2</v>
      </c>
      <c r="G43" s="75">
        <f t="shared" si="11"/>
        <v>2.8630473727161196E-2</v>
      </c>
      <c r="H43" s="75">
        <f t="shared" si="11"/>
        <v>2.9109214361051305E-2</v>
      </c>
      <c r="I43" s="75">
        <f t="shared" si="11"/>
        <v>2.7780722678318038E-2</v>
      </c>
      <c r="J43" s="75">
        <f t="shared" si="11"/>
        <v>2.8640844125461373E-2</v>
      </c>
      <c r="K43" s="75">
        <f t="shared" si="11"/>
        <v>2.9419770743658081E-2</v>
      </c>
      <c r="L43" s="75">
        <f t="shared" si="11"/>
        <v>2.9185056328747707E-2</v>
      </c>
      <c r="M43" s="75">
        <f t="shared" si="11"/>
        <v>2.8852496713605201E-2</v>
      </c>
      <c r="N43" s="75">
        <f t="shared" si="11"/>
        <v>2.8848090354886533E-2</v>
      </c>
      <c r="O43" s="75">
        <f t="shared" si="11"/>
        <v>2.8709995726646516E-2</v>
      </c>
      <c r="P43" s="75">
        <f t="shared" si="11"/>
        <v>2.9199797399305887E-2</v>
      </c>
      <c r="Q43" s="75">
        <f t="shared" si="11"/>
        <v>2.8892611557091566E-2</v>
      </c>
    </row>
    <row r="44" spans="1:17" x14ac:dyDescent="0.25">
      <c r="A44" s="76" t="s">
        <v>80</v>
      </c>
      <c r="B44" s="75">
        <f t="shared" ref="B44:Q44" si="12">IF(B9=0,0,B9/B$5)</f>
        <v>2.0782338699950196E-2</v>
      </c>
      <c r="C44" s="75">
        <f t="shared" si="12"/>
        <v>1.9850951078276127E-2</v>
      </c>
      <c r="D44" s="75">
        <f t="shared" si="12"/>
        <v>1.9063662064781474E-2</v>
      </c>
      <c r="E44" s="75">
        <f t="shared" si="12"/>
        <v>2.2340317700080672E-2</v>
      </c>
      <c r="F44" s="75">
        <f t="shared" si="12"/>
        <v>2.2085585833490348E-2</v>
      </c>
      <c r="G44" s="75">
        <f t="shared" si="12"/>
        <v>2.1147815966169894E-2</v>
      </c>
      <c r="H44" s="75">
        <f t="shared" si="12"/>
        <v>2.1454155795349025E-2</v>
      </c>
      <c r="I44" s="75">
        <f t="shared" si="12"/>
        <v>2.1955295292472626E-2</v>
      </c>
      <c r="J44" s="75">
        <f t="shared" si="12"/>
        <v>2.1433655804241621E-2</v>
      </c>
      <c r="K44" s="75">
        <f t="shared" si="12"/>
        <v>2.3832890856568048E-2</v>
      </c>
      <c r="L44" s="75">
        <f t="shared" si="12"/>
        <v>2.4109172171631971E-2</v>
      </c>
      <c r="M44" s="75">
        <f t="shared" si="12"/>
        <v>2.2729660913583076E-2</v>
      </c>
      <c r="N44" s="75">
        <f t="shared" si="12"/>
        <v>2.1780052802396952E-2</v>
      </c>
      <c r="O44" s="75">
        <f t="shared" si="12"/>
        <v>2.1754901007857916E-2</v>
      </c>
      <c r="P44" s="75">
        <f t="shared" si="12"/>
        <v>2.3049566215155477E-2</v>
      </c>
      <c r="Q44" s="75">
        <f t="shared" si="12"/>
        <v>2.2060281112207442E-2</v>
      </c>
    </row>
    <row r="45" spans="1:17" x14ac:dyDescent="0.25">
      <c r="A45" s="76" t="s">
        <v>79</v>
      </c>
      <c r="B45" s="75">
        <f t="shared" ref="B45:Q45" si="13">IF(B10=0,0,B10/B$5)</f>
        <v>2.3450338422727954E-2</v>
      </c>
      <c r="C45" s="75">
        <f t="shared" si="13"/>
        <v>2.2457355590721321E-2</v>
      </c>
      <c r="D45" s="75">
        <f t="shared" si="13"/>
        <v>2.1161810680906064E-2</v>
      </c>
      <c r="E45" s="75">
        <f t="shared" si="13"/>
        <v>2.23027776508463E-2</v>
      </c>
      <c r="F45" s="75">
        <f t="shared" si="13"/>
        <v>2.1827466819141297E-2</v>
      </c>
      <c r="G45" s="75">
        <f t="shared" si="13"/>
        <v>2.0971268468711432E-2</v>
      </c>
      <c r="H45" s="75">
        <f t="shared" si="13"/>
        <v>2.0941713409713764E-2</v>
      </c>
      <c r="I45" s="75">
        <f t="shared" si="13"/>
        <v>2.0555900590711513E-2</v>
      </c>
      <c r="J45" s="75">
        <f t="shared" si="13"/>
        <v>2.0082200439538154E-2</v>
      </c>
      <c r="K45" s="75">
        <f t="shared" si="13"/>
        <v>2.0876356843216645E-2</v>
      </c>
      <c r="L45" s="75">
        <f t="shared" si="13"/>
        <v>2.093352469791205E-2</v>
      </c>
      <c r="M45" s="75">
        <f t="shared" si="13"/>
        <v>1.9899252719374826E-2</v>
      </c>
      <c r="N45" s="75">
        <f t="shared" si="13"/>
        <v>1.9270636763707671E-2</v>
      </c>
      <c r="O45" s="75">
        <f t="shared" si="13"/>
        <v>1.9140470586079032E-2</v>
      </c>
      <c r="P45" s="75">
        <f t="shared" si="13"/>
        <v>1.9323739142621161E-2</v>
      </c>
      <c r="Q45" s="75">
        <f t="shared" si="13"/>
        <v>1.898527277201667E-2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0.33620524760435183</v>
      </c>
      <c r="C46" s="73">
        <f t="shared" si="14"/>
        <v>0.32072073935346929</v>
      </c>
      <c r="D46" s="73">
        <f t="shared" si="14"/>
        <v>0.33560738184746125</v>
      </c>
      <c r="E46" s="73">
        <f t="shared" si="14"/>
        <v>0.35204592843515176</v>
      </c>
      <c r="F46" s="73">
        <f t="shared" si="14"/>
        <v>0.35718485683486639</v>
      </c>
      <c r="G46" s="73">
        <f t="shared" si="14"/>
        <v>0.35887320978590437</v>
      </c>
      <c r="H46" s="73">
        <f t="shared" si="14"/>
        <v>0.32123818038053498</v>
      </c>
      <c r="I46" s="73">
        <f t="shared" si="14"/>
        <v>0.29615248699298835</v>
      </c>
      <c r="J46" s="73">
        <f t="shared" si="14"/>
        <v>0.29657133613869185</v>
      </c>
      <c r="K46" s="73">
        <f t="shared" si="14"/>
        <v>0.31477418383049627</v>
      </c>
      <c r="L46" s="73">
        <f t="shared" si="14"/>
        <v>0.29763805185360703</v>
      </c>
      <c r="M46" s="73">
        <f t="shared" si="14"/>
        <v>0.28675719013619722</v>
      </c>
      <c r="N46" s="73">
        <f t="shared" si="14"/>
        <v>0.28101896149060562</v>
      </c>
      <c r="O46" s="73">
        <f t="shared" si="14"/>
        <v>0.27593184426460154</v>
      </c>
      <c r="P46" s="73">
        <f t="shared" si="14"/>
        <v>0.28609806243554875</v>
      </c>
      <c r="Q46" s="73">
        <f t="shared" si="14"/>
        <v>0.28789256381236061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0.57680343801737377</v>
      </c>
      <c r="C47" s="71">
        <f t="shared" si="15"/>
        <v>0.59551102679419654</v>
      </c>
      <c r="D47" s="71">
        <f t="shared" si="15"/>
        <v>0.58408429641712101</v>
      </c>
      <c r="E47" s="71">
        <f t="shared" si="15"/>
        <v>0.56190712858402336</v>
      </c>
      <c r="F47" s="71">
        <f t="shared" si="15"/>
        <v>0.55811661485978536</v>
      </c>
      <c r="G47" s="71">
        <f t="shared" si="15"/>
        <v>0.55866078668358898</v>
      </c>
      <c r="H47" s="71">
        <f t="shared" si="15"/>
        <v>0.59520168472805512</v>
      </c>
      <c r="I47" s="71">
        <f t="shared" si="15"/>
        <v>0.62158988644382407</v>
      </c>
      <c r="J47" s="71">
        <f t="shared" si="15"/>
        <v>0.62140828210747556</v>
      </c>
      <c r="K47" s="71">
        <f t="shared" si="15"/>
        <v>0.5988665231369662</v>
      </c>
      <c r="L47" s="71">
        <f t="shared" si="15"/>
        <v>0.61562077991747555</v>
      </c>
      <c r="M47" s="71">
        <f t="shared" si="15"/>
        <v>0.62977940695590351</v>
      </c>
      <c r="N47" s="71">
        <f t="shared" si="15"/>
        <v>0.63743397027391835</v>
      </c>
      <c r="O47" s="71">
        <f t="shared" si="15"/>
        <v>0.64295270462058984</v>
      </c>
      <c r="P47" s="71">
        <f t="shared" si="15"/>
        <v>0.63077291587022921</v>
      </c>
      <c r="Q47" s="71">
        <f t="shared" si="15"/>
        <v>0.63077150508023272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414.69166315291318</v>
      </c>
      <c r="C5" s="96">
        <v>321.93782617050005</v>
      </c>
      <c r="D5" s="96">
        <v>229.11450911524804</v>
      </c>
      <c r="E5" s="96">
        <v>224.54826215266803</v>
      </c>
      <c r="F5" s="96">
        <v>241.12680227377206</v>
      </c>
      <c r="G5" s="96">
        <v>302.62811473241931</v>
      </c>
      <c r="H5" s="96">
        <v>359.76247129760407</v>
      </c>
      <c r="I5" s="96">
        <v>245.61619717291205</v>
      </c>
      <c r="J5" s="96">
        <v>263.76383902568404</v>
      </c>
      <c r="K5" s="96">
        <v>226.46872729976403</v>
      </c>
      <c r="L5" s="96">
        <v>187.55292879144133</v>
      </c>
      <c r="M5" s="96">
        <v>155.76217629094907</v>
      </c>
      <c r="N5" s="96">
        <v>156.81771234849845</v>
      </c>
      <c r="O5" s="96">
        <v>140.02890371549137</v>
      </c>
      <c r="P5" s="96">
        <v>135.72866239235466</v>
      </c>
      <c r="Q5" s="96">
        <v>135.70652464672332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8.5978123094801227</v>
      </c>
      <c r="C10" s="158">
        <v>6.150138482678619</v>
      </c>
      <c r="D10" s="158">
        <v>5.1737431531350602</v>
      </c>
      <c r="E10" s="158">
        <v>2.6245019423386662</v>
      </c>
      <c r="F10" s="158">
        <v>3.2994671425702533</v>
      </c>
      <c r="G10" s="158">
        <v>6.9431425196007037</v>
      </c>
      <c r="H10" s="158">
        <v>7.935718109068052</v>
      </c>
      <c r="I10" s="158">
        <v>5.3300258837396886</v>
      </c>
      <c r="J10" s="158">
        <v>5.7833865856554603</v>
      </c>
      <c r="K10" s="158">
        <v>4.8294667194043939</v>
      </c>
      <c r="L10" s="158">
        <v>3.8921174000895062</v>
      </c>
      <c r="M10" s="158">
        <v>3.3548841302699333</v>
      </c>
      <c r="N10" s="158">
        <v>3.5064024317788647</v>
      </c>
      <c r="O10" s="158">
        <v>2.9733387300037668</v>
      </c>
      <c r="P10" s="158">
        <v>2.8603278487376356</v>
      </c>
      <c r="Q10" s="158">
        <v>2.9708034804170644</v>
      </c>
    </row>
    <row r="11" spans="1:17" x14ac:dyDescent="0.25">
      <c r="A11" s="92" t="s">
        <v>125</v>
      </c>
      <c r="B11" s="91">
        <v>2.8235280752561418</v>
      </c>
      <c r="C11" s="91">
        <v>2.0915584605876059</v>
      </c>
      <c r="D11" s="91">
        <v>1.7680817683906067</v>
      </c>
      <c r="E11" s="91">
        <v>1.4232312190067695</v>
      </c>
      <c r="F11" s="91">
        <v>1.6218768648460193</v>
      </c>
      <c r="G11" s="91">
        <v>2.3231458262089908</v>
      </c>
      <c r="H11" s="91">
        <v>2.6403138198980165</v>
      </c>
      <c r="I11" s="91">
        <v>1.8309973772919172</v>
      </c>
      <c r="J11" s="91">
        <v>1.9495027008180694</v>
      </c>
      <c r="K11" s="91">
        <v>1.6271877060047235</v>
      </c>
      <c r="L11" s="91">
        <v>1.3512029481722907</v>
      </c>
      <c r="M11" s="91">
        <v>1.1741716861463463</v>
      </c>
      <c r="N11" s="91">
        <v>1.2042112184430775</v>
      </c>
      <c r="O11" s="91">
        <v>1.042021373494783</v>
      </c>
      <c r="P11" s="91">
        <v>1.0093660270456017</v>
      </c>
      <c r="Q11" s="91">
        <v>1.0405717659770262</v>
      </c>
    </row>
    <row r="12" spans="1:17" x14ac:dyDescent="0.25">
      <c r="A12" s="92" t="s">
        <v>26</v>
      </c>
      <c r="B12" s="91">
        <v>5.7742842342239804</v>
      </c>
      <c r="C12" s="91">
        <v>4.0585800220910127</v>
      </c>
      <c r="D12" s="91">
        <v>3.4056613847444535</v>
      </c>
      <c r="E12" s="91">
        <v>1.2012707233318969</v>
      </c>
      <c r="F12" s="91">
        <v>1.677590277724234</v>
      </c>
      <c r="G12" s="91">
        <v>4.6199966933917125</v>
      </c>
      <c r="H12" s="91">
        <v>5.2954042891700359</v>
      </c>
      <c r="I12" s="91">
        <v>3.4990285064477713</v>
      </c>
      <c r="J12" s="91">
        <v>3.8338838848373911</v>
      </c>
      <c r="K12" s="91">
        <v>3.2022790133996706</v>
      </c>
      <c r="L12" s="91">
        <v>2.5409144519172155</v>
      </c>
      <c r="M12" s="91">
        <v>2.180712444123587</v>
      </c>
      <c r="N12" s="91">
        <v>2.3021912133357874</v>
      </c>
      <c r="O12" s="91">
        <v>1.9313173565089841</v>
      </c>
      <c r="P12" s="91">
        <v>1.8509618216920336</v>
      </c>
      <c r="Q12" s="91">
        <v>1.9302317144400385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18.673878090345752</v>
      </c>
      <c r="C15" s="204">
        <v>35.477558830469036</v>
      </c>
      <c r="D15" s="204">
        <v>6.1848565836124472</v>
      </c>
      <c r="E15" s="204">
        <v>25.733284752928228</v>
      </c>
      <c r="F15" s="204">
        <v>20.049369454821573</v>
      </c>
      <c r="G15" s="204">
        <v>14.896718542250948</v>
      </c>
      <c r="H15" s="204">
        <v>14.053013960060877</v>
      </c>
      <c r="I15" s="204">
        <v>1.0076850089998801</v>
      </c>
      <c r="J15" s="204">
        <v>0.76098292908795329</v>
      </c>
      <c r="K15" s="204">
        <v>6.2313746182947876</v>
      </c>
      <c r="L15" s="204">
        <v>7.7180575250940278</v>
      </c>
      <c r="M15" s="204">
        <v>4.1295251452720434</v>
      </c>
      <c r="N15" s="204">
        <v>2.9917429059352632</v>
      </c>
      <c r="O15" s="204">
        <v>4.2846737233239951</v>
      </c>
      <c r="P15" s="204">
        <v>4.2790320087074898</v>
      </c>
      <c r="Q15" s="204">
        <v>2.3534158303841779</v>
      </c>
    </row>
    <row r="16" spans="1:17" x14ac:dyDescent="0.25">
      <c r="A16" s="88" t="s">
        <v>33</v>
      </c>
      <c r="B16" s="87">
        <v>13.276488102165366</v>
      </c>
      <c r="C16" s="87">
        <v>25.134347024008381</v>
      </c>
      <c r="D16" s="87">
        <v>2.5837320560194472</v>
      </c>
      <c r="E16" s="87">
        <v>3.5679726794460862</v>
      </c>
      <c r="F16" s="87">
        <v>0</v>
      </c>
      <c r="G16" s="87">
        <v>1.6918373626148899</v>
      </c>
      <c r="H16" s="87">
        <v>1.7296681649419015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0.31207758121187612</v>
      </c>
      <c r="C19" s="87">
        <v>1.3116526871711309</v>
      </c>
      <c r="D19" s="87">
        <v>6.0038467970530404E-2</v>
      </c>
      <c r="E19" s="87">
        <v>4.3786767786304717</v>
      </c>
      <c r="F19" s="87">
        <v>3.4148245270710826</v>
      </c>
      <c r="G19" s="87">
        <v>2.1525515575847969</v>
      </c>
      <c r="H19" s="87">
        <v>1.3362647273785984</v>
      </c>
      <c r="I19" s="87">
        <v>0.16528092648940373</v>
      </c>
      <c r="J19" s="87">
        <v>9.930069583630019E-2</v>
      </c>
      <c r="K19" s="87">
        <v>0.17463746264578872</v>
      </c>
      <c r="L19" s="87">
        <v>1.0102512333027744</v>
      </c>
      <c r="M19" s="87">
        <v>0.59410733264122384</v>
      </c>
      <c r="N19" s="87">
        <v>0.32755802200545209</v>
      </c>
      <c r="O19" s="87">
        <v>0.45333666894072416</v>
      </c>
      <c r="P19" s="87">
        <v>0.46697768722990651</v>
      </c>
      <c r="Q19" s="87">
        <v>0.13963329590909482</v>
      </c>
    </row>
    <row r="20" spans="1:17" x14ac:dyDescent="0.25">
      <c r="A20" s="88" t="s">
        <v>29</v>
      </c>
      <c r="B20" s="87">
        <v>4.1178391894466708</v>
      </c>
      <c r="C20" s="87">
        <v>5.6165471702299126</v>
      </c>
      <c r="D20" s="87">
        <v>3.1616721943865853</v>
      </c>
      <c r="E20" s="87">
        <v>2.8316025050691902</v>
      </c>
      <c r="F20" s="87">
        <v>2.8336501788586195</v>
      </c>
      <c r="G20" s="87">
        <v>2.7251433038787418</v>
      </c>
      <c r="H20" s="87">
        <v>2.7795007868508552</v>
      </c>
      <c r="I20" s="87">
        <v>0</v>
      </c>
      <c r="J20" s="87">
        <v>0</v>
      </c>
      <c r="K20" s="87">
        <v>2.7467094666854228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2.9014524000000326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0.96747321752183846</v>
      </c>
      <c r="C22" s="87">
        <v>3.4150119490596116</v>
      </c>
      <c r="D22" s="87">
        <v>0.37941386523588427</v>
      </c>
      <c r="E22" s="87">
        <v>14.95503278978248</v>
      </c>
      <c r="F22" s="87">
        <v>13.800894748891871</v>
      </c>
      <c r="G22" s="87">
        <v>8.3271863181725205</v>
      </c>
      <c r="H22" s="87">
        <v>5.3061278808894885</v>
      </c>
      <c r="I22" s="87">
        <v>0.84240408251047638</v>
      </c>
      <c r="J22" s="87">
        <v>0.6616822332516531</v>
      </c>
      <c r="K22" s="87">
        <v>3.3100276889635758</v>
      </c>
      <c r="L22" s="87">
        <v>6.7078062917912531</v>
      </c>
      <c r="M22" s="87">
        <v>3.5354178126308193</v>
      </c>
      <c r="N22" s="87">
        <v>2.6641848839298112</v>
      </c>
      <c r="O22" s="87">
        <v>3.8313370543832712</v>
      </c>
      <c r="P22" s="87">
        <v>3.8120543214775835</v>
      </c>
      <c r="Q22" s="87">
        <v>2.213782534475083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252.26163399896063</v>
      </c>
      <c r="C26" s="204">
        <v>181.26365022931736</v>
      </c>
      <c r="D26" s="204">
        <v>144.30093919073596</v>
      </c>
      <c r="E26" s="204">
        <v>133.66726185852255</v>
      </c>
      <c r="F26" s="204">
        <v>146.24878480127575</v>
      </c>
      <c r="G26" s="204">
        <v>176.62760186164098</v>
      </c>
      <c r="H26" s="204">
        <v>219.52910084728842</v>
      </c>
      <c r="I26" s="204">
        <v>160.26994269560996</v>
      </c>
      <c r="J26" s="204">
        <v>170.80443317725525</v>
      </c>
      <c r="K26" s="204">
        <v>143.5136411319842</v>
      </c>
      <c r="L26" s="204">
        <v>118.22933770236671</v>
      </c>
      <c r="M26" s="204">
        <v>102.40932091676781</v>
      </c>
      <c r="N26" s="204">
        <v>101.7135560680949</v>
      </c>
      <c r="O26" s="204">
        <v>92.367011414480217</v>
      </c>
      <c r="P26" s="204">
        <v>90.104858350671094</v>
      </c>
      <c r="Q26" s="204">
        <v>90.662786166419039</v>
      </c>
    </row>
    <row r="27" spans="1:17" x14ac:dyDescent="0.25">
      <c r="A27" s="152" t="s">
        <v>332</v>
      </c>
      <c r="B27" s="151">
        <v>252.26163399896063</v>
      </c>
      <c r="C27" s="151">
        <v>181.26365022931736</v>
      </c>
      <c r="D27" s="151">
        <v>144.30093919073596</v>
      </c>
      <c r="E27" s="151">
        <v>133.66726185852255</v>
      </c>
      <c r="F27" s="151">
        <v>146.24878480127575</v>
      </c>
      <c r="G27" s="151">
        <v>176.62760186164098</v>
      </c>
      <c r="H27" s="151">
        <v>219.52910084728842</v>
      </c>
      <c r="I27" s="151">
        <v>160.26994269560996</v>
      </c>
      <c r="J27" s="151">
        <v>170.80443317725525</v>
      </c>
      <c r="K27" s="151">
        <v>143.5136411319842</v>
      </c>
      <c r="L27" s="151">
        <v>118.22933770236671</v>
      </c>
      <c r="M27" s="151">
        <v>102.40932091676781</v>
      </c>
      <c r="N27" s="151">
        <v>101.7135560680949</v>
      </c>
      <c r="O27" s="151">
        <v>92.367011414480217</v>
      </c>
      <c r="P27" s="151">
        <v>90.104858350671094</v>
      </c>
      <c r="Q27" s="151">
        <v>90.662786166419039</v>
      </c>
    </row>
    <row r="28" spans="1:17" x14ac:dyDescent="0.25">
      <c r="A28" s="154" t="s">
        <v>33</v>
      </c>
      <c r="B28" s="83">
        <v>5.3652012481146931</v>
      </c>
      <c r="C28" s="83">
        <v>0</v>
      </c>
      <c r="D28" s="83">
        <v>2.0610995446266878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2.6067125646991021</v>
      </c>
      <c r="D29" s="83">
        <v>2.6074243533957051</v>
      </c>
      <c r="E29" s="83">
        <v>5.4931254170935446</v>
      </c>
      <c r="F29" s="83">
        <v>8.4367674526933616</v>
      </c>
      <c r="G29" s="83">
        <v>11.315164958151064</v>
      </c>
      <c r="H29" s="83">
        <v>17.197243839983852</v>
      </c>
      <c r="I29" s="83">
        <v>8.4099775515043351</v>
      </c>
      <c r="J29" s="83">
        <v>5.817293826768001</v>
      </c>
      <c r="K29" s="83">
        <v>5.5181060024530595</v>
      </c>
      <c r="L29" s="83">
        <v>8.4288626100007455</v>
      </c>
      <c r="M29" s="83">
        <v>5.811833128293288</v>
      </c>
      <c r="N29" s="83">
        <v>5.8204493857033892</v>
      </c>
      <c r="O29" s="83">
        <v>5.8162684075185833</v>
      </c>
      <c r="P29" s="83">
        <v>8.4277895384869783</v>
      </c>
      <c r="Q29" s="83">
        <v>2.6096566080610084</v>
      </c>
    </row>
    <row r="30" spans="1:17" x14ac:dyDescent="0.25">
      <c r="A30" s="154" t="s">
        <v>125</v>
      </c>
      <c r="B30" s="83">
        <v>138.64965488040079</v>
      </c>
      <c r="C30" s="83">
        <v>109.58184441318784</v>
      </c>
      <c r="D30" s="83">
        <v>70.743062714338393</v>
      </c>
      <c r="E30" s="83">
        <v>75.629141913505691</v>
      </c>
      <c r="F30" s="83">
        <v>83.201486947969002</v>
      </c>
      <c r="G30" s="83">
        <v>85.803557511830718</v>
      </c>
      <c r="H30" s="83">
        <v>112.69417546322448</v>
      </c>
      <c r="I30" s="83">
        <v>89.120120999518193</v>
      </c>
      <c r="J30" s="83">
        <v>103.06588584047728</v>
      </c>
      <c r="K30" s="83">
        <v>79.719440977963814</v>
      </c>
      <c r="L30" s="83">
        <v>49.26805629054963</v>
      </c>
      <c r="M30" s="83">
        <v>38.33643821665769</v>
      </c>
      <c r="N30" s="83">
        <v>32.070549910961809</v>
      </c>
      <c r="O30" s="83">
        <v>34.433528006970555</v>
      </c>
      <c r="P30" s="83">
        <v>30.224597770862896</v>
      </c>
      <c r="Q30" s="83">
        <v>29.006862644896255</v>
      </c>
    </row>
    <row r="31" spans="1:17" x14ac:dyDescent="0.25">
      <c r="A31" s="154" t="s">
        <v>29</v>
      </c>
      <c r="B31" s="83">
        <v>47.950532749280534</v>
      </c>
      <c r="C31" s="83">
        <v>0</v>
      </c>
      <c r="D31" s="83">
        <v>2.3710955583297242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60.296245121164603</v>
      </c>
      <c r="C32" s="83">
        <v>69.075093251430403</v>
      </c>
      <c r="D32" s="83">
        <v>66.518257020045425</v>
      </c>
      <c r="E32" s="83">
        <v>52.544994527923308</v>
      </c>
      <c r="F32" s="83">
        <v>54.610530400613399</v>
      </c>
      <c r="G32" s="83">
        <v>79.508879391659207</v>
      </c>
      <c r="H32" s="83">
        <v>89.637681544080081</v>
      </c>
      <c r="I32" s="83">
        <v>62.739844144587416</v>
      </c>
      <c r="J32" s="83">
        <v>61.921253510009976</v>
      </c>
      <c r="K32" s="83">
        <v>58.276094151567321</v>
      </c>
      <c r="L32" s="83">
        <v>60.532418801816341</v>
      </c>
      <c r="M32" s="83">
        <v>58.261049571816834</v>
      </c>
      <c r="N32" s="83">
        <v>63.822556771429703</v>
      </c>
      <c r="O32" s="83">
        <v>52.117214999991077</v>
      </c>
      <c r="P32" s="83">
        <v>51.452471041321211</v>
      </c>
      <c r="Q32" s="83">
        <v>59.046266913461771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9.9588854035595027</v>
      </c>
      <c r="C34" s="204">
        <v>11.963884174971961</v>
      </c>
      <c r="D34" s="204">
        <v>8.2722564503518186</v>
      </c>
      <c r="E34" s="204">
        <v>10.811058399844169</v>
      </c>
      <c r="F34" s="204">
        <v>10.238580306414775</v>
      </c>
      <c r="G34" s="204">
        <v>10.093691948033893</v>
      </c>
      <c r="H34" s="204">
        <v>10.448982774427693</v>
      </c>
      <c r="I34" s="204">
        <v>8.3223922670500556</v>
      </c>
      <c r="J34" s="204">
        <v>7.3810015713138704</v>
      </c>
      <c r="K34" s="204">
        <v>6.9556072194007115</v>
      </c>
      <c r="L34" s="204">
        <v>7.7683888782023089</v>
      </c>
      <c r="M34" s="204">
        <v>6.7292852729190908</v>
      </c>
      <c r="N34" s="204">
        <v>5.9039396682091665</v>
      </c>
      <c r="O34" s="204">
        <v>6.3062407000850174</v>
      </c>
      <c r="P34" s="204">
        <v>6.4824566287617866</v>
      </c>
      <c r="Q34" s="204">
        <v>5.915393099818079</v>
      </c>
    </row>
    <row r="35" spans="1:17" x14ac:dyDescent="0.25">
      <c r="A35" s="152" t="s">
        <v>330</v>
      </c>
      <c r="B35" s="151">
        <v>8.3223924330545564</v>
      </c>
      <c r="C35" s="151">
        <v>8.8213165990264653</v>
      </c>
      <c r="D35" s="151">
        <v>7.6639402251179316</v>
      </c>
      <c r="E35" s="151">
        <v>7.7289686045018406</v>
      </c>
      <c r="F35" s="151">
        <v>7.719809915130651</v>
      </c>
      <c r="G35" s="151">
        <v>8.2177166086202789</v>
      </c>
      <c r="H35" s="151">
        <v>8.769298110524538</v>
      </c>
      <c r="I35" s="151">
        <v>8.1707204207711897</v>
      </c>
      <c r="J35" s="151">
        <v>7.2727861770716391</v>
      </c>
      <c r="K35" s="151">
        <v>5.948580258669101</v>
      </c>
      <c r="L35" s="151">
        <v>6.4910138805459834</v>
      </c>
      <c r="M35" s="151">
        <v>5.973958678755972</v>
      </c>
      <c r="N35" s="151">
        <v>5.272181697415526</v>
      </c>
      <c r="O35" s="151">
        <v>5.2976705838808211</v>
      </c>
      <c r="P35" s="151">
        <v>5.4031014855961175</v>
      </c>
      <c r="Q35" s="151">
        <v>5.2368611468538671</v>
      </c>
    </row>
    <row r="36" spans="1:17" x14ac:dyDescent="0.25">
      <c r="A36" s="154" t="s">
        <v>33</v>
      </c>
      <c r="B36" s="83">
        <v>0.60883370685127602</v>
      </c>
      <c r="C36" s="83">
        <v>0</v>
      </c>
      <c r="D36" s="83">
        <v>0.23388999180328934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0.29580520842889818</v>
      </c>
      <c r="D37" s="83">
        <v>0.29588598097229524</v>
      </c>
      <c r="E37" s="83">
        <v>0.29341703356245696</v>
      </c>
      <c r="F37" s="83">
        <v>0.29646485086664121</v>
      </c>
      <c r="G37" s="83">
        <v>0.29587987387522091</v>
      </c>
      <c r="H37" s="83">
        <v>0.29640561766814999</v>
      </c>
      <c r="I37" s="83">
        <v>0.31102289025166491</v>
      </c>
      <c r="J37" s="83">
        <v>0</v>
      </c>
      <c r="K37" s="83">
        <v>0.29628176643494109</v>
      </c>
      <c r="L37" s="83">
        <v>0.29610069206351797</v>
      </c>
      <c r="M37" s="83">
        <v>0</v>
      </c>
      <c r="N37" s="83">
        <v>0</v>
      </c>
      <c r="O37" s="83">
        <v>0</v>
      </c>
      <c r="P37" s="83">
        <v>0.29614445821297619</v>
      </c>
      <c r="Q37" s="83">
        <v>0.29613929334953187</v>
      </c>
    </row>
    <row r="38" spans="1:17" x14ac:dyDescent="0.25">
      <c r="A38" s="154" t="s">
        <v>125</v>
      </c>
      <c r="B38" s="83">
        <v>1.8486932662336866</v>
      </c>
      <c r="C38" s="83">
        <v>2.3874323791961078</v>
      </c>
      <c r="D38" s="83">
        <v>0.92033319864315866</v>
      </c>
      <c r="E38" s="83">
        <v>1.6992221878258726</v>
      </c>
      <c r="F38" s="83">
        <v>1.4791891101468846</v>
      </c>
      <c r="G38" s="83">
        <v>1.632640500134273</v>
      </c>
      <c r="H38" s="83">
        <v>1.7071200114667386</v>
      </c>
      <c r="I38" s="83">
        <v>1.2772604303907433</v>
      </c>
      <c r="J38" s="83">
        <v>0.93160273454659714</v>
      </c>
      <c r="K38" s="83">
        <v>0.25123914583132134</v>
      </c>
      <c r="L38" s="83">
        <v>0.79774179608630558</v>
      </c>
      <c r="M38" s="83">
        <v>0.84991785122851049</v>
      </c>
      <c r="N38" s="83">
        <v>0.56175755875091127</v>
      </c>
      <c r="O38" s="83">
        <v>0.54461726800015686</v>
      </c>
      <c r="P38" s="83">
        <v>0.5412251741964651</v>
      </c>
      <c r="Q38" s="83">
        <v>0.26682399914575489</v>
      </c>
    </row>
    <row r="39" spans="1:17" x14ac:dyDescent="0.25">
      <c r="A39" s="154" t="s">
        <v>29</v>
      </c>
      <c r="B39" s="83">
        <v>0.17154750623776041</v>
      </c>
      <c r="C39" s="83">
        <v>0</v>
      </c>
      <c r="D39" s="83">
        <v>0.26906780031480781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5.6933179537318335</v>
      </c>
      <c r="C40" s="83">
        <v>6.1380790114014596</v>
      </c>
      <c r="D40" s="83">
        <v>5.9447632533843802</v>
      </c>
      <c r="E40" s="83">
        <v>5.7363293831135111</v>
      </c>
      <c r="F40" s="83">
        <v>5.9441559541171252</v>
      </c>
      <c r="G40" s="83">
        <v>6.2891962346107846</v>
      </c>
      <c r="H40" s="83">
        <v>6.7657724813896483</v>
      </c>
      <c r="I40" s="83">
        <v>6.5824371001287805</v>
      </c>
      <c r="J40" s="83">
        <v>6.3411834425250415</v>
      </c>
      <c r="K40" s="83">
        <v>5.4010593464028389</v>
      </c>
      <c r="L40" s="83">
        <v>5.3971713923961602</v>
      </c>
      <c r="M40" s="83">
        <v>5.1240408275274616</v>
      </c>
      <c r="N40" s="83">
        <v>4.7104241386646146</v>
      </c>
      <c r="O40" s="83">
        <v>4.7530533158806643</v>
      </c>
      <c r="P40" s="83">
        <v>4.5657318531866764</v>
      </c>
      <c r="Q40" s="83">
        <v>4.6738978543585805</v>
      </c>
    </row>
    <row r="41" spans="1:17" x14ac:dyDescent="0.25">
      <c r="A41" s="152" t="s">
        <v>329</v>
      </c>
      <c r="B41" s="151">
        <v>1.6364929705049458</v>
      </c>
      <c r="C41" s="151">
        <v>3.1425675759454954</v>
      </c>
      <c r="D41" s="151">
        <v>0.60831622523388673</v>
      </c>
      <c r="E41" s="151">
        <v>3.0820897953423287</v>
      </c>
      <c r="F41" s="151">
        <v>2.5187703912841251</v>
      </c>
      <c r="G41" s="151">
        <v>1.8759753394136132</v>
      </c>
      <c r="H41" s="151">
        <v>1.6796846639031553</v>
      </c>
      <c r="I41" s="151">
        <v>0.15167184627886607</v>
      </c>
      <c r="J41" s="151">
        <v>0.1082153942422312</v>
      </c>
      <c r="K41" s="151">
        <v>1.0070269607316102</v>
      </c>
      <c r="L41" s="151">
        <v>1.2773749976563256</v>
      </c>
      <c r="M41" s="151">
        <v>0.75532659416311909</v>
      </c>
      <c r="N41" s="151">
        <v>0.63175797079364027</v>
      </c>
      <c r="O41" s="151">
        <v>1.0085701162041962</v>
      </c>
      <c r="P41" s="151">
        <v>1.0793551431656687</v>
      </c>
      <c r="Q41" s="151">
        <v>0.67853195296421187</v>
      </c>
    </row>
    <row r="42" spans="1:17" x14ac:dyDescent="0.25">
      <c r="A42" s="150" t="s">
        <v>33</v>
      </c>
      <c r="B42" s="87">
        <v>1.1634904837157953</v>
      </c>
      <c r="C42" s="87">
        <v>2.2263759571973529</v>
      </c>
      <c r="D42" s="87">
        <v>0.25412491140021332</v>
      </c>
      <c r="E42" s="87">
        <v>0.42733806783565259</v>
      </c>
      <c r="F42" s="87">
        <v>0</v>
      </c>
      <c r="G42" s="87">
        <v>0.21305666489987402</v>
      </c>
      <c r="H42" s="87">
        <v>0.26052827441671528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2.7349046911121059E-2</v>
      </c>
      <c r="C45" s="87">
        <v>0.11618491636650419</v>
      </c>
      <c r="D45" s="87">
        <v>5.9051287141288411E-3</v>
      </c>
      <c r="E45" s="87">
        <v>0.5244365476888343</v>
      </c>
      <c r="F45" s="87">
        <v>0.4289989732394805</v>
      </c>
      <c r="G45" s="87">
        <v>0.27107537994976871</v>
      </c>
      <c r="H45" s="87">
        <v>0.20127256235855059</v>
      </c>
      <c r="I45" s="87">
        <v>2.4877281145831147E-2</v>
      </c>
      <c r="J45" s="87">
        <v>1.4121031547096791E-2</v>
      </c>
      <c r="K45" s="87">
        <v>2.8222445930588907E-2</v>
      </c>
      <c r="L45" s="87">
        <v>0.16720135378321246</v>
      </c>
      <c r="M45" s="87">
        <v>0.10866747442983996</v>
      </c>
      <c r="N45" s="87">
        <v>6.9169510150355412E-2</v>
      </c>
      <c r="O45" s="87">
        <v>0.10671099980944697</v>
      </c>
      <c r="P45" s="87">
        <v>0.11779177333320663</v>
      </c>
      <c r="Q45" s="87">
        <v>4.0258781193190693E-2</v>
      </c>
    </row>
    <row r="46" spans="1:17" x14ac:dyDescent="0.25">
      <c r="A46" s="150" t="s">
        <v>29</v>
      </c>
      <c r="B46" s="87">
        <v>0.36086852739405934</v>
      </c>
      <c r="C46" s="87">
        <v>0.49750827305441192</v>
      </c>
      <c r="D46" s="87">
        <v>0.3109686487819624</v>
      </c>
      <c r="E46" s="87">
        <v>0.3391426034076912</v>
      </c>
      <c r="F46" s="87">
        <v>0.3559869643705747</v>
      </c>
      <c r="G46" s="87">
        <v>0.34318307216081495</v>
      </c>
      <c r="H46" s="87">
        <v>0.41865749651608986</v>
      </c>
      <c r="I46" s="87">
        <v>0</v>
      </c>
      <c r="J46" s="87">
        <v>0</v>
      </c>
      <c r="K46" s="87">
        <v>0.44388448066148867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8.4784912483970104E-2</v>
      </c>
      <c r="C48" s="87">
        <v>0.30249842932722676</v>
      </c>
      <c r="D48" s="87">
        <v>3.7317536337582155E-2</v>
      </c>
      <c r="E48" s="87">
        <v>1.7911725764101505</v>
      </c>
      <c r="F48" s="87">
        <v>1.7337844536740696</v>
      </c>
      <c r="G48" s="87">
        <v>1.0486602224031554</v>
      </c>
      <c r="H48" s="87">
        <v>0.7992263306117996</v>
      </c>
      <c r="I48" s="87">
        <v>0.12679456513303491</v>
      </c>
      <c r="J48" s="87">
        <v>9.4094362695134409E-2</v>
      </c>
      <c r="K48" s="87">
        <v>0.53492003413953271</v>
      </c>
      <c r="L48" s="87">
        <v>1.1101736438731131</v>
      </c>
      <c r="M48" s="87">
        <v>0.64665911973327916</v>
      </c>
      <c r="N48" s="87">
        <v>0.56258846064328483</v>
      </c>
      <c r="O48" s="87">
        <v>0.90185911639474925</v>
      </c>
      <c r="P48" s="87">
        <v>0.96156336983246204</v>
      </c>
      <c r="Q48" s="87">
        <v>0.63827317177102116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1.8773227580202703</v>
      </c>
      <c r="C53" s="204">
        <v>2.1470994667756629</v>
      </c>
      <c r="D53" s="204">
        <v>1.7143249770529043</v>
      </c>
      <c r="E53" s="204">
        <v>1.9294722257179922</v>
      </c>
      <c r="F53" s="204">
        <v>1.8929567190727152</v>
      </c>
      <c r="G53" s="204">
        <v>1.9456670013624193</v>
      </c>
      <c r="H53" s="204">
        <v>2.052050069484876</v>
      </c>
      <c r="I53" s="204">
        <v>1.8116214395666774</v>
      </c>
      <c r="J53" s="204">
        <v>1.6288375769183474</v>
      </c>
      <c r="K53" s="204">
        <v>1.4292441810818552</v>
      </c>
      <c r="L53" s="204">
        <v>1.5458017264693487</v>
      </c>
      <c r="M53" s="204">
        <v>1.3883720632249053</v>
      </c>
      <c r="N53" s="204">
        <v>1.2329092507790502</v>
      </c>
      <c r="O53" s="204">
        <v>1.2709103754213138</v>
      </c>
      <c r="P53" s="204">
        <v>1.2936424925034617</v>
      </c>
      <c r="Q53" s="204">
        <v>1.2375781342579988</v>
      </c>
    </row>
    <row r="54" spans="1:17" x14ac:dyDescent="0.25">
      <c r="A54" s="152" t="s">
        <v>327</v>
      </c>
      <c r="B54" s="151">
        <v>1.7418888570129645</v>
      </c>
      <c r="C54" s="151">
        <v>1.8870249087663804</v>
      </c>
      <c r="D54" s="151">
        <v>1.6639815653094103</v>
      </c>
      <c r="E54" s="151">
        <v>1.6744027254137994</v>
      </c>
      <c r="F54" s="151">
        <v>1.684506755656098</v>
      </c>
      <c r="G54" s="151">
        <v>1.7904138698247409</v>
      </c>
      <c r="H54" s="151">
        <v>1.9130416835066837</v>
      </c>
      <c r="I54" s="151">
        <v>1.7990692867711851</v>
      </c>
      <c r="J54" s="151">
        <v>1.619881820153473</v>
      </c>
      <c r="K54" s="151">
        <v>1.3459040188144116</v>
      </c>
      <c r="L54" s="151">
        <v>1.4400879335598595</v>
      </c>
      <c r="M54" s="151">
        <v>1.3258622761217507</v>
      </c>
      <c r="N54" s="151">
        <v>1.1806258325064731</v>
      </c>
      <c r="O54" s="151">
        <v>1.1874425037354492</v>
      </c>
      <c r="P54" s="151">
        <v>1.2043165496207857</v>
      </c>
      <c r="Q54" s="151">
        <v>1.1814237657368227</v>
      </c>
    </row>
    <row r="55" spans="1:17" x14ac:dyDescent="0.25">
      <c r="A55" s="152" t="s">
        <v>326</v>
      </c>
      <c r="B55" s="151">
        <v>0.13543390100730587</v>
      </c>
      <c r="C55" s="151">
        <v>0.26007455800928242</v>
      </c>
      <c r="D55" s="151">
        <v>5.034341174349409E-2</v>
      </c>
      <c r="E55" s="151">
        <v>0.25506950030419273</v>
      </c>
      <c r="F55" s="151">
        <v>0.20844996341661726</v>
      </c>
      <c r="G55" s="151">
        <v>0.15525313153767833</v>
      </c>
      <c r="H55" s="151">
        <v>0.13900838597819221</v>
      </c>
      <c r="I55" s="151">
        <v>1.2552152795492363E-2</v>
      </c>
      <c r="J55" s="151">
        <v>8.9557567648743067E-3</v>
      </c>
      <c r="K55" s="151">
        <v>8.3340162267443604E-2</v>
      </c>
      <c r="L55" s="151">
        <v>0.10571379290948903</v>
      </c>
      <c r="M55" s="151">
        <v>6.250978710315469E-2</v>
      </c>
      <c r="N55" s="151">
        <v>5.2283418272577133E-2</v>
      </c>
      <c r="O55" s="151">
        <v>8.3467871685864517E-2</v>
      </c>
      <c r="P55" s="151">
        <v>8.9325942882676007E-2</v>
      </c>
      <c r="Q55" s="151">
        <v>5.615436852117614E-2</v>
      </c>
    </row>
    <row r="56" spans="1:17" x14ac:dyDescent="0.25">
      <c r="A56" s="150" t="s">
        <v>33</v>
      </c>
      <c r="B56" s="87">
        <v>9.6288867617858931E-2</v>
      </c>
      <c r="C56" s="87">
        <v>0.18425180335426372</v>
      </c>
      <c r="D56" s="87">
        <v>2.1031027150362487E-2</v>
      </c>
      <c r="E56" s="87">
        <v>3.5365909062260906E-2</v>
      </c>
      <c r="F56" s="87">
        <v>0</v>
      </c>
      <c r="G56" s="87">
        <v>1.7632275715851645E-2</v>
      </c>
      <c r="H56" s="87">
        <v>2.1560960641383339E-2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2.2633693995410533E-3</v>
      </c>
      <c r="C59" s="87">
        <v>9.6153034234348293E-3</v>
      </c>
      <c r="D59" s="87">
        <v>4.8870030737617996E-4</v>
      </c>
      <c r="E59" s="87">
        <v>4.3401645325972495E-2</v>
      </c>
      <c r="F59" s="87">
        <v>3.5503363302577695E-2</v>
      </c>
      <c r="G59" s="87">
        <v>2.243382454756707E-2</v>
      </c>
      <c r="H59" s="87">
        <v>1.6657039643466261E-2</v>
      </c>
      <c r="I59" s="87">
        <v>2.0588094741377503E-3</v>
      </c>
      <c r="J59" s="87">
        <v>1.1686370935528382E-3</v>
      </c>
      <c r="K59" s="87">
        <v>2.3356506977039093E-3</v>
      </c>
      <c r="L59" s="87">
        <v>1.383735341654172E-2</v>
      </c>
      <c r="M59" s="87">
        <v>8.9931702976419284E-3</v>
      </c>
      <c r="N59" s="87">
        <v>5.7243732538225164E-3</v>
      </c>
      <c r="O59" s="87">
        <v>8.8312551566438885E-3</v>
      </c>
      <c r="P59" s="87">
        <v>9.748284689644688E-3</v>
      </c>
      <c r="Q59" s="87">
        <v>3.3317612021950913E-3</v>
      </c>
    </row>
    <row r="60" spans="1:17" x14ac:dyDescent="0.25">
      <c r="A60" s="150" t="s">
        <v>29</v>
      </c>
      <c r="B60" s="87">
        <v>2.9864981577439397E-2</v>
      </c>
      <c r="C60" s="87">
        <v>4.117309845967547E-2</v>
      </c>
      <c r="D60" s="87">
        <v>2.5735336450921031E-2</v>
      </c>
      <c r="E60" s="87">
        <v>2.806697407511927E-2</v>
      </c>
      <c r="F60" s="87">
        <v>2.9460990154806181E-2</v>
      </c>
      <c r="G60" s="87">
        <v>2.8401357696067445E-2</v>
      </c>
      <c r="H60" s="87">
        <v>3.4647516953055721E-2</v>
      </c>
      <c r="I60" s="87">
        <v>0</v>
      </c>
      <c r="J60" s="87">
        <v>0</v>
      </c>
      <c r="K60" s="87">
        <v>3.6735267365088711E-2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7.0166824124664913E-3</v>
      </c>
      <c r="C62" s="87">
        <v>2.5034352771908422E-2</v>
      </c>
      <c r="D62" s="87">
        <v>3.088347834834386E-3</v>
      </c>
      <c r="E62" s="87">
        <v>0.14823497184084003</v>
      </c>
      <c r="F62" s="87">
        <v>0.14348560995923337</v>
      </c>
      <c r="G62" s="87">
        <v>8.6785673578192182E-2</v>
      </c>
      <c r="H62" s="87">
        <v>6.6142868740286867E-2</v>
      </c>
      <c r="I62" s="87">
        <v>1.0493343321354614E-2</v>
      </c>
      <c r="J62" s="87">
        <v>7.7871196713214692E-3</v>
      </c>
      <c r="K62" s="87">
        <v>4.4269244204650983E-2</v>
      </c>
      <c r="L62" s="87">
        <v>9.1876439492947312E-2</v>
      </c>
      <c r="M62" s="87">
        <v>5.3516616805512764E-2</v>
      </c>
      <c r="N62" s="87">
        <v>4.6559045018754616E-2</v>
      </c>
      <c r="O62" s="87">
        <v>7.4636616529220629E-2</v>
      </c>
      <c r="P62" s="87">
        <v>7.9577658193031323E-2</v>
      </c>
      <c r="Q62" s="87">
        <v>5.282260731898105E-2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123.32213059254693</v>
      </c>
      <c r="C67" s="204">
        <v>84.935494986287409</v>
      </c>
      <c r="D67" s="204">
        <v>63.468388760359815</v>
      </c>
      <c r="E67" s="204">
        <v>49.782682973316405</v>
      </c>
      <c r="F67" s="204">
        <v>59.397643849616983</v>
      </c>
      <c r="G67" s="204">
        <v>92.121292859530371</v>
      </c>
      <c r="H67" s="204">
        <v>105.74360553727418</v>
      </c>
      <c r="I67" s="204">
        <v>68.87452987794579</v>
      </c>
      <c r="J67" s="204">
        <v>77.405197185453133</v>
      </c>
      <c r="K67" s="204">
        <v>63.509393429598084</v>
      </c>
      <c r="L67" s="204">
        <v>48.399225559219445</v>
      </c>
      <c r="M67" s="204">
        <v>37.750788762495276</v>
      </c>
      <c r="N67" s="204">
        <v>41.469162023701216</v>
      </c>
      <c r="O67" s="204">
        <v>32.826728772177091</v>
      </c>
      <c r="P67" s="204">
        <v>30.708345062973194</v>
      </c>
      <c r="Q67" s="204">
        <v>32.566547935426954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0.99999999999999989</v>
      </c>
      <c r="E72" s="77">
        <f t="shared" si="0"/>
        <v>0.99999999999999978</v>
      </c>
      <c r="F72" s="77">
        <f t="shared" si="0"/>
        <v>0.99999999999999989</v>
      </c>
      <c r="G72" s="77">
        <f t="shared" si="0"/>
        <v>1</v>
      </c>
      <c r="H72" s="77">
        <f t="shared" si="0"/>
        <v>1</v>
      </c>
      <c r="I72" s="77">
        <f t="shared" si="0"/>
        <v>0.99999999999999989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0.99999999999999989</v>
      </c>
      <c r="N72" s="77">
        <f t="shared" si="0"/>
        <v>1</v>
      </c>
      <c r="O72" s="77">
        <f t="shared" si="0"/>
        <v>1.0000000000000004</v>
      </c>
      <c r="P72" s="77">
        <f t="shared" si="0"/>
        <v>0.99999999999999989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2.0733024252551153E-2</v>
      </c>
      <c r="C77" s="201">
        <f t="shared" si="5"/>
        <v>1.9103497578509061E-2</v>
      </c>
      <c r="D77" s="201">
        <f t="shared" si="5"/>
        <v>2.2581473225393115E-2</v>
      </c>
      <c r="E77" s="201">
        <f t="shared" si="5"/>
        <v>1.168791919019304E-2</v>
      </c>
      <c r="F77" s="201">
        <f t="shared" si="5"/>
        <v>1.3683535432216629E-2</v>
      </c>
      <c r="G77" s="201">
        <f t="shared" si="5"/>
        <v>2.2942820516658736E-2</v>
      </c>
      <c r="H77" s="201">
        <f t="shared" si="5"/>
        <v>2.2058215467681278E-2</v>
      </c>
      <c r="I77" s="201">
        <f t="shared" si="5"/>
        <v>2.1700628643751E-2</v>
      </c>
      <c r="J77" s="201">
        <f t="shared" si="5"/>
        <v>2.1926381595819517E-2</v>
      </c>
      <c r="K77" s="201">
        <f t="shared" si="5"/>
        <v>2.1325093212591326E-2</v>
      </c>
      <c r="L77" s="201">
        <f t="shared" si="5"/>
        <v>2.0752101421020925E-2</v>
      </c>
      <c r="M77" s="201">
        <f t="shared" si="5"/>
        <v>2.1538503185801191E-2</v>
      </c>
      <c r="N77" s="201">
        <f t="shared" si="5"/>
        <v>2.2359734619687169E-2</v>
      </c>
      <c r="O77" s="201">
        <f t="shared" si="5"/>
        <v>2.1233749969541658E-2</v>
      </c>
      <c r="P77" s="201">
        <f t="shared" si="5"/>
        <v>2.1073867511264537E-2</v>
      </c>
      <c r="Q77" s="201">
        <f t="shared" si="5"/>
        <v>2.1891382806764666E-2</v>
      </c>
    </row>
    <row r="78" spans="1:17" x14ac:dyDescent="0.25">
      <c r="A78" s="127" t="s">
        <v>324</v>
      </c>
      <c r="B78" s="200">
        <f t="shared" ref="B78:Q78" si="6">IF(B$15=0,0,B$15/B$5)</f>
        <v>4.5030753568489165E-2</v>
      </c>
      <c r="C78" s="200">
        <f t="shared" si="6"/>
        <v>0.11020003226237828</v>
      </c>
      <c r="D78" s="200">
        <f t="shared" si="6"/>
        <v>2.6994608973023929E-2</v>
      </c>
      <c r="E78" s="200">
        <f t="shared" si="6"/>
        <v>0.11460024008305365</v>
      </c>
      <c r="F78" s="200">
        <f t="shared" si="6"/>
        <v>8.3148655668969534E-2</v>
      </c>
      <c r="G78" s="200">
        <f t="shared" si="6"/>
        <v>4.9224503002381237E-2</v>
      </c>
      <c r="H78" s="200">
        <f t="shared" si="6"/>
        <v>3.9061923022081675E-2</v>
      </c>
      <c r="I78" s="200">
        <f t="shared" si="6"/>
        <v>4.1026814216591628E-3</v>
      </c>
      <c r="J78" s="200">
        <f t="shared" si="6"/>
        <v>2.8850919515690417E-3</v>
      </c>
      <c r="K78" s="200">
        <f t="shared" si="6"/>
        <v>2.7515386749388426E-2</v>
      </c>
      <c r="L78" s="200">
        <f t="shared" si="6"/>
        <v>4.1151356978682538E-2</v>
      </c>
      <c r="M78" s="200">
        <f t="shared" si="6"/>
        <v>2.6511732460379082E-2</v>
      </c>
      <c r="N78" s="200">
        <f t="shared" si="6"/>
        <v>1.9077837963141983E-2</v>
      </c>
      <c r="O78" s="200">
        <f t="shared" si="6"/>
        <v>3.059849509376672E-2</v>
      </c>
      <c r="P78" s="200">
        <f t="shared" si="6"/>
        <v>3.1526369841750682E-2</v>
      </c>
      <c r="Q78" s="200">
        <f t="shared" si="6"/>
        <v>1.7341950481089132E-2</v>
      </c>
    </row>
    <row r="79" spans="1:17" x14ac:dyDescent="0.25">
      <c r="A79" s="127" t="s">
        <v>323</v>
      </c>
      <c r="B79" s="200">
        <f t="shared" ref="B79:Q79" si="7">IF(B$26=0,0,B$26/B$5)</f>
        <v>0.60831132239555497</v>
      </c>
      <c r="C79" s="200">
        <f t="shared" si="7"/>
        <v>0.56303930602214836</v>
      </c>
      <c r="D79" s="200">
        <f t="shared" si="7"/>
        <v>0.62982017048143568</v>
      </c>
      <c r="E79" s="200">
        <f t="shared" si="7"/>
        <v>0.5952718608333899</v>
      </c>
      <c r="F79" s="200">
        <f t="shared" si="7"/>
        <v>0.6065223086864765</v>
      </c>
      <c r="G79" s="200">
        <f t="shared" si="7"/>
        <v>0.58364571321409875</v>
      </c>
      <c r="H79" s="200">
        <f t="shared" si="7"/>
        <v>0.61020567280262183</v>
      </c>
      <c r="I79" s="200">
        <f t="shared" si="7"/>
        <v>0.65252187982855647</v>
      </c>
      <c r="J79" s="200">
        <f t="shared" si="7"/>
        <v>0.6475657687126064</v>
      </c>
      <c r="K79" s="200">
        <f t="shared" si="7"/>
        <v>0.63370180440862012</v>
      </c>
      <c r="L79" s="200">
        <f t="shared" si="7"/>
        <v>0.63037852015543627</v>
      </c>
      <c r="M79" s="200">
        <f t="shared" si="7"/>
        <v>0.65747232964617064</v>
      </c>
      <c r="N79" s="200">
        <f t="shared" si="7"/>
        <v>0.64861012537955709</v>
      </c>
      <c r="O79" s="200">
        <f t="shared" si="7"/>
        <v>0.65962818363664499</v>
      </c>
      <c r="P79" s="200">
        <f t="shared" si="7"/>
        <v>0.66386021023475827</v>
      </c>
      <c r="Q79" s="200">
        <f t="shared" si="7"/>
        <v>0.66807978763317422</v>
      </c>
    </row>
    <row r="80" spans="1:17" x14ac:dyDescent="0.25">
      <c r="A80" s="142" t="s">
        <v>332</v>
      </c>
      <c r="B80" s="199">
        <f t="shared" ref="B80:Q80" si="8">IF(B$27=0,0,B$27/B$5)</f>
        <v>0.60831132239555497</v>
      </c>
      <c r="C80" s="199">
        <f t="shared" si="8"/>
        <v>0.56303930602214836</v>
      </c>
      <c r="D80" s="199">
        <f t="shared" si="8"/>
        <v>0.62982017048143568</v>
      </c>
      <c r="E80" s="199">
        <f t="shared" si="8"/>
        <v>0.5952718608333899</v>
      </c>
      <c r="F80" s="199">
        <f t="shared" si="8"/>
        <v>0.6065223086864765</v>
      </c>
      <c r="G80" s="199">
        <f t="shared" si="8"/>
        <v>0.58364571321409875</v>
      </c>
      <c r="H80" s="199">
        <f t="shared" si="8"/>
        <v>0.61020567280262183</v>
      </c>
      <c r="I80" s="199">
        <f t="shared" si="8"/>
        <v>0.65252187982855647</v>
      </c>
      <c r="J80" s="199">
        <f t="shared" si="8"/>
        <v>0.6475657687126064</v>
      </c>
      <c r="K80" s="199">
        <f t="shared" si="8"/>
        <v>0.63370180440862012</v>
      </c>
      <c r="L80" s="199">
        <f t="shared" si="8"/>
        <v>0.63037852015543627</v>
      </c>
      <c r="M80" s="199">
        <f t="shared" si="8"/>
        <v>0.65747232964617064</v>
      </c>
      <c r="N80" s="199">
        <f t="shared" si="8"/>
        <v>0.64861012537955709</v>
      </c>
      <c r="O80" s="199">
        <f t="shared" si="8"/>
        <v>0.65962818363664499</v>
      </c>
      <c r="P80" s="199">
        <f t="shared" si="8"/>
        <v>0.66386021023475827</v>
      </c>
      <c r="Q80" s="199">
        <f t="shared" si="8"/>
        <v>0.66807978763317422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2.4015157015315421E-2</v>
      </c>
      <c r="C82" s="200">
        <f t="shared" si="10"/>
        <v>3.7162095294250456E-2</v>
      </c>
      <c r="D82" s="200">
        <f t="shared" si="10"/>
        <v>3.6105336507478665E-2</v>
      </c>
      <c r="E82" s="200">
        <f t="shared" si="10"/>
        <v>4.8145811934602475E-2</v>
      </c>
      <c r="F82" s="200">
        <f t="shared" si="10"/>
        <v>4.2461394626674608E-2</v>
      </c>
      <c r="G82" s="200">
        <f t="shared" si="10"/>
        <v>3.3353450841666292E-2</v>
      </c>
      <c r="H82" s="200">
        <f t="shared" si="10"/>
        <v>2.9044115515272979E-2</v>
      </c>
      <c r="I82" s="200">
        <f t="shared" si="10"/>
        <v>3.3883727387860954E-2</v>
      </c>
      <c r="J82" s="200">
        <f t="shared" si="10"/>
        <v>2.7983371786589537E-2</v>
      </c>
      <c r="K82" s="200">
        <f t="shared" si="10"/>
        <v>3.0713323213910952E-2</v>
      </c>
      <c r="L82" s="200">
        <f t="shared" si="10"/>
        <v>4.1419715107945607E-2</v>
      </c>
      <c r="M82" s="200">
        <f t="shared" si="10"/>
        <v>4.3202306446652489E-2</v>
      </c>
      <c r="N82" s="200">
        <f t="shared" si="10"/>
        <v>3.7648423636538898E-2</v>
      </c>
      <c r="O82" s="200">
        <f t="shared" si="10"/>
        <v>4.503527866573849E-2</v>
      </c>
      <c r="P82" s="200">
        <f t="shared" si="10"/>
        <v>4.7760410472644066E-2</v>
      </c>
      <c r="Q82" s="200">
        <f t="shared" si="10"/>
        <v>4.3589599801610632E-2</v>
      </c>
    </row>
    <row r="83" spans="1:17" x14ac:dyDescent="0.25">
      <c r="A83" s="142" t="s">
        <v>330</v>
      </c>
      <c r="B83" s="199">
        <f t="shared" ref="B83:Q83" si="11">IF(B$35=0,0,B$35/B$5)</f>
        <v>2.0068868445001175E-2</v>
      </c>
      <c r="C83" s="199">
        <f t="shared" si="11"/>
        <v>2.7400683864823784E-2</v>
      </c>
      <c r="D83" s="199">
        <f t="shared" si="11"/>
        <v>3.3450261420427348E-2</v>
      </c>
      <c r="E83" s="199">
        <f t="shared" si="11"/>
        <v>3.4420077583352637E-2</v>
      </c>
      <c r="F83" s="199">
        <f t="shared" si="11"/>
        <v>3.2015561282837751E-2</v>
      </c>
      <c r="G83" s="199">
        <f t="shared" si="11"/>
        <v>2.7154504847926308E-2</v>
      </c>
      <c r="H83" s="199">
        <f t="shared" si="11"/>
        <v>2.4375244251839616E-2</v>
      </c>
      <c r="I83" s="199">
        <f t="shared" si="11"/>
        <v>3.3266211735291464E-2</v>
      </c>
      <c r="J83" s="199">
        <f t="shared" si="11"/>
        <v>2.757309798013461E-2</v>
      </c>
      <c r="K83" s="199">
        <f t="shared" si="11"/>
        <v>2.6266674121391147E-2</v>
      </c>
      <c r="L83" s="199">
        <f t="shared" si="11"/>
        <v>3.4608971037525006E-2</v>
      </c>
      <c r="M83" s="199">
        <f t="shared" si="11"/>
        <v>3.8353076600555321E-2</v>
      </c>
      <c r="N83" s="199">
        <f t="shared" si="11"/>
        <v>3.3619810023111894E-2</v>
      </c>
      <c r="O83" s="199">
        <f t="shared" si="11"/>
        <v>3.783269341767146E-2</v>
      </c>
      <c r="P83" s="199">
        <f t="shared" si="11"/>
        <v>3.9808109726869774E-2</v>
      </c>
      <c r="Q83" s="199">
        <f t="shared" si="11"/>
        <v>3.8589604740720276E-2</v>
      </c>
    </row>
    <row r="84" spans="1:17" x14ac:dyDescent="0.25">
      <c r="A84" s="142" t="s">
        <v>329</v>
      </c>
      <c r="B84" s="199">
        <f t="shared" ref="B84:Q84" si="12">IF(B$41=0,0,B$41/B$5)</f>
        <v>3.9462885703142438E-3</v>
      </c>
      <c r="C84" s="199">
        <f t="shared" si="12"/>
        <v>9.7614114294266689E-3</v>
      </c>
      <c r="D84" s="199">
        <f t="shared" si="12"/>
        <v>2.655075087051316E-3</v>
      </c>
      <c r="E84" s="199">
        <f t="shared" si="12"/>
        <v>1.3725734351249835E-2</v>
      </c>
      <c r="F84" s="199">
        <f t="shared" si="12"/>
        <v>1.0445833343836856E-2</v>
      </c>
      <c r="G84" s="199">
        <f t="shared" si="12"/>
        <v>6.1989459937399783E-3</v>
      </c>
      <c r="H84" s="199">
        <f t="shared" si="12"/>
        <v>4.6688712634333678E-3</v>
      </c>
      <c r="I84" s="199">
        <f t="shared" si="12"/>
        <v>6.175156525694849E-4</v>
      </c>
      <c r="J84" s="199">
        <f t="shared" si="12"/>
        <v>4.102738064549239E-4</v>
      </c>
      <c r="K84" s="199">
        <f t="shared" si="12"/>
        <v>4.4466490925198022E-3</v>
      </c>
      <c r="L84" s="199">
        <f t="shared" si="12"/>
        <v>6.810744070420597E-3</v>
      </c>
      <c r="M84" s="199">
        <f t="shared" si="12"/>
        <v>4.8492298460971689E-3</v>
      </c>
      <c r="N84" s="199">
        <f t="shared" si="12"/>
        <v>4.0286136134270005E-3</v>
      </c>
      <c r="O84" s="199">
        <f t="shared" si="12"/>
        <v>7.2025852480670271E-3</v>
      </c>
      <c r="P84" s="199">
        <f t="shared" si="12"/>
        <v>7.9523007457742885E-3</v>
      </c>
      <c r="Q84" s="199">
        <f t="shared" si="12"/>
        <v>4.9999950608903554E-3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4.5270327928633265E-3</v>
      </c>
      <c r="C86" s="200">
        <f t="shared" si="14"/>
        <v>6.6692985174054914E-3</v>
      </c>
      <c r="D86" s="200">
        <f t="shared" si="14"/>
        <v>7.4823937762517395E-3</v>
      </c>
      <c r="E86" s="200">
        <f t="shared" si="14"/>
        <v>8.5926838498806279E-3</v>
      </c>
      <c r="F86" s="200">
        <f t="shared" si="14"/>
        <v>7.8504616708825192E-3</v>
      </c>
      <c r="G86" s="200">
        <f t="shared" si="14"/>
        <v>6.4292341214984543E-3</v>
      </c>
      <c r="H86" s="200">
        <f t="shared" si="14"/>
        <v>5.7039025279192372E-3</v>
      </c>
      <c r="I86" s="200">
        <f t="shared" si="14"/>
        <v>7.3758223619564828E-3</v>
      </c>
      <c r="J86" s="200">
        <f t="shared" si="14"/>
        <v>6.1753634726242328E-3</v>
      </c>
      <c r="K86" s="200">
        <f t="shared" si="14"/>
        <v>6.3110001902825395E-3</v>
      </c>
      <c r="L86" s="200">
        <f t="shared" si="14"/>
        <v>8.2419492802923849E-3</v>
      </c>
      <c r="M86" s="200">
        <f t="shared" si="14"/>
        <v>8.9134095085546122E-3</v>
      </c>
      <c r="N86" s="200">
        <f t="shared" si="14"/>
        <v>7.8620535417525846E-3</v>
      </c>
      <c r="O86" s="200">
        <f t="shared" si="14"/>
        <v>9.0760574545633126E-3</v>
      </c>
      <c r="P86" s="200">
        <f t="shared" si="14"/>
        <v>9.5310929150977195E-3</v>
      </c>
      <c r="Q86" s="200">
        <f t="shared" si="14"/>
        <v>9.1195182949361641E-3</v>
      </c>
    </row>
    <row r="87" spans="1:17" x14ac:dyDescent="0.25">
      <c r="A87" s="142" t="s">
        <v>327</v>
      </c>
      <c r="B87" s="199">
        <f t="shared" ref="B87:Q87" si="15">IF(B$54=0,0,B$54/B$5)</f>
        <v>4.2004433939407679E-3</v>
      </c>
      <c r="C87" s="199">
        <f t="shared" si="15"/>
        <v>5.8614575715219049E-3</v>
      </c>
      <c r="D87" s="199">
        <f t="shared" si="15"/>
        <v>7.2626634242199065E-3</v>
      </c>
      <c r="E87" s="199">
        <f t="shared" si="15"/>
        <v>7.4567610070185733E-3</v>
      </c>
      <c r="F87" s="199">
        <f t="shared" si="15"/>
        <v>6.985978911392572E-3</v>
      </c>
      <c r="G87" s="199">
        <f t="shared" si="15"/>
        <v>5.9162179013268696E-3</v>
      </c>
      <c r="H87" s="199">
        <f t="shared" si="15"/>
        <v>5.3175131819799245E-3</v>
      </c>
      <c r="I87" s="199">
        <f t="shared" si="15"/>
        <v>7.3247176182955603E-3</v>
      </c>
      <c r="J87" s="199">
        <f t="shared" si="15"/>
        <v>6.1414097782969291E-3</v>
      </c>
      <c r="K87" s="199">
        <f t="shared" si="15"/>
        <v>5.9430016446946933E-3</v>
      </c>
      <c r="L87" s="199">
        <f t="shared" si="15"/>
        <v>7.6783014951541271E-3</v>
      </c>
      <c r="M87" s="199">
        <f t="shared" si="15"/>
        <v>8.512093935084503E-3</v>
      </c>
      <c r="N87" s="199">
        <f t="shared" si="15"/>
        <v>7.5286510358137989E-3</v>
      </c>
      <c r="O87" s="199">
        <f t="shared" si="15"/>
        <v>8.4799814340336278E-3</v>
      </c>
      <c r="P87" s="199">
        <f t="shared" si="15"/>
        <v>8.8729714740681219E-3</v>
      </c>
      <c r="Q87" s="199">
        <f t="shared" si="15"/>
        <v>8.7057256002417895E-3</v>
      </c>
    </row>
    <row r="88" spans="1:17" x14ac:dyDescent="0.25">
      <c r="A88" s="142" t="s">
        <v>326</v>
      </c>
      <c r="B88" s="199">
        <f t="shared" ref="B88:Q88" si="16">IF(B$55=0,0,B$55/B$5)</f>
        <v>3.2658939892255814E-4</v>
      </c>
      <c r="C88" s="199">
        <f t="shared" si="16"/>
        <v>8.0784094588358651E-4</v>
      </c>
      <c r="D88" s="199">
        <f t="shared" si="16"/>
        <v>2.1973035203183311E-4</v>
      </c>
      <c r="E88" s="199">
        <f t="shared" si="16"/>
        <v>1.1359228428620553E-3</v>
      </c>
      <c r="F88" s="199">
        <f t="shared" si="16"/>
        <v>8.6448275948994681E-4</v>
      </c>
      <c r="G88" s="199">
        <f t="shared" si="16"/>
        <v>5.1301622017158445E-4</v>
      </c>
      <c r="H88" s="199">
        <f t="shared" si="16"/>
        <v>3.8638934593931328E-4</v>
      </c>
      <c r="I88" s="199">
        <f t="shared" si="16"/>
        <v>5.1104743660922885E-5</v>
      </c>
      <c r="J88" s="199">
        <f t="shared" si="16"/>
        <v>3.3953694327304051E-5</v>
      </c>
      <c r="K88" s="199">
        <f t="shared" si="16"/>
        <v>3.679985455878457E-4</v>
      </c>
      <c r="L88" s="199">
        <f t="shared" si="16"/>
        <v>5.636477851382564E-4</v>
      </c>
      <c r="M88" s="199">
        <f t="shared" si="16"/>
        <v>4.0131557347011061E-4</v>
      </c>
      <c r="N88" s="199">
        <f t="shared" si="16"/>
        <v>3.3340250593878626E-4</v>
      </c>
      <c r="O88" s="199">
        <f t="shared" si="16"/>
        <v>5.9607602052968501E-4</v>
      </c>
      <c r="P88" s="199">
        <f t="shared" si="16"/>
        <v>6.5812144102959621E-4</v>
      </c>
      <c r="Q88" s="199">
        <f t="shared" si="16"/>
        <v>4.1379269469437409E-4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0.29738270997522609</v>
      </c>
      <c r="C90" s="200">
        <f t="shared" si="18"/>
        <v>0.26382577032530841</v>
      </c>
      <c r="D90" s="200">
        <f t="shared" si="18"/>
        <v>0.27701601703641676</v>
      </c>
      <c r="E90" s="200">
        <f t="shared" si="18"/>
        <v>0.22170148410888024</v>
      </c>
      <c r="F90" s="200">
        <f t="shared" si="18"/>
        <v>0.24633364391478021</v>
      </c>
      <c r="G90" s="200">
        <f t="shared" si="18"/>
        <v>0.30440427830369654</v>
      </c>
      <c r="H90" s="200">
        <f t="shared" si="18"/>
        <v>0.29392617066442306</v>
      </c>
      <c r="I90" s="200">
        <f t="shared" si="18"/>
        <v>0.28041526035621589</v>
      </c>
      <c r="J90" s="200">
        <f t="shared" si="18"/>
        <v>0.29346402248079123</v>
      </c>
      <c r="K90" s="200">
        <f t="shared" si="18"/>
        <v>0.28043339222520663</v>
      </c>
      <c r="L90" s="200">
        <f t="shared" si="18"/>
        <v>0.25805635705662233</v>
      </c>
      <c r="M90" s="200">
        <f t="shared" si="18"/>
        <v>0.24236171875244192</v>
      </c>
      <c r="N90" s="200">
        <f t="shared" si="18"/>
        <v>0.26444182485932233</v>
      </c>
      <c r="O90" s="200">
        <f t="shared" si="18"/>
        <v>0.23442823517974509</v>
      </c>
      <c r="P90" s="200">
        <f t="shared" si="18"/>
        <v>0.22624804902448473</v>
      </c>
      <c r="Q90" s="200">
        <f t="shared" si="18"/>
        <v>0.23997776098242513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1.9110279938772923</v>
      </c>
      <c r="C95" s="230">
        <f>IF(C$5=0,0,C$5/OIS_fec!C$5)</f>
        <v>1.6920487581301038</v>
      </c>
      <c r="D95" s="230">
        <f>IF(D$5=0,0,D$5/OIS_fec!D$5)</f>
        <v>1.4394586942369827</v>
      </c>
      <c r="E95" s="230">
        <f>IF(E$5=0,0,E$5/OIS_fec!E$5)</f>
        <v>1.5244858709017495</v>
      </c>
      <c r="F95" s="230">
        <f>IF(F$5=0,0,F$5/OIS_fec!F$5)</f>
        <v>1.5382500505331513</v>
      </c>
      <c r="G95" s="230">
        <f>IF(G$5=0,0,G$5/OIS_fec!G$5)</f>
        <v>1.5620447159851403</v>
      </c>
      <c r="H95" s="230">
        <f>IF(H$5=0,0,H$5/OIS_fec!H$5)</f>
        <v>1.6323859559762652</v>
      </c>
      <c r="I95" s="230">
        <f>IF(I$5=0,0,I$5/OIS_fec!I$5)</f>
        <v>1.4062064184790823</v>
      </c>
      <c r="J95" s="230">
        <f>IF(J$5=0,0,J$5/OIS_fec!J$5)</f>
        <v>1.5271626674706353</v>
      </c>
      <c r="K95" s="230">
        <f>IF(K$5=0,0,K$5/OIS_fec!K$5)</f>
        <v>1.5463541309454878</v>
      </c>
      <c r="L95" s="230">
        <f>IF(L$5=0,0,L$5/OIS_fec!L$5)</f>
        <v>1.3595019522570999</v>
      </c>
      <c r="M95" s="230">
        <f>IF(M$5=0,0,M$5/OIS_fec!M$5)</f>
        <v>1.2686077181415114</v>
      </c>
      <c r="N95" s="230">
        <f>IF(N$5=0,0,N$5/OIS_fec!N$5)</f>
        <v>1.3302458272609181</v>
      </c>
      <c r="O95" s="230">
        <f>IF(O$5=0,0,O$5/OIS_fec!O$5)</f>
        <v>1.2450960573475403</v>
      </c>
      <c r="P95" s="230">
        <f>IF(P$5=0,0,P$5/OIS_fec!P$5)</f>
        <v>1.2069993624269677</v>
      </c>
      <c r="Q95" s="230">
        <f>IF(Q$5=0,0,Q$5/OIS_fec!Q$5)</f>
        <v>1.2014498711324451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1.889410258148948</v>
      </c>
      <c r="C100" s="273">
        <f>IF(C$10=0,0,C$10/OIS_fec!C$10)</f>
        <v>1.8245060428198761</v>
      </c>
      <c r="D100" s="273">
        <f>IF(D$10=0,0,D$10/OIS_fec!D$10)</f>
        <v>1.8156533607908862</v>
      </c>
      <c r="E100" s="273">
        <f>IF(E$10=0,0,E$10/OIS_fec!E$10)</f>
        <v>1.1441997699053097</v>
      </c>
      <c r="F100" s="273">
        <f>IF(F$10=0,0,F$10/OIS_fec!F$10)</f>
        <v>1.2622818803280818</v>
      </c>
      <c r="G100" s="273">
        <f>IF(G$10=0,0,G$10/OIS_fec!G$10)</f>
        <v>1.854428218915501</v>
      </c>
      <c r="H100" s="273">
        <f>IF(H$10=0,0,H$10/OIS_fec!H$10)</f>
        <v>1.8649238486373663</v>
      </c>
      <c r="I100" s="273">
        <f>IF(I$10=0,0,I$10/OIS_fec!I$10)</f>
        <v>1.8062256900288596</v>
      </c>
      <c r="J100" s="273">
        <f>IF(J$10=0,0,J$10/OIS_fec!J$10)</f>
        <v>1.8407245359009874</v>
      </c>
      <c r="K100" s="273">
        <f>IF(K$10=0,0,K$10/OIS_fec!K$10)</f>
        <v>1.841585735802139</v>
      </c>
      <c r="L100" s="273">
        <f>IF(L$10=0,0,L$10/OIS_fec!L$10)</f>
        <v>1.7872930502672553</v>
      </c>
      <c r="M100" s="273">
        <f>IF(M$10=0,0,M$10/OIS_fec!M$10)</f>
        <v>1.7728677535618631</v>
      </c>
      <c r="N100" s="273">
        <f>IF(N$10=0,0,N$10/OIS_fec!N$10)</f>
        <v>1.806714413237412</v>
      </c>
      <c r="O100" s="273">
        <f>IF(O$10=0,0,O$10/OIS_fec!O$10)</f>
        <v>1.7705091679250466</v>
      </c>
      <c r="P100" s="273">
        <f>IF(P$10=0,0,P$10/OIS_fec!P$10)</f>
        <v>1.7583185196080091</v>
      </c>
      <c r="Q100" s="273">
        <f>IF(Q$10=0,0,Q$10/OIS_fec!Q$10)</f>
        <v>1.7714638951591202</v>
      </c>
    </row>
    <row r="101" spans="1:17" x14ac:dyDescent="0.25">
      <c r="A101" s="127" t="s">
        <v>324</v>
      </c>
      <c r="B101" s="296">
        <f>IF(B$15=0,0,B$15/OIS_fec!B$15)</f>
        <v>0.45655387418800636</v>
      </c>
      <c r="C101" s="296">
        <f>IF(C$15=0,0,C$15/OIS_fec!C$15)</f>
        <v>0.80929213841676895</v>
      </c>
      <c r="D101" s="296">
        <f>IF(D$15=0,0,D$15/OIS_fec!D$15)</f>
        <v>0.17765572976072966</v>
      </c>
      <c r="E101" s="296">
        <f>IF(E$15=0,0,E$15/OIS_fec!E$15)</f>
        <v>0.84455955355680989</v>
      </c>
      <c r="F101" s="296">
        <f>IF(F$15=0,0,F$15/OIS_fec!F$15)</f>
        <v>0.68198161108299482</v>
      </c>
      <c r="G101" s="296">
        <f>IF(G$15=0,0,G$15/OIS_fec!G$15)</f>
        <v>0.46792437899056294</v>
      </c>
      <c r="H101" s="296">
        <f>IF(H$15=0,0,H$15/OIS_fec!H$15)</f>
        <v>0.47906711200469732</v>
      </c>
      <c r="I101" s="296">
        <f>IF(I$15=0,0,I$15/OIS_fec!I$15)</f>
        <v>3.9674922547894946E-2</v>
      </c>
      <c r="J101" s="296">
        <f>IF(J$15=0,0,J$15/OIS_fec!J$15)</f>
        <v>3.1393366771481766E-2</v>
      </c>
      <c r="K101" s="296">
        <f>IF(K$15=0,0,K$15/OIS_fec!K$15)</f>
        <v>0.34543507743729462</v>
      </c>
      <c r="L101" s="296">
        <f>IF(L$15=0,0,L$15/OIS_fec!L$15)</f>
        <v>0.40613147498617519</v>
      </c>
      <c r="M101" s="296">
        <f>IF(M$15=0,0,M$15/OIS_fec!M$15)</f>
        <v>0.26537786809528574</v>
      </c>
      <c r="N101" s="296">
        <f>IF(N$15=0,0,N$15/OIS_fec!N$15)</f>
        <v>0.24527026029257515</v>
      </c>
      <c r="O101" s="296">
        <f>IF(O$15=0,0,O$15/OIS_fec!O$15)</f>
        <v>0.3980972393091568</v>
      </c>
      <c r="P101" s="296">
        <f>IF(P$15=0,0,P$15/OIS_fec!P$15)</f>
        <v>0.4211982492715487</v>
      </c>
      <c r="Q101" s="296">
        <f>IF(Q$15=0,0,Q$15/OIS_fec!Q$15)</f>
        <v>0.26918964232421039</v>
      </c>
    </row>
    <row r="102" spans="1:17" x14ac:dyDescent="0.25">
      <c r="A102" s="127" t="s">
        <v>323</v>
      </c>
      <c r="B102" s="296">
        <f>IF(B$26=0,0,B$26/OIS_fec!B$26)</f>
        <v>2.8038374961123456</v>
      </c>
      <c r="C102" s="296">
        <f>IF(C$26=0,0,C$26/OIS_fec!C$26)</f>
        <v>2.6093843762321129</v>
      </c>
      <c r="D102" s="296">
        <f>IF(D$26=0,0,D$26/OIS_fec!D$26)</f>
        <v>2.5464358924834269</v>
      </c>
      <c r="E102" s="296">
        <f>IF(E$26=0,0,E$26/OIS_fec!E$26)</f>
        <v>2.5629075565432156</v>
      </c>
      <c r="F102" s="296">
        <f>IF(F$26=0,0,F$26/OIS_fec!F$26)</f>
        <v>2.5834886101181822</v>
      </c>
      <c r="G102" s="296">
        <f>IF(G$26=0,0,G$26/OIS_fec!G$26)</f>
        <v>2.5469680242357859</v>
      </c>
      <c r="H102" s="296">
        <f>IF(H$26=0,0,H$26/OIS_fec!H$26)</f>
        <v>2.5888392114386978</v>
      </c>
      <c r="I102" s="296">
        <f>IF(I$26=0,0,I$26/OIS_fec!I$26)</f>
        <v>2.5768813915924338</v>
      </c>
      <c r="J102" s="296">
        <f>IF(J$26=0,0,J$26/OIS_fec!J$26)</f>
        <v>2.6275775531936327</v>
      </c>
      <c r="K102" s="296">
        <f>IF(K$26=0,0,K$26/OIS_fec!K$26)</f>
        <v>2.5966032175309528</v>
      </c>
      <c r="L102" s="296">
        <f>IF(L$26=0,0,L$26/OIS_fec!L$26)</f>
        <v>2.4783982644053668</v>
      </c>
      <c r="M102" s="296">
        <f>IF(M$26=0,0,M$26/OIS_fec!M$26)</f>
        <v>2.438562736889637</v>
      </c>
      <c r="N102" s="296">
        <f>IF(N$26=0,0,N$26/OIS_fec!N$26)</f>
        <v>2.4183767892009809</v>
      </c>
      <c r="O102" s="296">
        <f>IF(O$26=0,0,O$26/OIS_fec!O$26)</f>
        <v>2.4404294379118512</v>
      </c>
      <c r="P102" s="296">
        <f>IF(P$26=0,0,P$26/OIS_fec!P$26)</f>
        <v>2.4201546427778133</v>
      </c>
      <c r="Q102" s="296">
        <f>IF(Q$26=0,0,Q$26/OIS_fec!Q$26)</f>
        <v>2.3969758888232597</v>
      </c>
    </row>
    <row r="103" spans="1:17" x14ac:dyDescent="0.25">
      <c r="A103" s="127" t="s">
        <v>322</v>
      </c>
      <c r="B103" s="296">
        <f>IF(B$34=0,0,B$34/OIS_fec!B$34)</f>
        <v>1.3891803373241973</v>
      </c>
      <c r="C103" s="296">
        <f>IF(C$34=0,0,C$34/OIS_fec!C$34)</f>
        <v>1.5405042491123708</v>
      </c>
      <c r="D103" s="296">
        <f>IF(D$34=0,0,D$34/OIS_fec!D$34)</f>
        <v>1.2079356882928078</v>
      </c>
      <c r="E103" s="296">
        <f>IF(E$34=0,0,E$34/OIS_fec!E$34)</f>
        <v>1.5688326700727153</v>
      </c>
      <c r="F103" s="296">
        <f>IF(F$34=0,0,F$34/OIS_fec!F$34)</f>
        <v>1.4768463621529047</v>
      </c>
      <c r="G103" s="296">
        <f>IF(G$34=0,0,G$34/OIS_fec!G$34)</f>
        <v>1.3698245528539934</v>
      </c>
      <c r="H103" s="296">
        <f>IF(H$34=0,0,H$34/OIS_fec!H$34)</f>
        <v>1.3271435899135449</v>
      </c>
      <c r="I103" s="296">
        <f>IF(I$34=0,0,I$34/OIS_fec!I$34)</f>
        <v>1.1240059910216549</v>
      </c>
      <c r="J103" s="296">
        <f>IF(J$34=0,0,J$34/OIS_fec!J$34)</f>
        <v>1.1071342851493986</v>
      </c>
      <c r="K103" s="296">
        <f>IF(K$34=0,0,K$34/OIS_fec!K$34)</f>
        <v>1.2557098276972654</v>
      </c>
      <c r="L103" s="296">
        <f>IF(L$34=0,0,L$34/OIS_fec!L$34)</f>
        <v>1.3107210672841194</v>
      </c>
      <c r="M103" s="296">
        <f>IF(M$34=0,0,M$34/OIS_fec!M$34)</f>
        <v>1.2332151719549738</v>
      </c>
      <c r="N103" s="296">
        <f>IF(N$34=0,0,N$34/OIS_fec!N$34)</f>
        <v>1.2150606682398635</v>
      </c>
      <c r="O103" s="296">
        <f>IF(O$34=0,0,O$34/OIS_fec!O$34)</f>
        <v>1.2904057409367709</v>
      </c>
      <c r="P103" s="296">
        <f>IF(P$34=0,0,P$34/OIS_fec!P$34)</f>
        <v>1.3078781939666619</v>
      </c>
      <c r="Q103" s="296">
        <f>IF(Q$34=0,0,Q$34/OIS_fec!Q$34)</f>
        <v>1.2165955988217345</v>
      </c>
    </row>
    <row r="104" spans="1:17" x14ac:dyDescent="0.25">
      <c r="A104" s="127" t="s">
        <v>321</v>
      </c>
      <c r="B104" s="296">
        <f>IF(B$53=0,0,B$53/OIS_fec!B$53)</f>
        <v>0.50628326993504058</v>
      </c>
      <c r="C104" s="296">
        <f>IF(C$53=0,0,C$53/OIS_fec!C$53)</f>
        <v>0.53450233107334166</v>
      </c>
      <c r="D104" s="296">
        <f>IF(D$53=0,0,D$53/OIS_fec!D$53)</f>
        <v>0.48397141838085839</v>
      </c>
      <c r="E104" s="296">
        <f>IF(E$53=0,0,E$53/OIS_fec!E$53)</f>
        <v>0.54131951193412675</v>
      </c>
      <c r="F104" s="296">
        <f>IF(F$53=0,0,F$53/OIS_fec!F$53)</f>
        <v>0.52788947072537207</v>
      </c>
      <c r="G104" s="296">
        <f>IF(G$53=0,0,G$53/OIS_fec!G$53)</f>
        <v>0.51049342415773258</v>
      </c>
      <c r="H104" s="296">
        <f>IF(H$53=0,0,H$53/OIS_fec!H$53)</f>
        <v>0.50389331022947115</v>
      </c>
      <c r="I104" s="296">
        <f>IF(I$53=0,0,I$53/OIS_fec!I$53)</f>
        <v>0.47303648037474572</v>
      </c>
      <c r="J104" s="296">
        <f>IF(J$53=0,0,J$53/OIS_fec!J$53)</f>
        <v>0.47235609204478191</v>
      </c>
      <c r="K104" s="296">
        <f>IF(K$53=0,0,K$53/OIS_fec!K$53)</f>
        <v>0.49884705796665313</v>
      </c>
      <c r="L104" s="296">
        <f>IF(L$53=0,0,L$53/OIS_fec!L$53)</f>
        <v>0.50424296632873777</v>
      </c>
      <c r="M104" s="296">
        <f>IF(M$53=0,0,M$53/OIS_fec!M$53)</f>
        <v>0.49190645835502728</v>
      </c>
      <c r="N104" s="296">
        <f>IF(N$53=0,0,N$53/OIS_fec!N$53)</f>
        <v>0.49056199811481804</v>
      </c>
      <c r="O104" s="296">
        <f>IF(O$53=0,0,O$53/OIS_fec!O$53)</f>
        <v>0.50277932138442016</v>
      </c>
      <c r="P104" s="296">
        <f>IF(P$53=0,0,P$53/OIS_fec!P$53)</f>
        <v>0.50460167809002243</v>
      </c>
      <c r="Q104" s="296">
        <f>IF(Q$53=0,0,Q$53/OIS_fec!Q$53)</f>
        <v>0.49208711905773861</v>
      </c>
    </row>
    <row r="105" spans="1:17" x14ac:dyDescent="0.25">
      <c r="A105" s="127" t="s">
        <v>320</v>
      </c>
      <c r="B105" s="296">
        <f>IF(B$67=0,0,B$67/OIS_fec!B$67)</f>
        <v>3.1024187999999993</v>
      </c>
      <c r="C105" s="296">
        <f>IF(C$67=0,0,C$67/OIS_fec!C$67)</f>
        <v>3.1024188000000006</v>
      </c>
      <c r="D105" s="296">
        <f>IF(D$67=0,0,D$67/OIS_fec!D$67)</f>
        <v>3.1024188000000001</v>
      </c>
      <c r="E105" s="296">
        <f>IF(E$67=0,0,E$67/OIS_fec!E$67)</f>
        <v>3.1024188000000006</v>
      </c>
      <c r="F105" s="296">
        <f>IF(F$67=0,0,F$67/OIS_fec!F$67)</f>
        <v>3.1024188000000006</v>
      </c>
      <c r="G105" s="296">
        <f>IF(G$67=0,0,G$67/OIS_fec!G$67)</f>
        <v>3.1024188000000001</v>
      </c>
      <c r="H105" s="296">
        <f>IF(H$67=0,0,H$67/OIS_fec!H$67)</f>
        <v>3.1024188000000001</v>
      </c>
      <c r="I105" s="296">
        <f>IF(I$67=0,0,I$67/OIS_fec!I$67)</f>
        <v>3.1024187999999997</v>
      </c>
      <c r="J105" s="296">
        <f>IF(J$67=0,0,J$67/OIS_fec!J$67)</f>
        <v>3.1024188000000001</v>
      </c>
      <c r="K105" s="296">
        <f>IF(K$67=0,0,K$67/OIS_fec!K$67)</f>
        <v>3.1024188000000006</v>
      </c>
      <c r="L105" s="296">
        <f>IF(L$67=0,0,L$67/OIS_fec!L$67)</f>
        <v>3.1024188000000001</v>
      </c>
      <c r="M105" s="296">
        <f>IF(M$67=0,0,M$67/OIS_fec!M$67)</f>
        <v>3.1024187999999997</v>
      </c>
      <c r="N105" s="296">
        <f>IF(N$67=0,0,N$67/OIS_fec!N$67)</f>
        <v>3.1024188000000001</v>
      </c>
      <c r="O105" s="296">
        <f>IF(O$67=0,0,O$67/OIS_fec!O$67)</f>
        <v>3.1024187999999997</v>
      </c>
      <c r="P105" s="296">
        <f>IF(P$67=0,0,P$67/OIS_fec!P$67)</f>
        <v>3.1024188000000006</v>
      </c>
      <c r="Q105" s="296">
        <f>IF(Q$67=0,0,Q$67/OIS_fec!Q$67)</f>
        <v>3.1024187999999997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SI: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3285.9268055992952</v>
      </c>
      <c r="C5" s="96">
        <f t="shared" ref="C5:Q5" si="1">SUM(C6:C10,C15,C26,C37)</f>
        <v>3075.5773239860855</v>
      </c>
      <c r="D5" s="96">
        <f t="shared" si="1"/>
        <v>2803.4649184994755</v>
      </c>
      <c r="E5" s="96">
        <f t="shared" si="1"/>
        <v>3150.6544016534658</v>
      </c>
      <c r="F5" s="96">
        <f t="shared" si="1"/>
        <v>3243.7631949191641</v>
      </c>
      <c r="G5" s="96">
        <f t="shared" si="1"/>
        <v>3433.2296361276476</v>
      </c>
      <c r="H5" s="96">
        <f t="shared" si="1"/>
        <v>3641.3362642312541</v>
      </c>
      <c r="I5" s="96">
        <f t="shared" si="1"/>
        <v>3387.1122248913562</v>
      </c>
      <c r="J5" s="96">
        <f t="shared" si="1"/>
        <v>3269.443722555704</v>
      </c>
      <c r="K5" s="96">
        <f t="shared" si="1"/>
        <v>2588.7847958218699</v>
      </c>
      <c r="L5" s="96">
        <f t="shared" si="1"/>
        <v>2551.8416418937004</v>
      </c>
      <c r="M5" s="96">
        <f t="shared" si="1"/>
        <v>2383.4910817023701</v>
      </c>
      <c r="N5" s="96">
        <f t="shared" si="1"/>
        <v>2325.7523992577808</v>
      </c>
      <c r="O5" s="96">
        <f t="shared" si="1"/>
        <v>2400.2600398025952</v>
      </c>
      <c r="P5" s="96">
        <f t="shared" si="1"/>
        <v>2449.305639996111</v>
      </c>
      <c r="Q5" s="96">
        <f t="shared" si="1"/>
        <v>2341.2416548438036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34.130353751971285</v>
      </c>
      <c r="C10" s="93">
        <f t="shared" ref="C10:Q10" si="3">SUM(C11:C14)</f>
        <v>28.938774141961176</v>
      </c>
      <c r="D10" s="93">
        <f t="shared" si="3"/>
        <v>26.987635802478763</v>
      </c>
      <c r="E10" s="93">
        <f t="shared" si="3"/>
        <v>31.754949150631433</v>
      </c>
      <c r="F10" s="93">
        <f t="shared" si="3"/>
        <v>32.55349702487716</v>
      </c>
      <c r="G10" s="93">
        <f t="shared" si="3"/>
        <v>36.230546532703443</v>
      </c>
      <c r="H10" s="93">
        <f t="shared" si="3"/>
        <v>36.821373737850031</v>
      </c>
      <c r="I10" s="93">
        <f t="shared" si="3"/>
        <v>33.254409767520528</v>
      </c>
      <c r="J10" s="93">
        <f t="shared" si="3"/>
        <v>30.77746782579408</v>
      </c>
      <c r="K10" s="93">
        <f t="shared" si="3"/>
        <v>26.422608034172097</v>
      </c>
      <c r="L10" s="93">
        <f t="shared" si="3"/>
        <v>26.89782354452511</v>
      </c>
      <c r="M10" s="93">
        <f t="shared" si="3"/>
        <v>24.482787294087466</v>
      </c>
      <c r="N10" s="93">
        <f t="shared" si="3"/>
        <v>23.354018708292344</v>
      </c>
      <c r="O10" s="93">
        <f t="shared" si="3"/>
        <v>21.995079184356982</v>
      </c>
      <c r="P10" s="93">
        <f t="shared" si="3"/>
        <v>22.784078011271326</v>
      </c>
      <c r="Q10" s="93">
        <f t="shared" si="3"/>
        <v>22.457395327754604</v>
      </c>
    </row>
    <row r="11" spans="1:17" x14ac:dyDescent="0.25">
      <c r="A11" s="92" t="s">
        <v>68</v>
      </c>
      <c r="B11" s="91">
        <v>12.575484879408323</v>
      </c>
      <c r="C11" s="91">
        <v>10.975175235658204</v>
      </c>
      <c r="D11" s="91">
        <v>9.6874439796967433</v>
      </c>
      <c r="E11" s="91">
        <v>12.254189802996732</v>
      </c>
      <c r="F11" s="91">
        <v>12.125794092450336</v>
      </c>
      <c r="G11" s="91">
        <v>12.891026578072733</v>
      </c>
      <c r="H11" s="91">
        <v>13.631823411155322</v>
      </c>
      <c r="I11" s="91">
        <v>12.384335431279306</v>
      </c>
      <c r="J11" s="91">
        <v>11.268041316420131</v>
      </c>
      <c r="K11" s="91">
        <v>9.5150032744421118</v>
      </c>
      <c r="L11" s="91">
        <v>10.097292819604327</v>
      </c>
      <c r="M11" s="91">
        <v>9.2091255917371608</v>
      </c>
      <c r="N11" s="91">
        <v>8.6301875181192607</v>
      </c>
      <c r="O11" s="91">
        <v>8.1989497969245946</v>
      </c>
      <c r="P11" s="91">
        <v>8.4844544563200319</v>
      </c>
      <c r="Q11" s="91">
        <v>8.2916651468329174</v>
      </c>
    </row>
    <row r="12" spans="1:17" x14ac:dyDescent="0.25">
      <c r="A12" s="92" t="s">
        <v>66</v>
      </c>
      <c r="B12" s="91">
        <v>21.554868872562963</v>
      </c>
      <c r="C12" s="91">
        <v>17.96359890630297</v>
      </c>
      <c r="D12" s="91">
        <v>17.300191822782018</v>
      </c>
      <c r="E12" s="91">
        <v>19.500759347634702</v>
      </c>
      <c r="F12" s="91">
        <v>20.427702932426822</v>
      </c>
      <c r="G12" s="91">
        <v>23.339519954630706</v>
      </c>
      <c r="H12" s="91">
        <v>23.189550326694707</v>
      </c>
      <c r="I12" s="91">
        <v>20.870074336241224</v>
      </c>
      <c r="J12" s="91">
        <v>19.509426509373949</v>
      </c>
      <c r="K12" s="91">
        <v>16.907604759729985</v>
      </c>
      <c r="L12" s="91">
        <v>16.800530724920783</v>
      </c>
      <c r="M12" s="91">
        <v>15.273661702350305</v>
      </c>
      <c r="N12" s="91">
        <v>14.723831190173083</v>
      </c>
      <c r="O12" s="91">
        <v>13.796129387432389</v>
      </c>
      <c r="P12" s="91">
        <v>14.299623554951292</v>
      </c>
      <c r="Q12" s="91">
        <v>14.165730180921685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873.40324585825351</v>
      </c>
      <c r="C15" s="85">
        <f t="shared" ref="C15:Q15" si="5">SUM(C16:C25)</f>
        <v>818.74310826736701</v>
      </c>
      <c r="D15" s="85">
        <f t="shared" si="5"/>
        <v>757.52510527305049</v>
      </c>
      <c r="E15" s="85">
        <f t="shared" si="5"/>
        <v>845.49642828450339</v>
      </c>
      <c r="F15" s="85">
        <f t="shared" si="5"/>
        <v>872.45327716621455</v>
      </c>
      <c r="G15" s="85">
        <f t="shared" si="5"/>
        <v>896.10800172616052</v>
      </c>
      <c r="H15" s="85">
        <f t="shared" si="5"/>
        <v>874.21321320014113</v>
      </c>
      <c r="I15" s="85">
        <f t="shared" si="5"/>
        <v>715.36899073404174</v>
      </c>
      <c r="J15" s="85">
        <f t="shared" si="5"/>
        <v>617.4626348572508</v>
      </c>
      <c r="K15" s="85">
        <f t="shared" si="5"/>
        <v>554.74882631455489</v>
      </c>
      <c r="L15" s="85">
        <f t="shared" si="5"/>
        <v>536.46515694354366</v>
      </c>
      <c r="M15" s="85">
        <f t="shared" si="5"/>
        <v>496.23438055113627</v>
      </c>
      <c r="N15" s="85">
        <f t="shared" si="5"/>
        <v>479.15187423769663</v>
      </c>
      <c r="O15" s="85">
        <f t="shared" si="5"/>
        <v>468.23359318387429</v>
      </c>
      <c r="P15" s="85">
        <f t="shared" si="5"/>
        <v>482.99655606673133</v>
      </c>
      <c r="Q15" s="85">
        <f t="shared" si="5"/>
        <v>478.07415494708886</v>
      </c>
    </row>
    <row r="16" spans="1:17" x14ac:dyDescent="0.25">
      <c r="A16" s="88" t="s">
        <v>33</v>
      </c>
      <c r="B16" s="87">
        <v>166.33966091164601</v>
      </c>
      <c r="C16" s="87">
        <v>189.51511072501646</v>
      </c>
      <c r="D16" s="87">
        <v>194.0269408032882</v>
      </c>
      <c r="E16" s="87">
        <v>155.47722656845013</v>
      </c>
      <c r="F16" s="87">
        <v>154.91759593156254</v>
      </c>
      <c r="G16" s="87">
        <v>167.62998950683806</v>
      </c>
      <c r="H16" s="87">
        <v>158.47787766205488</v>
      </c>
      <c r="I16" s="87">
        <v>130.01652974647985</v>
      </c>
      <c r="J16" s="87">
        <v>112.89698127986081</v>
      </c>
      <c r="K16" s="87">
        <v>97.640908354988511</v>
      </c>
      <c r="L16" s="87">
        <v>98.567536003437823</v>
      </c>
      <c r="M16" s="87">
        <v>115.97023148260128</v>
      </c>
      <c r="N16" s="87">
        <v>103.29137268369186</v>
      </c>
      <c r="O16" s="87">
        <v>113.82210052138336</v>
      </c>
      <c r="P16" s="87">
        <v>115.0888407101734</v>
      </c>
      <c r="Q16" s="87">
        <v>105.69840279018459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0.36712048868782393</v>
      </c>
      <c r="C18" s="87">
        <v>0.42113293532971985</v>
      </c>
      <c r="D18" s="87">
        <v>0.42252344630350797</v>
      </c>
      <c r="E18" s="87">
        <v>4.4314293769077334E-2</v>
      </c>
      <c r="F18" s="87">
        <v>5.7621879139479304E-2</v>
      </c>
      <c r="G18" s="87">
        <v>3.1237187427348099</v>
      </c>
      <c r="H18" s="87">
        <v>3.3303152082047212</v>
      </c>
      <c r="I18" s="87">
        <v>0.19592326106378835</v>
      </c>
      <c r="J18" s="87">
        <v>3.3114341565181276</v>
      </c>
      <c r="K18" s="87">
        <v>3.1294927343197614</v>
      </c>
      <c r="L18" s="87">
        <v>3.2317573216571818</v>
      </c>
      <c r="M18" s="87">
        <v>3.2736235432908192</v>
      </c>
      <c r="N18" s="87">
        <v>3.26464940958446</v>
      </c>
      <c r="O18" s="87">
        <v>3.1566622796617692</v>
      </c>
      <c r="P18" s="87">
        <v>3.1722750913046025</v>
      </c>
      <c r="Q18" s="87">
        <v>3.1965459904844642</v>
      </c>
    </row>
    <row r="19" spans="1:17" x14ac:dyDescent="0.25">
      <c r="A19" s="88" t="s">
        <v>68</v>
      </c>
      <c r="B19" s="87">
        <v>127.39467554227734</v>
      </c>
      <c r="C19" s="87">
        <v>86.682541999997014</v>
      </c>
      <c r="D19" s="87">
        <v>55.61818467727214</v>
      </c>
      <c r="E19" s="87">
        <v>86.865167164560376</v>
      </c>
      <c r="F19" s="87">
        <v>80.785887030357628</v>
      </c>
      <c r="G19" s="87">
        <v>82.717358685370272</v>
      </c>
      <c r="H19" s="87">
        <v>97.092287109386774</v>
      </c>
      <c r="I19" s="87">
        <v>66.552395581934263</v>
      </c>
      <c r="J19" s="87">
        <v>48.8017618310625</v>
      </c>
      <c r="K19" s="87">
        <v>46.766136649165304</v>
      </c>
      <c r="L19" s="87">
        <v>50.233392057693905</v>
      </c>
      <c r="M19" s="87">
        <v>45.50730462212001</v>
      </c>
      <c r="N19" s="87">
        <v>41.024079059464569</v>
      </c>
      <c r="O19" s="87">
        <v>37.747771287246962</v>
      </c>
      <c r="P19" s="87">
        <v>30.892688675138476</v>
      </c>
      <c r="Q19" s="87">
        <v>30.47292001086635</v>
      </c>
    </row>
    <row r="20" spans="1:17" x14ac:dyDescent="0.25">
      <c r="A20" s="88" t="s">
        <v>29</v>
      </c>
      <c r="B20" s="87">
        <v>140.1234006341796</v>
      </c>
      <c r="C20" s="87">
        <v>152.1314962264147</v>
      </c>
      <c r="D20" s="87">
        <v>117.39695472281791</v>
      </c>
      <c r="E20" s="87">
        <v>118.56162042308145</v>
      </c>
      <c r="F20" s="87">
        <v>142.61353857006193</v>
      </c>
      <c r="G20" s="87">
        <v>133.50622637427671</v>
      </c>
      <c r="H20" s="87">
        <v>130.40566825393608</v>
      </c>
      <c r="I20" s="87">
        <v>49.633493868285207</v>
      </c>
      <c r="J20" s="87">
        <v>43.415985940859493</v>
      </c>
      <c r="K20" s="87">
        <v>47.735931249948408</v>
      </c>
      <c r="L20" s="87">
        <v>23.091914178452249</v>
      </c>
      <c r="M20" s="87">
        <v>12.346155063497664</v>
      </c>
      <c r="N20" s="87">
        <v>15.780759880491285</v>
      </c>
      <c r="O20" s="87">
        <v>14.699855378754634</v>
      </c>
      <c r="P20" s="87">
        <v>13.195257662229515</v>
      </c>
      <c r="Q20" s="87">
        <v>9.2879522965747672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2.9014524000000326</v>
      </c>
      <c r="I21" s="87">
        <v>3.2670102816000295</v>
      </c>
      <c r="J21" s="87">
        <v>0</v>
      </c>
      <c r="K21" s="87">
        <v>3.2686023123000116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439.17838828146279</v>
      </c>
      <c r="C22" s="87">
        <v>389.99282638060907</v>
      </c>
      <c r="D22" s="87">
        <v>390.06050162336879</v>
      </c>
      <c r="E22" s="87">
        <v>482.78249696704228</v>
      </c>
      <c r="F22" s="87">
        <v>480.90109357357284</v>
      </c>
      <c r="G22" s="87">
        <v>495.97571835232111</v>
      </c>
      <c r="H22" s="87">
        <v>462.23906280931857</v>
      </c>
      <c r="I22" s="87">
        <v>448.33564985431866</v>
      </c>
      <c r="J22" s="87">
        <v>394.67180452070988</v>
      </c>
      <c r="K22" s="87">
        <v>342.44389577899295</v>
      </c>
      <c r="L22" s="87">
        <v>337.17104427990785</v>
      </c>
      <c r="M22" s="87">
        <v>307.55276487049582</v>
      </c>
      <c r="N22" s="87">
        <v>312.07301320446447</v>
      </c>
      <c r="O22" s="87">
        <v>290.37024621311281</v>
      </c>
      <c r="P22" s="87">
        <v>309.77792561308627</v>
      </c>
      <c r="Q22" s="87">
        <v>317.83539334958743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1.7656028676000006</v>
      </c>
      <c r="F24" s="87">
        <v>13.177540181520003</v>
      </c>
      <c r="G24" s="87">
        <v>13.154990064619545</v>
      </c>
      <c r="H24" s="87">
        <v>19.766549757240007</v>
      </c>
      <c r="I24" s="87">
        <v>17.367988140360001</v>
      </c>
      <c r="J24" s="87">
        <v>14.364667128239999</v>
      </c>
      <c r="K24" s="87">
        <v>13.76385923484</v>
      </c>
      <c r="L24" s="87">
        <v>24.169513102394617</v>
      </c>
      <c r="M24" s="87">
        <v>11.584300969130734</v>
      </c>
      <c r="N24" s="87">
        <v>3.7180000000000035</v>
      </c>
      <c r="O24" s="87">
        <v>8.4369575037147087</v>
      </c>
      <c r="P24" s="87">
        <v>10.869568314799087</v>
      </c>
      <c r="Q24" s="87">
        <v>11.582940509391243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1458.1870181194349</v>
      </c>
      <c r="C26" s="85">
        <f t="shared" ref="C26:Q26" si="7">SUM(C27:C36)</f>
        <v>1254.9149713822467</v>
      </c>
      <c r="D26" s="85">
        <f t="shared" si="7"/>
        <v>1062.0036124284848</v>
      </c>
      <c r="E26" s="85">
        <f t="shared" si="7"/>
        <v>1275.9588997005005</v>
      </c>
      <c r="F26" s="85">
        <f t="shared" si="7"/>
        <v>1317.0659994422406</v>
      </c>
      <c r="G26" s="85">
        <f t="shared" si="7"/>
        <v>1449.8322220195114</v>
      </c>
      <c r="H26" s="85">
        <f t="shared" si="7"/>
        <v>1646.6251402573166</v>
      </c>
      <c r="I26" s="85">
        <f t="shared" si="7"/>
        <v>1535.1600112382616</v>
      </c>
      <c r="J26" s="85">
        <f t="shared" si="7"/>
        <v>1580.0301293571554</v>
      </c>
      <c r="K26" s="85">
        <f t="shared" si="7"/>
        <v>1314.9387438650854</v>
      </c>
      <c r="L26" s="85">
        <f t="shared" si="7"/>
        <v>1312.2449082446915</v>
      </c>
      <c r="M26" s="85">
        <f t="shared" si="7"/>
        <v>1202.8048015619249</v>
      </c>
      <c r="N26" s="85">
        <f t="shared" si="7"/>
        <v>1167.6087552252548</v>
      </c>
      <c r="O26" s="85">
        <f t="shared" si="7"/>
        <v>1181.361956057802</v>
      </c>
      <c r="P26" s="85">
        <f t="shared" si="7"/>
        <v>1183.4350132436628</v>
      </c>
      <c r="Q26" s="85">
        <f t="shared" si="7"/>
        <v>1124.1555169227431</v>
      </c>
    </row>
    <row r="27" spans="1:17" x14ac:dyDescent="0.25">
      <c r="A27" s="84" t="s">
        <v>33</v>
      </c>
      <c r="B27" s="83">
        <v>197.77342390597852</v>
      </c>
      <c r="C27" s="83">
        <v>167.92063246946208</v>
      </c>
      <c r="D27" s="83">
        <v>202.93470634558548</v>
      </c>
      <c r="E27" s="83">
        <v>180.25237767532983</v>
      </c>
      <c r="F27" s="83">
        <v>163.07597198161744</v>
      </c>
      <c r="G27" s="83">
        <v>162.2232401631365</v>
      </c>
      <c r="H27" s="83">
        <v>166.05690017794518</v>
      </c>
      <c r="I27" s="83">
        <v>206.71325295283617</v>
      </c>
      <c r="J27" s="83">
        <v>216.1338819238112</v>
      </c>
      <c r="K27" s="83">
        <v>125.68332163246792</v>
      </c>
      <c r="L27" s="83">
        <v>96.865067513479758</v>
      </c>
      <c r="M27" s="83">
        <v>103.01260998798527</v>
      </c>
      <c r="N27" s="83">
        <v>107.53400437818989</v>
      </c>
      <c r="O27" s="83">
        <v>83.59787198408381</v>
      </c>
      <c r="P27" s="83">
        <v>71.817720906318741</v>
      </c>
      <c r="Q27" s="83">
        <v>57.032708487906241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34.464264111041963</v>
      </c>
      <c r="C29" s="83">
        <v>34.453358096814668</v>
      </c>
      <c r="D29" s="83">
        <v>28.622177710187771</v>
      </c>
      <c r="E29" s="83">
        <v>55.171551568761657</v>
      </c>
      <c r="F29" s="83">
        <v>55.164531635896523</v>
      </c>
      <c r="G29" s="83">
        <v>69.441987964083808</v>
      </c>
      <c r="H29" s="83">
        <v>86.757479071795316</v>
      </c>
      <c r="I29" s="83">
        <v>52.117266316092191</v>
      </c>
      <c r="J29" s="83">
        <v>57.714566062913867</v>
      </c>
      <c r="K29" s="83">
        <v>52.083731257412232</v>
      </c>
      <c r="L29" s="83">
        <v>54.882887012792054</v>
      </c>
      <c r="M29" s="83">
        <v>63.566888793342528</v>
      </c>
      <c r="N29" s="83">
        <v>60.65531284888268</v>
      </c>
      <c r="O29" s="83">
        <v>57.858466862891937</v>
      </c>
      <c r="P29" s="83">
        <v>60.748331106035366</v>
      </c>
      <c r="Q29" s="83">
        <v>52.015215971133244</v>
      </c>
    </row>
    <row r="30" spans="1:17" x14ac:dyDescent="0.25">
      <c r="A30" s="84" t="s">
        <v>68</v>
      </c>
      <c r="B30" s="83">
        <v>375.01709387033907</v>
      </c>
      <c r="C30" s="83">
        <v>283.94686867920859</v>
      </c>
      <c r="D30" s="83">
        <v>188.94640287242356</v>
      </c>
      <c r="E30" s="83">
        <v>247.42954078927093</v>
      </c>
      <c r="F30" s="83">
        <v>225.10942094562813</v>
      </c>
      <c r="G30" s="83">
        <v>257.25717948340673</v>
      </c>
      <c r="H30" s="83">
        <v>312.16253193882949</v>
      </c>
      <c r="I30" s="83">
        <v>243.12114532521838</v>
      </c>
      <c r="J30" s="83">
        <v>252.37439088607385</v>
      </c>
      <c r="K30" s="83">
        <v>202.44774398256021</v>
      </c>
      <c r="L30" s="83">
        <v>166.939535365236</v>
      </c>
      <c r="M30" s="83">
        <v>134.68354803556213</v>
      </c>
      <c r="N30" s="83">
        <v>123.9598476454151</v>
      </c>
      <c r="O30" s="83">
        <v>118.18258277951826</v>
      </c>
      <c r="P30" s="83">
        <v>102.67478542544718</v>
      </c>
      <c r="Q30" s="83">
        <v>103.28096840211396</v>
      </c>
    </row>
    <row r="31" spans="1:17" x14ac:dyDescent="0.25">
      <c r="A31" s="84" t="s">
        <v>29</v>
      </c>
      <c r="B31" s="83">
        <v>157.09417456257648</v>
      </c>
      <c r="C31" s="83">
        <v>101.59913626804122</v>
      </c>
      <c r="D31" s="83">
        <v>37.468474837766117</v>
      </c>
      <c r="E31" s="83">
        <v>8.4659356220545678</v>
      </c>
      <c r="F31" s="83">
        <v>2.8915960406501271</v>
      </c>
      <c r="G31" s="83">
        <v>2.7171525607202831</v>
      </c>
      <c r="H31" s="83">
        <v>2.7823012660639321</v>
      </c>
      <c r="I31" s="83">
        <v>2.8654122341548036</v>
      </c>
      <c r="J31" s="83">
        <v>2.922798339204518</v>
      </c>
      <c r="K31" s="83">
        <v>1.8407141402276097</v>
      </c>
      <c r="L31" s="83">
        <v>1.67620243995299</v>
      </c>
      <c r="M31" s="83">
        <v>9.3259420679878104</v>
      </c>
      <c r="N31" s="83">
        <v>8.9877142389573415</v>
      </c>
      <c r="O31" s="83">
        <v>6.9720354616512887</v>
      </c>
      <c r="P31" s="83">
        <v>5.3808371258703636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84.406283652599996</v>
      </c>
      <c r="F32" s="83">
        <v>127.82034852210001</v>
      </c>
      <c r="G32" s="83">
        <v>146.63280639935715</v>
      </c>
      <c r="H32" s="83">
        <v>199.6200758448</v>
      </c>
      <c r="I32" s="83">
        <v>155.94377494409997</v>
      </c>
      <c r="J32" s="83">
        <v>159.226746354</v>
      </c>
      <c r="K32" s="83">
        <v>136.3066069365</v>
      </c>
      <c r="L32" s="83">
        <v>99.064634737819304</v>
      </c>
      <c r="M32" s="83">
        <v>89.417983822237261</v>
      </c>
      <c r="N32" s="83">
        <v>73.964905560766553</v>
      </c>
      <c r="O32" s="83">
        <v>139.43736417865608</v>
      </c>
      <c r="P32" s="83">
        <v>145.16674496552278</v>
      </c>
      <c r="Q32" s="83">
        <v>100.14265289346666</v>
      </c>
    </row>
    <row r="33" spans="1:17" x14ac:dyDescent="0.25">
      <c r="A33" s="84" t="s">
        <v>66</v>
      </c>
      <c r="B33" s="83">
        <v>693.83806166949887</v>
      </c>
      <c r="C33" s="83">
        <v>666.99497586871996</v>
      </c>
      <c r="D33" s="83">
        <v>604.03185066252172</v>
      </c>
      <c r="E33" s="83">
        <v>669.66834366008322</v>
      </c>
      <c r="F33" s="83">
        <v>698.1053702730685</v>
      </c>
      <c r="G33" s="83">
        <v>750.92649531599307</v>
      </c>
      <c r="H33" s="83">
        <v>806.21197971512277</v>
      </c>
      <c r="I33" s="83">
        <v>818.72219918405995</v>
      </c>
      <c r="J33" s="83">
        <v>821.60396451939187</v>
      </c>
      <c r="K33" s="83">
        <v>695.38866229059727</v>
      </c>
      <c r="L33" s="83">
        <v>780.5634519443081</v>
      </c>
      <c r="M33" s="83">
        <v>676.38779352309098</v>
      </c>
      <c r="N33" s="83">
        <v>650.79397055304344</v>
      </c>
      <c r="O33" s="83">
        <v>620.30241557020838</v>
      </c>
      <c r="P33" s="83">
        <v>595.73327349208967</v>
      </c>
      <c r="Q33" s="83">
        <v>612.77199279079969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30.564866732400002</v>
      </c>
      <c r="F35" s="83">
        <v>44.898760043280006</v>
      </c>
      <c r="G35" s="83">
        <v>60.633360132813777</v>
      </c>
      <c r="H35" s="83">
        <v>73.033872242759998</v>
      </c>
      <c r="I35" s="83">
        <v>55.676960281800007</v>
      </c>
      <c r="J35" s="83">
        <v>70.053781271760002</v>
      </c>
      <c r="K35" s="83">
        <v>101.18796362532002</v>
      </c>
      <c r="L35" s="83">
        <v>112.25312923110322</v>
      </c>
      <c r="M35" s="83">
        <v>126.41003533171889</v>
      </c>
      <c r="N35" s="83">
        <v>141.71299999999971</v>
      </c>
      <c r="O35" s="83">
        <v>155.0112192207923</v>
      </c>
      <c r="P35" s="83">
        <v>201.91332022237856</v>
      </c>
      <c r="Q35" s="83">
        <v>198.91197837732318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920.20618786963564</v>
      </c>
      <c r="C37" s="105">
        <f t="shared" ref="C37:Q37" si="9">SUM(C38:C42)</f>
        <v>972.98047019451019</v>
      </c>
      <c r="D37" s="105">
        <f t="shared" si="9"/>
        <v>956.94856499546154</v>
      </c>
      <c r="E37" s="105">
        <f t="shared" si="9"/>
        <v>997.44412451783035</v>
      </c>
      <c r="F37" s="105">
        <f t="shared" si="9"/>
        <v>1021.6904212858317</v>
      </c>
      <c r="G37" s="105">
        <f t="shared" si="9"/>
        <v>1051.0588658492727</v>
      </c>
      <c r="H37" s="105">
        <f t="shared" si="9"/>
        <v>1083.6765370359465</v>
      </c>
      <c r="I37" s="105">
        <f t="shared" si="9"/>
        <v>1103.3288131515324</v>
      </c>
      <c r="J37" s="105">
        <f t="shared" si="9"/>
        <v>1041.1734905155033</v>
      </c>
      <c r="K37" s="105">
        <f t="shared" si="9"/>
        <v>692.67461760805747</v>
      </c>
      <c r="L37" s="105">
        <f t="shared" si="9"/>
        <v>676.23375316094018</v>
      </c>
      <c r="M37" s="105">
        <f t="shared" si="9"/>
        <v>659.96911229522129</v>
      </c>
      <c r="N37" s="105">
        <f t="shared" si="9"/>
        <v>655.63775108653692</v>
      </c>
      <c r="O37" s="105">
        <f t="shared" si="9"/>
        <v>728.66941137656204</v>
      </c>
      <c r="P37" s="105">
        <f t="shared" si="9"/>
        <v>760.08999267444551</v>
      </c>
      <c r="Q37" s="105">
        <f t="shared" si="9"/>
        <v>716.55458764621687</v>
      </c>
    </row>
    <row r="38" spans="1:17" x14ac:dyDescent="0.25">
      <c r="A38" s="104" t="s">
        <v>97</v>
      </c>
      <c r="B38" s="103">
        <f>ISI!B$52</f>
        <v>80.973457869635737</v>
      </c>
      <c r="C38" s="103">
        <f>ISI!C$52</f>
        <v>94.823740194510293</v>
      </c>
      <c r="D38" s="103">
        <f>ISI!D$52</f>
        <v>97.363544995461538</v>
      </c>
      <c r="E38" s="103">
        <f>ISI!E$52</f>
        <v>91.901304517830454</v>
      </c>
      <c r="F38" s="103">
        <f>ISI!F$52</f>
        <v>90.591391285831705</v>
      </c>
      <c r="G38" s="103">
        <f>ISI!G$52</f>
        <v>64.712775849272901</v>
      </c>
      <c r="H38" s="103">
        <f>ISI!H$52</f>
        <v>58.037267035946499</v>
      </c>
      <c r="I38" s="103">
        <f>ISI!I$52</f>
        <v>71.780393151532166</v>
      </c>
      <c r="J38" s="103">
        <f>ISI!J$52</f>
        <v>55.359830515503361</v>
      </c>
      <c r="K38" s="103">
        <f>ISI!K$52</f>
        <v>28.052377608057615</v>
      </c>
      <c r="L38" s="103">
        <f>ISI!L$52</f>
        <v>42.823573160940157</v>
      </c>
      <c r="M38" s="103">
        <f>ISI!M$52</f>
        <v>48.3300522952213</v>
      </c>
      <c r="N38" s="103">
        <f>ISI!N$52</f>
        <v>45.264171086536955</v>
      </c>
      <c r="O38" s="103">
        <f>ISI!O$52</f>
        <v>51.656581376562066</v>
      </c>
      <c r="P38" s="103">
        <f>ISI!P$52</f>
        <v>52.807072674445614</v>
      </c>
      <c r="Q38" s="103">
        <f>ISI!Q$52</f>
        <v>52.945827646216877</v>
      </c>
    </row>
    <row r="39" spans="1:17" x14ac:dyDescent="0.25">
      <c r="A39" s="102" t="s">
        <v>96</v>
      </c>
      <c r="B39" s="101">
        <f>NFM!B$71</f>
        <v>133.96536</v>
      </c>
      <c r="C39" s="101">
        <f>NFM!C$71</f>
        <v>133.81131999999999</v>
      </c>
      <c r="D39" s="101">
        <f>NFM!D$71</f>
        <v>190.68729000000002</v>
      </c>
      <c r="E39" s="101">
        <f>NFM!E$71</f>
        <v>211.18359999999998</v>
      </c>
      <c r="F39" s="101">
        <f>NFM!F$71</f>
        <v>215.56863000000001</v>
      </c>
      <c r="G39" s="101">
        <f>NFM!G$71</f>
        <v>214.66081999999997</v>
      </c>
      <c r="H39" s="101">
        <f>NFM!H$71</f>
        <v>210.11975000000001</v>
      </c>
      <c r="I39" s="101">
        <f>NFM!I$71</f>
        <v>193.48603000000003</v>
      </c>
      <c r="J39" s="101">
        <f>NFM!J$71</f>
        <v>143.92317</v>
      </c>
      <c r="K39" s="101">
        <f>NFM!K$71</f>
        <v>61.477440000000001</v>
      </c>
      <c r="L39" s="101">
        <f>NFM!L$71</f>
        <v>71.329229999999995</v>
      </c>
      <c r="M39" s="101">
        <f>NFM!M$71</f>
        <v>125.49916000000002</v>
      </c>
      <c r="N39" s="101">
        <f>NFM!N$71</f>
        <v>140.02112000000002</v>
      </c>
      <c r="O39" s="101">
        <f>NFM!O$71</f>
        <v>139.99042</v>
      </c>
      <c r="P39" s="101">
        <f>NFM!P$71</f>
        <v>138.62993</v>
      </c>
      <c r="Q39" s="101">
        <f>NFM!Q$71</f>
        <v>139.41103000000001</v>
      </c>
    </row>
    <row r="40" spans="1:17" x14ac:dyDescent="0.25">
      <c r="A40" s="102" t="s">
        <v>95</v>
      </c>
      <c r="B40" s="101">
        <f>CHI!B$77</f>
        <v>92.657839999999993</v>
      </c>
      <c r="C40" s="101">
        <f>CHI!C$77</f>
        <v>98.259690000000006</v>
      </c>
      <c r="D40" s="101">
        <f>CHI!D$77</f>
        <v>90.327789999999993</v>
      </c>
      <c r="E40" s="101">
        <f>CHI!E$77</f>
        <v>109.72838</v>
      </c>
      <c r="F40" s="101">
        <f>CHI!F$77</f>
        <v>100.04812</v>
      </c>
      <c r="G40" s="101">
        <f>CHI!G$77</f>
        <v>110.73929</v>
      </c>
      <c r="H40" s="101">
        <f>CHI!H$77</f>
        <v>115.66022</v>
      </c>
      <c r="I40" s="101">
        <f>CHI!I$77</f>
        <v>112.24787999999999</v>
      </c>
      <c r="J40" s="101">
        <f>CHI!J$77</f>
        <v>75.094399999999993</v>
      </c>
      <c r="K40" s="101">
        <f>CHI!K$77</f>
        <v>71.628380000000007</v>
      </c>
      <c r="L40" s="101">
        <f>CHI!L$77</f>
        <v>70.464330000000004</v>
      </c>
      <c r="M40" s="101">
        <f>CHI!M$77</f>
        <v>48.480670000000003</v>
      </c>
      <c r="N40" s="101">
        <f>CHI!N$77</f>
        <v>36.240900000000003</v>
      </c>
      <c r="O40" s="101">
        <f>CHI!O$77</f>
        <v>45.399180000000001</v>
      </c>
      <c r="P40" s="101">
        <f>CHI!P$77</f>
        <v>46.541539999999998</v>
      </c>
      <c r="Q40" s="101">
        <f>CHI!Q$77</f>
        <v>48.22871</v>
      </c>
    </row>
    <row r="41" spans="1:17" x14ac:dyDescent="0.25">
      <c r="A41" s="102" t="s">
        <v>94</v>
      </c>
      <c r="B41" s="101">
        <f>NMM!B$57</f>
        <v>598.51978999999994</v>
      </c>
      <c r="C41" s="101">
        <f>NMM!C$57</f>
        <v>622.90067999999997</v>
      </c>
      <c r="D41" s="101">
        <f>NMM!D$57</f>
        <v>554.86689000000001</v>
      </c>
      <c r="E41" s="101">
        <f>NMM!E$57</f>
        <v>565.96525999999994</v>
      </c>
      <c r="F41" s="101">
        <f>NMM!F$57</f>
        <v>587.68183999999997</v>
      </c>
      <c r="G41" s="101">
        <f>NMM!G$57</f>
        <v>636.07381999999996</v>
      </c>
      <c r="H41" s="101">
        <f>NMM!H$57</f>
        <v>673.84055000000001</v>
      </c>
      <c r="I41" s="101">
        <f>NMM!I$57</f>
        <v>705.10118</v>
      </c>
      <c r="J41" s="101">
        <f>NMM!J$57</f>
        <v>749.87827000000004</v>
      </c>
      <c r="K41" s="101">
        <f>NMM!K$57</f>
        <v>516.87514999999996</v>
      </c>
      <c r="L41" s="101">
        <f>NMM!L$57</f>
        <v>479.39166999999998</v>
      </c>
      <c r="M41" s="101">
        <f>NMM!M$57</f>
        <v>423.81044000000003</v>
      </c>
      <c r="N41" s="101">
        <f>NMM!N$57</f>
        <v>416.81900000000002</v>
      </c>
      <c r="O41" s="101">
        <f>NMM!O$57</f>
        <v>476.68617999999998</v>
      </c>
      <c r="P41" s="101">
        <f>NMM!P$57</f>
        <v>501.38538999999997</v>
      </c>
      <c r="Q41" s="101">
        <f>NMM!Q$57</f>
        <v>452.90109999999999</v>
      </c>
    </row>
    <row r="42" spans="1:17" x14ac:dyDescent="0.25">
      <c r="A42" s="100" t="s">
        <v>93</v>
      </c>
      <c r="B42" s="99">
        <v>14.089740000000001</v>
      </c>
      <c r="C42" s="99">
        <v>23.185040000000001</v>
      </c>
      <c r="D42" s="99">
        <v>23.703050000000001</v>
      </c>
      <c r="E42" s="99">
        <v>18.665579999999999</v>
      </c>
      <c r="F42" s="99">
        <v>27.800439999999998</v>
      </c>
      <c r="G42" s="99">
        <v>24.872160000000001</v>
      </c>
      <c r="H42" s="99">
        <v>26.018750000000001</v>
      </c>
      <c r="I42" s="99">
        <v>20.713329999999999</v>
      </c>
      <c r="J42" s="99">
        <v>16.917819999999999</v>
      </c>
      <c r="K42" s="99">
        <v>14.64127</v>
      </c>
      <c r="L42" s="99">
        <v>12.22495</v>
      </c>
      <c r="M42" s="99">
        <v>13.848789999999999</v>
      </c>
      <c r="N42" s="99">
        <v>17.292560000000002</v>
      </c>
      <c r="O42" s="99">
        <v>14.937049999999999</v>
      </c>
      <c r="P42" s="99">
        <v>20.72606</v>
      </c>
      <c r="Q42" s="99">
        <v>23.067920000000001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0.71995536044759634</v>
      </c>
      <c r="C46" s="77">
        <f t="shared" si="10"/>
        <v>0.6836429822113903</v>
      </c>
      <c r="D46" s="77">
        <f t="shared" si="10"/>
        <v>0.65865505978663785</v>
      </c>
      <c r="E46" s="77">
        <f t="shared" si="10"/>
        <v>0.68341684064289276</v>
      </c>
      <c r="F46" s="77">
        <f t="shared" si="10"/>
        <v>0.68502928238221994</v>
      </c>
      <c r="G46" s="77">
        <f t="shared" si="10"/>
        <v>0.69385710329741723</v>
      </c>
      <c r="H46" s="77">
        <f t="shared" si="10"/>
        <v>0.70239591776214927</v>
      </c>
      <c r="I46" s="77">
        <f t="shared" si="10"/>
        <v>0.67425678870533368</v>
      </c>
      <c r="J46" s="77">
        <f t="shared" si="10"/>
        <v>0.68154414668999874</v>
      </c>
      <c r="K46" s="77">
        <f t="shared" si="10"/>
        <v>0.73243252250013624</v>
      </c>
      <c r="L46" s="77">
        <f t="shared" si="10"/>
        <v>0.73500167798064742</v>
      </c>
      <c r="M46" s="77">
        <f t="shared" si="10"/>
        <v>0.72310820990198588</v>
      </c>
      <c r="N46" s="77">
        <f t="shared" si="10"/>
        <v>0.71809649587128388</v>
      </c>
      <c r="O46" s="77">
        <f t="shared" si="10"/>
        <v>0.69642063805866217</v>
      </c>
      <c r="P46" s="77">
        <f t="shared" si="10"/>
        <v>0.68967123569124977</v>
      </c>
      <c r="Q46" s="77">
        <f t="shared" si="10"/>
        <v>0.69394249151353748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1.0386827148374812E-2</v>
      </c>
      <c r="C51" s="75">
        <f t="shared" si="15"/>
        <v>9.409216902553837E-3</v>
      </c>
      <c r="D51" s="75">
        <f t="shared" si="15"/>
        <v>9.6265288088297554E-3</v>
      </c>
      <c r="E51" s="75">
        <f t="shared" si="15"/>
        <v>1.0078842393493367E-2</v>
      </c>
      <c r="F51" s="75">
        <f t="shared" si="15"/>
        <v>1.0035719338534638E-2</v>
      </c>
      <c r="G51" s="75">
        <f t="shared" si="15"/>
        <v>1.055290509887594E-2</v>
      </c>
      <c r="H51" s="75">
        <f t="shared" si="15"/>
        <v>1.0112049826198522E-2</v>
      </c>
      <c r="I51" s="75">
        <f t="shared" si="15"/>
        <v>9.8179238122489982E-3</v>
      </c>
      <c r="J51" s="75">
        <f t="shared" si="15"/>
        <v>9.4136710821667007E-3</v>
      </c>
      <c r="K51" s="75">
        <f t="shared" si="15"/>
        <v>1.02065679915984E-2</v>
      </c>
      <c r="L51" s="75">
        <f t="shared" si="15"/>
        <v>1.0540553576265203E-2</v>
      </c>
      <c r="M51" s="75">
        <f t="shared" si="15"/>
        <v>1.027181829293904E-2</v>
      </c>
      <c r="N51" s="75">
        <f t="shared" si="15"/>
        <v>1.0041489676951567E-2</v>
      </c>
      <c r="O51" s="75">
        <f t="shared" si="15"/>
        <v>9.1636234489684398E-3</v>
      </c>
      <c r="P51" s="75">
        <f t="shared" si="15"/>
        <v>9.302260052488796E-3</v>
      </c>
      <c r="Q51" s="75">
        <f t="shared" si="15"/>
        <v>9.5920877203309676E-3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0.26580118716276763</v>
      </c>
      <c r="C52" s="73">
        <f t="shared" si="16"/>
        <v>0.26620794147559895</v>
      </c>
      <c r="D52" s="73">
        <f t="shared" si="16"/>
        <v>0.27021030306971261</v>
      </c>
      <c r="E52" s="73">
        <f t="shared" si="16"/>
        <v>0.26835581453833407</v>
      </c>
      <c r="F52" s="73">
        <f t="shared" si="16"/>
        <v>0.2689633073501706</v>
      </c>
      <c r="G52" s="73">
        <f t="shared" si="16"/>
        <v>0.26101021390951407</v>
      </c>
      <c r="H52" s="73">
        <f t="shared" si="16"/>
        <v>0.24008033034123036</v>
      </c>
      <c r="I52" s="73">
        <f t="shared" si="16"/>
        <v>0.21120321478482681</v>
      </c>
      <c r="J52" s="73">
        <f t="shared" si="16"/>
        <v>0.18885862160507969</v>
      </c>
      <c r="K52" s="73">
        <f t="shared" si="16"/>
        <v>0.21428927858734467</v>
      </c>
      <c r="L52" s="73">
        <f t="shared" si="16"/>
        <v>0.21022666459249303</v>
      </c>
      <c r="M52" s="73">
        <f t="shared" si="16"/>
        <v>0.20819644946886431</v>
      </c>
      <c r="N52" s="73">
        <f t="shared" si="16"/>
        <v>0.20602015691378359</v>
      </c>
      <c r="O52" s="73">
        <f t="shared" si="16"/>
        <v>0.19507619400370607</v>
      </c>
      <c r="P52" s="73">
        <f t="shared" si="16"/>
        <v>0.19719733959682476</v>
      </c>
      <c r="Q52" s="73">
        <f t="shared" si="16"/>
        <v>0.20419684314004899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0.44376734613645397</v>
      </c>
      <c r="C53" s="71">
        <f t="shared" si="17"/>
        <v>0.40802582383323754</v>
      </c>
      <c r="D53" s="71">
        <f t="shared" si="17"/>
        <v>0.37881822790809555</v>
      </c>
      <c r="E53" s="71">
        <f t="shared" si="17"/>
        <v>0.40498218371106531</v>
      </c>
      <c r="F53" s="71">
        <f t="shared" si="17"/>
        <v>0.40603025569351475</v>
      </c>
      <c r="G53" s="71">
        <f t="shared" si="17"/>
        <v>0.4222939842890272</v>
      </c>
      <c r="H53" s="71">
        <f t="shared" si="17"/>
        <v>0.45220353759472037</v>
      </c>
      <c r="I53" s="71">
        <f t="shared" si="17"/>
        <v>0.45323565010825789</v>
      </c>
      <c r="J53" s="71">
        <f t="shared" si="17"/>
        <v>0.48327185400275235</v>
      </c>
      <c r="K53" s="71">
        <f t="shared" si="17"/>
        <v>0.50793667592119318</v>
      </c>
      <c r="L53" s="71">
        <f t="shared" si="17"/>
        <v>0.5142344598118892</v>
      </c>
      <c r="M53" s="71">
        <f t="shared" si="17"/>
        <v>0.50463994214018248</v>
      </c>
      <c r="N53" s="71">
        <f t="shared" si="17"/>
        <v>0.50203484928054876</v>
      </c>
      <c r="O53" s="71">
        <f t="shared" si="17"/>
        <v>0.49218082060598767</v>
      </c>
      <c r="P53" s="71">
        <f t="shared" si="17"/>
        <v>0.48317163604193625</v>
      </c>
      <c r="Q53" s="71">
        <f t="shared" si="17"/>
        <v>0.48015356065315751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165.32518327368493</v>
      </c>
      <c r="C3" s="46">
        <f t="shared" ref="C3:Q3" si="0">SUM(C4:C5)</f>
        <v>163.66696759591477</v>
      </c>
      <c r="D3" s="46">
        <f t="shared" si="0"/>
        <v>166.88370052032164</v>
      </c>
      <c r="E3" s="46">
        <f t="shared" si="0"/>
        <v>170.52494502849757</v>
      </c>
      <c r="F3" s="46">
        <f t="shared" si="0"/>
        <v>174.48476074282101</v>
      </c>
      <c r="G3" s="46">
        <f t="shared" si="0"/>
        <v>219.17906461834741</v>
      </c>
      <c r="H3" s="46">
        <f t="shared" si="0"/>
        <v>223.50634166696707</v>
      </c>
      <c r="I3" s="46">
        <f t="shared" si="0"/>
        <v>259.29863952871045</v>
      </c>
      <c r="J3" s="46">
        <f t="shared" si="0"/>
        <v>247.35627325210706</v>
      </c>
      <c r="K3" s="46">
        <f t="shared" si="0"/>
        <v>87.967202314829592</v>
      </c>
      <c r="L3" s="46">
        <f t="shared" si="0"/>
        <v>151.29099847023843</v>
      </c>
      <c r="M3" s="46">
        <f t="shared" si="0"/>
        <v>189.93554137226664</v>
      </c>
      <c r="N3" s="46">
        <f t="shared" si="0"/>
        <v>170.35004369281364</v>
      </c>
      <c r="O3" s="46">
        <f t="shared" si="0"/>
        <v>165.44247647424069</v>
      </c>
      <c r="P3" s="46">
        <f t="shared" si="0"/>
        <v>197.02546525639511</v>
      </c>
      <c r="Q3" s="46">
        <f t="shared" si="0"/>
        <v>212.61356521339832</v>
      </c>
    </row>
    <row r="4" spans="1:17" x14ac:dyDescent="0.25">
      <c r="A4" s="110" t="s">
        <v>46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08" t="s">
        <v>45</v>
      </c>
      <c r="B5" s="118">
        <v>165.32518327368493</v>
      </c>
      <c r="C5" s="118">
        <v>163.66696759591477</v>
      </c>
      <c r="D5" s="118">
        <v>166.88370052032164</v>
      </c>
      <c r="E5" s="118">
        <v>170.52494502849757</v>
      </c>
      <c r="F5" s="118">
        <v>174.48476074282101</v>
      </c>
      <c r="G5" s="118">
        <v>219.17906461834741</v>
      </c>
      <c r="H5" s="118">
        <v>223.50634166696707</v>
      </c>
      <c r="I5" s="118">
        <v>259.29863952871045</v>
      </c>
      <c r="J5" s="118">
        <v>247.35627325210706</v>
      </c>
      <c r="K5" s="118">
        <v>87.967202314829592</v>
      </c>
      <c r="L5" s="118">
        <v>151.29099847023843</v>
      </c>
      <c r="M5" s="118">
        <v>189.93554137226664</v>
      </c>
      <c r="N5" s="118">
        <v>170.35004369281364</v>
      </c>
      <c r="O5" s="118">
        <v>165.44247647424069</v>
      </c>
      <c r="P5" s="118">
        <v>197.02546525639511</v>
      </c>
      <c r="Q5" s="118">
        <v>212.61356521339832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519</v>
      </c>
      <c r="C7" s="46">
        <f t="shared" ref="C7:Q7" si="1">SUM(C8:C9)</f>
        <v>462</v>
      </c>
      <c r="D7" s="46">
        <f t="shared" si="1"/>
        <v>481</v>
      </c>
      <c r="E7" s="46">
        <f t="shared" si="1"/>
        <v>541</v>
      </c>
      <c r="F7" s="46">
        <f t="shared" si="1"/>
        <v>566</v>
      </c>
      <c r="G7" s="46">
        <f t="shared" si="1"/>
        <v>583</v>
      </c>
      <c r="H7" s="46">
        <f t="shared" si="1"/>
        <v>628</v>
      </c>
      <c r="I7" s="46">
        <f t="shared" si="1"/>
        <v>638</v>
      </c>
      <c r="J7" s="46">
        <f t="shared" si="1"/>
        <v>642</v>
      </c>
      <c r="K7" s="46">
        <f t="shared" si="1"/>
        <v>430</v>
      </c>
      <c r="L7" s="46">
        <f t="shared" si="1"/>
        <v>606</v>
      </c>
      <c r="M7" s="46">
        <f t="shared" si="1"/>
        <v>648</v>
      </c>
      <c r="N7" s="46">
        <f t="shared" si="1"/>
        <v>632</v>
      </c>
      <c r="O7" s="46">
        <f t="shared" si="1"/>
        <v>618</v>
      </c>
      <c r="P7" s="46">
        <f t="shared" si="1"/>
        <v>615</v>
      </c>
      <c r="Q7" s="46">
        <f t="shared" si="1"/>
        <v>603.95732999999996</v>
      </c>
    </row>
    <row r="8" spans="1:17" x14ac:dyDescent="0.25">
      <c r="A8" s="110" t="s">
        <v>46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</row>
    <row r="9" spans="1:17" x14ac:dyDescent="0.25">
      <c r="A9" s="108" t="s">
        <v>45</v>
      </c>
      <c r="B9" s="118">
        <v>519</v>
      </c>
      <c r="C9" s="118">
        <v>462</v>
      </c>
      <c r="D9" s="118">
        <v>481</v>
      </c>
      <c r="E9" s="118">
        <v>541</v>
      </c>
      <c r="F9" s="118">
        <v>566</v>
      </c>
      <c r="G9" s="118">
        <v>583</v>
      </c>
      <c r="H9" s="118">
        <v>628</v>
      </c>
      <c r="I9" s="118">
        <v>638</v>
      </c>
      <c r="J9" s="118">
        <v>642</v>
      </c>
      <c r="K9" s="118">
        <v>430</v>
      </c>
      <c r="L9" s="118">
        <v>606</v>
      </c>
      <c r="M9" s="118">
        <v>648</v>
      </c>
      <c r="N9" s="118">
        <v>632</v>
      </c>
      <c r="O9" s="118">
        <v>618</v>
      </c>
      <c r="P9" s="118">
        <v>615</v>
      </c>
      <c r="Q9" s="118">
        <v>603.95732999999996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578.94736842105272</v>
      </c>
      <c r="C11" s="46">
        <f t="shared" si="2"/>
        <v>578.94736842105272</v>
      </c>
      <c r="D11" s="46">
        <f t="shared" si="2"/>
        <v>578.94736842105272</v>
      </c>
      <c r="E11" s="46">
        <f t="shared" si="2"/>
        <v>578.94736842105272</v>
      </c>
      <c r="F11" s="46">
        <f t="shared" si="2"/>
        <v>625.32881930174983</v>
      </c>
      <c r="G11" s="46">
        <f t="shared" si="2"/>
        <v>625.32881930174983</v>
      </c>
      <c r="H11" s="46">
        <f t="shared" si="2"/>
        <v>671.71027018244695</v>
      </c>
      <c r="I11" s="46">
        <f t="shared" si="2"/>
        <v>671.71027018244695</v>
      </c>
      <c r="J11" s="46">
        <f t="shared" si="2"/>
        <v>718.09172106314406</v>
      </c>
      <c r="K11" s="46">
        <f t="shared" si="2"/>
        <v>671.71027018244695</v>
      </c>
      <c r="L11" s="46">
        <f t="shared" si="2"/>
        <v>671.71027018244695</v>
      </c>
      <c r="M11" s="46">
        <f t="shared" si="2"/>
        <v>718.09172106314406</v>
      </c>
      <c r="N11" s="46">
        <f t="shared" si="2"/>
        <v>671.71027018244695</v>
      </c>
      <c r="O11" s="46">
        <f t="shared" si="2"/>
        <v>671.71027018244695</v>
      </c>
      <c r="P11" s="46">
        <f t="shared" si="2"/>
        <v>671.71027018244695</v>
      </c>
      <c r="Q11" s="46">
        <f t="shared" si="2"/>
        <v>671.71027018244695</v>
      </c>
    </row>
    <row r="12" spans="1:17" x14ac:dyDescent="0.25">
      <c r="A12" s="110" t="s">
        <v>46</v>
      </c>
      <c r="B12" s="120">
        <v>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</row>
    <row r="13" spans="1:17" x14ac:dyDescent="0.25">
      <c r="A13" s="108" t="s">
        <v>45</v>
      </c>
      <c r="B13" s="118">
        <v>578.94736842105272</v>
      </c>
      <c r="C13" s="118">
        <v>578.94736842105272</v>
      </c>
      <c r="D13" s="118">
        <v>578.94736842105272</v>
      </c>
      <c r="E13" s="118">
        <v>578.94736842105272</v>
      </c>
      <c r="F13" s="118">
        <v>625.32881930174983</v>
      </c>
      <c r="G13" s="118">
        <v>625.32881930174983</v>
      </c>
      <c r="H13" s="118">
        <v>671.71027018244695</v>
      </c>
      <c r="I13" s="118">
        <v>671.71027018244695</v>
      </c>
      <c r="J13" s="118">
        <v>718.09172106314406</v>
      </c>
      <c r="K13" s="118">
        <v>671.71027018244695</v>
      </c>
      <c r="L13" s="118">
        <v>671.71027018244695</v>
      </c>
      <c r="M13" s="118">
        <v>718.09172106314406</v>
      </c>
      <c r="N13" s="118">
        <v>671.71027018244695</v>
      </c>
      <c r="O13" s="118">
        <v>671.71027018244695</v>
      </c>
      <c r="P13" s="118">
        <v>671.71027018244695</v>
      </c>
      <c r="Q13" s="118">
        <v>671.71027018244695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0</v>
      </c>
      <c r="E14" s="38">
        <f t="shared" si="3"/>
        <v>46.381450880697081</v>
      </c>
      <c r="F14" s="38">
        <f t="shared" si="3"/>
        <v>46.381450880697116</v>
      </c>
      <c r="G14" s="38">
        <f t="shared" si="3"/>
        <v>0</v>
      </c>
      <c r="H14" s="38">
        <f t="shared" si="3"/>
        <v>92.762901761394161</v>
      </c>
      <c r="I14" s="38">
        <f t="shared" si="3"/>
        <v>0</v>
      </c>
      <c r="J14" s="38">
        <f t="shared" si="3"/>
        <v>46.381450880697116</v>
      </c>
      <c r="K14" s="38">
        <f t="shared" si="3"/>
        <v>0</v>
      </c>
      <c r="L14" s="38">
        <f t="shared" si="3"/>
        <v>0</v>
      </c>
      <c r="M14" s="38">
        <f t="shared" si="3"/>
        <v>46.381450880697116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46.381450880697081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46.381450880697081</v>
      </c>
      <c r="F16" s="118">
        <v>46.381450880697116</v>
      </c>
      <c r="G16" s="118">
        <v>0</v>
      </c>
      <c r="H16" s="118">
        <v>92.762901761394161</v>
      </c>
      <c r="I16" s="118">
        <v>0</v>
      </c>
      <c r="J16" s="118">
        <v>46.381450880697116</v>
      </c>
      <c r="K16" s="118">
        <v>0</v>
      </c>
      <c r="L16" s="118">
        <v>0</v>
      </c>
      <c r="M16" s="118">
        <v>46.381450880697116</v>
      </c>
      <c r="N16" s="118">
        <v>0</v>
      </c>
      <c r="O16" s="118">
        <v>0</v>
      </c>
      <c r="P16" s="118">
        <v>0</v>
      </c>
      <c r="Q16" s="118">
        <v>46.381450880697081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0</v>
      </c>
      <c r="E17" s="38">
        <f t="shared" si="4"/>
        <v>46.381450880697116</v>
      </c>
      <c r="F17" s="38">
        <f t="shared" si="4"/>
        <v>0</v>
      </c>
      <c r="G17" s="38">
        <f t="shared" si="4"/>
        <v>0</v>
      </c>
      <c r="H17" s="38">
        <f t="shared" si="4"/>
        <v>46.381450880697003</v>
      </c>
      <c r="I17" s="38">
        <f t="shared" si="4"/>
        <v>0</v>
      </c>
      <c r="J17" s="38">
        <f t="shared" si="4"/>
        <v>0</v>
      </c>
      <c r="K17" s="38">
        <f t="shared" si="4"/>
        <v>46.381450880697116</v>
      </c>
      <c r="L17" s="38">
        <f t="shared" si="4"/>
        <v>0</v>
      </c>
      <c r="M17" s="38">
        <f t="shared" si="4"/>
        <v>0</v>
      </c>
      <c r="N17" s="38">
        <f t="shared" si="4"/>
        <v>46.381450880697116</v>
      </c>
      <c r="O17" s="38">
        <f t="shared" si="4"/>
        <v>0</v>
      </c>
      <c r="P17" s="38">
        <f t="shared" si="4"/>
        <v>0</v>
      </c>
      <c r="Q17" s="38">
        <f t="shared" si="4"/>
        <v>46.381450880697116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46.381450880697116</v>
      </c>
      <c r="F19" s="118">
        <f t="shared" si="5"/>
        <v>0</v>
      </c>
      <c r="G19" s="118">
        <f t="shared" si="5"/>
        <v>0</v>
      </c>
      <c r="H19" s="118">
        <f t="shared" si="5"/>
        <v>46.381450880697003</v>
      </c>
      <c r="I19" s="118">
        <f t="shared" si="5"/>
        <v>0</v>
      </c>
      <c r="J19" s="118">
        <f t="shared" si="5"/>
        <v>0</v>
      </c>
      <c r="K19" s="118">
        <f t="shared" si="5"/>
        <v>46.381450880697116</v>
      </c>
      <c r="L19" s="118">
        <f t="shared" si="5"/>
        <v>0</v>
      </c>
      <c r="M19" s="118">
        <f t="shared" si="5"/>
        <v>0</v>
      </c>
      <c r="N19" s="118">
        <f t="shared" si="5"/>
        <v>46.381450880697116</v>
      </c>
      <c r="O19" s="118">
        <f t="shared" si="5"/>
        <v>0</v>
      </c>
      <c r="P19" s="118">
        <f t="shared" si="5"/>
        <v>0</v>
      </c>
      <c r="Q19" s="118">
        <f t="shared" si="5"/>
        <v>46.381450880697116</v>
      </c>
    </row>
    <row r="20" spans="1:17" x14ac:dyDescent="0.25">
      <c r="A20" s="31" t="s">
        <v>107</v>
      </c>
      <c r="B20" s="46">
        <f t="shared" ref="B20:Q20" si="6">SUM(B21:B22)</f>
        <v>59.947368421052715</v>
      </c>
      <c r="C20" s="46">
        <f t="shared" si="6"/>
        <v>116.94736842105272</v>
      </c>
      <c r="D20" s="46">
        <f t="shared" si="6"/>
        <v>97.947368421052715</v>
      </c>
      <c r="E20" s="46">
        <f t="shared" si="6"/>
        <v>37.947368421052715</v>
      </c>
      <c r="F20" s="46">
        <f t="shared" si="6"/>
        <v>59.328819301749832</v>
      </c>
      <c r="G20" s="46">
        <f t="shared" si="6"/>
        <v>42.328819301749832</v>
      </c>
      <c r="H20" s="46">
        <f t="shared" si="6"/>
        <v>43.710270182446948</v>
      </c>
      <c r="I20" s="46">
        <f t="shared" si="6"/>
        <v>33.710270182446948</v>
      </c>
      <c r="J20" s="46">
        <f t="shared" si="6"/>
        <v>76.091721063144064</v>
      </c>
      <c r="K20" s="46">
        <f t="shared" si="6"/>
        <v>241.71027018244695</v>
      </c>
      <c r="L20" s="46">
        <f t="shared" si="6"/>
        <v>65.710270182446948</v>
      </c>
      <c r="M20" s="46">
        <f t="shared" si="6"/>
        <v>70.091721063144064</v>
      </c>
      <c r="N20" s="46">
        <f t="shared" si="6"/>
        <v>39.710270182446948</v>
      </c>
      <c r="O20" s="46">
        <f t="shared" si="6"/>
        <v>53.710270182446948</v>
      </c>
      <c r="P20" s="46">
        <f t="shared" si="6"/>
        <v>56.710270182446948</v>
      </c>
      <c r="Q20" s="46">
        <f t="shared" si="6"/>
        <v>67.752940182446991</v>
      </c>
    </row>
    <row r="21" spans="1:17" x14ac:dyDescent="0.25">
      <c r="A21" s="110" t="s">
        <v>46</v>
      </c>
      <c r="B21" s="120">
        <f>B12-B8</f>
        <v>0</v>
      </c>
      <c r="C21" s="120">
        <f t="shared" ref="C21:Q21" si="7">C12-C8</f>
        <v>0</v>
      </c>
      <c r="D21" s="120">
        <f t="shared" si="7"/>
        <v>0</v>
      </c>
      <c r="E21" s="120">
        <f t="shared" si="7"/>
        <v>0</v>
      </c>
      <c r="F21" s="120">
        <f t="shared" si="7"/>
        <v>0</v>
      </c>
      <c r="G21" s="120">
        <f t="shared" si="7"/>
        <v>0</v>
      </c>
      <c r="H21" s="120">
        <f t="shared" si="7"/>
        <v>0</v>
      </c>
      <c r="I21" s="120">
        <f t="shared" si="7"/>
        <v>0</v>
      </c>
      <c r="J21" s="120">
        <f t="shared" si="7"/>
        <v>0</v>
      </c>
      <c r="K21" s="120">
        <f t="shared" si="7"/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</row>
    <row r="22" spans="1:17" x14ac:dyDescent="0.25">
      <c r="A22" s="108" t="s">
        <v>45</v>
      </c>
      <c r="B22" s="118">
        <f>B13-B9</f>
        <v>59.947368421052715</v>
      </c>
      <c r="C22" s="118">
        <f t="shared" ref="C22:Q22" si="8">C13-C9</f>
        <v>116.94736842105272</v>
      </c>
      <c r="D22" s="118">
        <f t="shared" si="8"/>
        <v>97.947368421052715</v>
      </c>
      <c r="E22" s="118">
        <f t="shared" si="8"/>
        <v>37.947368421052715</v>
      </c>
      <c r="F22" s="118">
        <f t="shared" si="8"/>
        <v>59.328819301749832</v>
      </c>
      <c r="G22" s="118">
        <f t="shared" si="8"/>
        <v>42.328819301749832</v>
      </c>
      <c r="H22" s="118">
        <f t="shared" si="8"/>
        <v>43.710270182446948</v>
      </c>
      <c r="I22" s="118">
        <f t="shared" si="8"/>
        <v>33.710270182446948</v>
      </c>
      <c r="J22" s="118">
        <f t="shared" si="8"/>
        <v>76.091721063144064</v>
      </c>
      <c r="K22" s="118">
        <f t="shared" si="8"/>
        <v>241.71027018244695</v>
      </c>
      <c r="L22" s="118">
        <f t="shared" si="8"/>
        <v>65.710270182446948</v>
      </c>
      <c r="M22" s="118">
        <f t="shared" si="8"/>
        <v>70.091721063144064</v>
      </c>
      <c r="N22" s="118">
        <f t="shared" si="8"/>
        <v>39.710270182446948</v>
      </c>
      <c r="O22" s="118">
        <f t="shared" si="8"/>
        <v>53.710270182446948</v>
      </c>
      <c r="P22" s="118">
        <f t="shared" si="8"/>
        <v>56.710270182446948</v>
      </c>
      <c r="Q22" s="118">
        <f t="shared" si="8"/>
        <v>67.752940182446991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167.36385694240175</v>
      </c>
      <c r="C25" s="38">
        <v>149.39338000000004</v>
      </c>
      <c r="D25" s="38">
        <v>136.96041999999989</v>
      </c>
      <c r="E25" s="38">
        <v>131.71622999999951</v>
      </c>
      <c r="F25" s="38">
        <v>132.19236000000009</v>
      </c>
      <c r="G25" s="38">
        <v>154.29992366389951</v>
      </c>
      <c r="H25" s="38">
        <v>161.10109999999978</v>
      </c>
      <c r="I25" s="38">
        <v>136.79812999999993</v>
      </c>
      <c r="J25" s="38">
        <v>150.47790999999984</v>
      </c>
      <c r="K25" s="38">
        <v>118.22005999999996</v>
      </c>
      <c r="L25" s="38">
        <v>147.58335311833048</v>
      </c>
      <c r="M25" s="38">
        <v>142.81219301897232</v>
      </c>
      <c r="N25" s="38">
        <v>149.23579703064246</v>
      </c>
      <c r="O25" s="38">
        <v>147.50538414773416</v>
      </c>
      <c r="P25" s="38">
        <v>143.90635006013903</v>
      </c>
      <c r="Q25" s="38">
        <v>143.07269704016511</v>
      </c>
    </row>
    <row r="26" spans="1:17" x14ac:dyDescent="0.25">
      <c r="A26" s="55" t="s">
        <v>33</v>
      </c>
      <c r="B26" s="54">
        <v>25.865900710607232</v>
      </c>
      <c r="C26" s="54">
        <v>2.7021999999999977</v>
      </c>
      <c r="D26" s="54">
        <v>3.4031900000000022</v>
      </c>
      <c r="E26" s="54">
        <v>4.0864399999999996</v>
      </c>
      <c r="F26" s="54">
        <v>0</v>
      </c>
      <c r="G26" s="54">
        <v>5.4512909671480294</v>
      </c>
      <c r="H26" s="54">
        <v>7.4679600000000015</v>
      </c>
      <c r="I26" s="54">
        <v>6.1017100000000006</v>
      </c>
      <c r="J26" s="54">
        <v>6.7797999999999998</v>
      </c>
      <c r="K26" s="54">
        <v>3.4120200000000001</v>
      </c>
      <c r="L26" s="54">
        <v>5.4399348604104389</v>
      </c>
      <c r="M26" s="54">
        <v>6.116994333601049</v>
      </c>
      <c r="N26" s="54">
        <v>5.449582964069144</v>
      </c>
      <c r="O26" s="54">
        <v>5.4420570955981216</v>
      </c>
      <c r="P26" s="54">
        <v>6.1144263036449882</v>
      </c>
      <c r="Q26" s="54">
        <v>5.4471385378273816</v>
      </c>
    </row>
    <row r="27" spans="1:17" x14ac:dyDescent="0.25">
      <c r="A27" s="53" t="s">
        <v>48</v>
      </c>
      <c r="B27" s="51">
        <v>25.865900710607232</v>
      </c>
      <c r="C27" s="51">
        <v>2.7021999999999977</v>
      </c>
      <c r="D27" s="51">
        <v>3.4031900000000022</v>
      </c>
      <c r="E27" s="51">
        <v>4.0864399999999996</v>
      </c>
      <c r="F27" s="51">
        <v>0</v>
      </c>
      <c r="G27" s="51">
        <v>5.4512909671480294</v>
      </c>
      <c r="H27" s="51">
        <v>7.4679600000000015</v>
      </c>
      <c r="I27" s="51">
        <v>6.1017100000000006</v>
      </c>
      <c r="J27" s="51">
        <v>6.7797999999999998</v>
      </c>
      <c r="K27" s="51">
        <v>3.4120200000000001</v>
      </c>
      <c r="L27" s="51">
        <v>5.4399348604104389</v>
      </c>
      <c r="M27" s="51">
        <v>6.116994333601049</v>
      </c>
      <c r="N27" s="51">
        <v>5.449582964069144</v>
      </c>
      <c r="O27" s="51">
        <v>5.4420570955981216</v>
      </c>
      <c r="P27" s="51">
        <v>6.1144263036449882</v>
      </c>
      <c r="Q27" s="51">
        <v>5.4471385378273816</v>
      </c>
    </row>
    <row r="28" spans="1:17" x14ac:dyDescent="0.25">
      <c r="A28" s="53" t="s">
        <v>47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32</v>
      </c>
      <c r="B29" s="51">
        <v>2.1258234282431001</v>
      </c>
      <c r="C29" s="51">
        <v>1.0976900000001617</v>
      </c>
      <c r="D29" s="51">
        <v>1.098969999999726</v>
      </c>
      <c r="E29" s="51">
        <v>1.1005199999995163</v>
      </c>
      <c r="F29" s="51">
        <v>1.101930000000003</v>
      </c>
      <c r="G29" s="51">
        <v>3.2242043832480185</v>
      </c>
      <c r="H29" s="51">
        <v>4.3025499999998544</v>
      </c>
      <c r="I29" s="51">
        <v>2.2043599999999977</v>
      </c>
      <c r="J29" s="51">
        <v>2.2019699999999922</v>
      </c>
      <c r="K29" s="51">
        <v>3.2017199999998596</v>
      </c>
      <c r="L29" s="51">
        <v>3.2264539771463348</v>
      </c>
      <c r="M29" s="51">
        <v>3.2263517004788653</v>
      </c>
      <c r="N29" s="51">
        <v>2.1992892578212455</v>
      </c>
      <c r="O29" s="51">
        <v>1.0991155409742106</v>
      </c>
      <c r="P29" s="51">
        <v>1.0995526441929755</v>
      </c>
      <c r="Q29" s="51">
        <v>1.0999008359570546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1.0987730057633396</v>
      </c>
      <c r="C31" s="51">
        <v>1.0976900000001617</v>
      </c>
      <c r="D31" s="51">
        <v>1.098969999999726</v>
      </c>
      <c r="E31" s="51">
        <v>1.1005199999995163</v>
      </c>
      <c r="F31" s="51">
        <v>1.101930000000003</v>
      </c>
      <c r="G31" s="51">
        <v>2.1973808414062539</v>
      </c>
      <c r="H31" s="51">
        <v>3.3026700000000062</v>
      </c>
      <c r="I31" s="51">
        <v>2.2043599999999977</v>
      </c>
      <c r="J31" s="51">
        <v>2.2019699999999922</v>
      </c>
      <c r="K31" s="51">
        <v>2.200889999999994</v>
      </c>
      <c r="L31" s="51">
        <v>2.1995149312639626</v>
      </c>
      <c r="M31" s="51">
        <v>2.1998930183464225</v>
      </c>
      <c r="N31" s="51">
        <v>2.1992892578212455</v>
      </c>
      <c r="O31" s="51">
        <v>1.0991155409742106</v>
      </c>
      <c r="P31" s="51">
        <v>1.0995526441929755</v>
      </c>
      <c r="Q31" s="51">
        <v>1.0999008359570546</v>
      </c>
    </row>
    <row r="32" spans="1:17" x14ac:dyDescent="0.25">
      <c r="A32" s="53" t="s">
        <v>76</v>
      </c>
      <c r="B32" s="51">
        <v>1.0270504224797605</v>
      </c>
      <c r="C32" s="51">
        <v>0</v>
      </c>
      <c r="D32" s="51">
        <v>0</v>
      </c>
      <c r="E32" s="51">
        <v>0</v>
      </c>
      <c r="F32" s="51">
        <v>0</v>
      </c>
      <c r="G32" s="51">
        <v>1.0268235418417646</v>
      </c>
      <c r="H32" s="51">
        <v>0.99987999999984822</v>
      </c>
      <c r="I32" s="51">
        <v>0</v>
      </c>
      <c r="J32" s="51">
        <v>0</v>
      </c>
      <c r="K32" s="51">
        <v>1.0008299999998655</v>
      </c>
      <c r="L32" s="51">
        <v>1.0269390458823722</v>
      </c>
      <c r="M32" s="51">
        <v>1.0264586821324428</v>
      </c>
      <c r="N32" s="51">
        <v>0</v>
      </c>
      <c r="O32" s="51">
        <v>0</v>
      </c>
      <c r="P32" s="51">
        <v>0</v>
      </c>
      <c r="Q32" s="51">
        <v>0</v>
      </c>
    </row>
    <row r="33" spans="1:17" x14ac:dyDescent="0.25">
      <c r="A33" s="53" t="s">
        <v>29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64.304310219626359</v>
      </c>
      <c r="C35" s="51">
        <v>65.719389999999919</v>
      </c>
      <c r="D35" s="51">
        <v>58.558550000000139</v>
      </c>
      <c r="E35" s="51">
        <v>65.897260000000074</v>
      </c>
      <c r="F35" s="51">
        <v>69.525350000000117</v>
      </c>
      <c r="G35" s="51">
        <v>76.407838194711815</v>
      </c>
      <c r="H35" s="51">
        <v>74.511930000000007</v>
      </c>
      <c r="I35" s="51">
        <v>72.502219999999966</v>
      </c>
      <c r="J35" s="51">
        <v>72.722419999999886</v>
      </c>
      <c r="K35" s="51">
        <v>57.105200000000139</v>
      </c>
      <c r="L35" s="51">
        <v>71.92154508987295</v>
      </c>
      <c r="M35" s="51">
        <v>67.786403480609295</v>
      </c>
      <c r="N35" s="51">
        <v>72.226499865630331</v>
      </c>
      <c r="O35" s="51">
        <v>72.988901506365607</v>
      </c>
      <c r="P35" s="51">
        <v>69.943208757968705</v>
      </c>
      <c r="Q35" s="51">
        <v>70.034034206845945</v>
      </c>
    </row>
    <row r="36" spans="1:17" x14ac:dyDescent="0.25">
      <c r="A36" s="53" t="s">
        <v>66</v>
      </c>
      <c r="B36" s="51">
        <v>64.304310219626359</v>
      </c>
      <c r="C36" s="51">
        <v>65.719389999999919</v>
      </c>
      <c r="D36" s="51">
        <v>58.558550000000139</v>
      </c>
      <c r="E36" s="51">
        <v>65.897260000000074</v>
      </c>
      <c r="F36" s="51">
        <v>69.525350000000117</v>
      </c>
      <c r="G36" s="51">
        <v>76.407838194711815</v>
      </c>
      <c r="H36" s="51">
        <v>74.511930000000007</v>
      </c>
      <c r="I36" s="51">
        <v>72.502219999999966</v>
      </c>
      <c r="J36" s="51">
        <v>72.722419999999886</v>
      </c>
      <c r="K36" s="51">
        <v>57.105200000000139</v>
      </c>
      <c r="L36" s="51">
        <v>71.92154508987295</v>
      </c>
      <c r="M36" s="51">
        <v>67.786403480609295</v>
      </c>
      <c r="N36" s="51">
        <v>72.226499865630331</v>
      </c>
      <c r="O36" s="51">
        <v>72.988901506365607</v>
      </c>
      <c r="P36" s="51">
        <v>69.943208757968705</v>
      </c>
      <c r="Q36" s="51">
        <v>70.034034206845945</v>
      </c>
    </row>
    <row r="37" spans="1:17" x14ac:dyDescent="0.25">
      <c r="A37" s="53" t="s">
        <v>25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5.2179699999999798</v>
      </c>
      <c r="F44" s="51">
        <v>5.0111200000000053</v>
      </c>
      <c r="G44" s="51">
        <v>4.729087188881671</v>
      </c>
      <c r="H44" s="51">
        <v>4.3971500000000034</v>
      </c>
      <c r="I44" s="51">
        <v>4.301339999999982</v>
      </c>
      <c r="J44" s="51">
        <v>2.9001200000000154</v>
      </c>
      <c r="K44" s="51">
        <v>3.9062099999999873</v>
      </c>
      <c r="L44" s="51">
        <v>3.5350297529364028</v>
      </c>
      <c r="M44" s="51">
        <v>3.0811895643285325</v>
      </c>
      <c r="N44" s="51">
        <v>3.3199070915788838</v>
      </c>
      <c r="O44" s="51">
        <v>1.8630423851603979</v>
      </c>
      <c r="P44" s="51">
        <v>1.5762089689981096</v>
      </c>
      <c r="Q44" s="51">
        <v>1.1464237067910119</v>
      </c>
    </row>
    <row r="45" spans="1:17" x14ac:dyDescent="0.25">
      <c r="A45" s="63" t="s">
        <v>21</v>
      </c>
      <c r="B45" s="62">
        <v>75.067822583925079</v>
      </c>
      <c r="C45" s="62">
        <v>79.874099999999942</v>
      </c>
      <c r="D45" s="62">
        <v>73.899710000000027</v>
      </c>
      <c r="E45" s="62">
        <v>55.414039999999943</v>
      </c>
      <c r="F45" s="62">
        <v>56.553959999999961</v>
      </c>
      <c r="G45" s="62">
        <v>64.487502929909965</v>
      </c>
      <c r="H45" s="62">
        <v>70.421509999999898</v>
      </c>
      <c r="I45" s="62">
        <v>51.688499999999976</v>
      </c>
      <c r="J45" s="62">
        <v>65.873599999999954</v>
      </c>
      <c r="K45" s="62">
        <v>50.59490999999997</v>
      </c>
      <c r="L45" s="62">
        <v>63.460389437964352</v>
      </c>
      <c r="M45" s="62">
        <v>62.601253939954574</v>
      </c>
      <c r="N45" s="62">
        <v>66.040517851542859</v>
      </c>
      <c r="O45" s="62">
        <v>66.112267619635816</v>
      </c>
      <c r="P45" s="62">
        <v>65.172953385334267</v>
      </c>
      <c r="Q45" s="62">
        <v>65.345199752743724</v>
      </c>
    </row>
    <row r="46" spans="1:17" x14ac:dyDescent="0.25">
      <c r="A46" s="50" t="s">
        <v>105</v>
      </c>
      <c r="B46" s="38">
        <f t="shared" ref="B46:Q46" si="9">SUM(B47:B48)</f>
        <v>167.36385694240178</v>
      </c>
      <c r="C46" s="38">
        <f t="shared" si="9"/>
        <v>149.39338000000004</v>
      </c>
      <c r="D46" s="38">
        <f t="shared" si="9"/>
        <v>136.96041999999989</v>
      </c>
      <c r="E46" s="38">
        <f t="shared" si="9"/>
        <v>131.71622999999951</v>
      </c>
      <c r="F46" s="38">
        <f t="shared" si="9"/>
        <v>132.19236000000009</v>
      </c>
      <c r="G46" s="38">
        <f t="shared" si="9"/>
        <v>154.29992366389948</v>
      </c>
      <c r="H46" s="38">
        <f t="shared" si="9"/>
        <v>161.10109999999978</v>
      </c>
      <c r="I46" s="38">
        <f t="shared" si="9"/>
        <v>136.79812999999993</v>
      </c>
      <c r="J46" s="38">
        <f t="shared" si="9"/>
        <v>150.47790999999984</v>
      </c>
      <c r="K46" s="38">
        <f t="shared" si="9"/>
        <v>118.22005999999995</v>
      </c>
      <c r="L46" s="38">
        <f t="shared" si="9"/>
        <v>147.58335311833048</v>
      </c>
      <c r="M46" s="38">
        <f t="shared" si="9"/>
        <v>142.81219301897232</v>
      </c>
      <c r="N46" s="38">
        <f t="shared" si="9"/>
        <v>149.23579703064246</v>
      </c>
      <c r="O46" s="38">
        <f t="shared" si="9"/>
        <v>147.50538414773416</v>
      </c>
      <c r="P46" s="38">
        <f t="shared" si="9"/>
        <v>143.90635006013903</v>
      </c>
      <c r="Q46" s="38">
        <f t="shared" si="9"/>
        <v>143.07269704016511</v>
      </c>
    </row>
    <row r="47" spans="1:17" x14ac:dyDescent="0.25">
      <c r="A47" s="121" t="s">
        <v>46</v>
      </c>
      <c r="B47" s="120">
        <v>0</v>
      </c>
      <c r="C47" s="120">
        <v>0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</row>
    <row r="48" spans="1:17" x14ac:dyDescent="0.25">
      <c r="A48" s="119" t="s">
        <v>45</v>
      </c>
      <c r="B48" s="118">
        <v>167.36385694240178</v>
      </c>
      <c r="C48" s="118">
        <v>149.39338000000004</v>
      </c>
      <c r="D48" s="118">
        <v>136.96041999999989</v>
      </c>
      <c r="E48" s="118">
        <v>131.71622999999951</v>
      </c>
      <c r="F48" s="118">
        <v>132.19236000000009</v>
      </c>
      <c r="G48" s="118">
        <v>154.29992366389948</v>
      </c>
      <c r="H48" s="118">
        <v>161.10109999999978</v>
      </c>
      <c r="I48" s="118">
        <v>136.79812999999993</v>
      </c>
      <c r="J48" s="118">
        <v>150.47790999999984</v>
      </c>
      <c r="K48" s="118">
        <v>118.22005999999995</v>
      </c>
      <c r="L48" s="118">
        <v>147.58335311833048</v>
      </c>
      <c r="M48" s="118">
        <v>142.81219301897232</v>
      </c>
      <c r="N48" s="118">
        <v>149.23579703064246</v>
      </c>
      <c r="O48" s="118">
        <v>147.50538414773416</v>
      </c>
      <c r="P48" s="118">
        <v>143.90635006013903</v>
      </c>
      <c r="Q48" s="118">
        <v>143.07269704016511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353.97627200191687</v>
      </c>
      <c r="C50" s="70">
        <f t="shared" si="10"/>
        <v>264.19057777133457</v>
      </c>
      <c r="D50" s="70">
        <f t="shared" si="10"/>
        <v>253.05476868851719</v>
      </c>
      <c r="E50" s="70">
        <f t="shared" si="10"/>
        <v>267.89462227433341</v>
      </c>
      <c r="F50" s="70">
        <f t="shared" si="10"/>
        <v>256.80332852465602</v>
      </c>
      <c r="G50" s="70">
        <f t="shared" si="10"/>
        <v>277.59104939487975</v>
      </c>
      <c r="H50" s="70">
        <f t="shared" si="10"/>
        <v>278.33330947565008</v>
      </c>
      <c r="I50" s="70">
        <f t="shared" si="10"/>
        <v>275.2317689806361</v>
      </c>
      <c r="J50" s="70">
        <f t="shared" si="10"/>
        <v>262.35985600519507</v>
      </c>
      <c r="K50" s="70">
        <f t="shared" si="10"/>
        <v>186.38566176315354</v>
      </c>
      <c r="L50" s="70">
        <f t="shared" si="10"/>
        <v>245.11958717218516</v>
      </c>
      <c r="M50" s="70">
        <f t="shared" si="10"/>
        <v>243.94611824957784</v>
      </c>
      <c r="N50" s="70">
        <f t="shared" si="10"/>
        <v>245.13309239486401</v>
      </c>
      <c r="O50" s="70">
        <f t="shared" si="10"/>
        <v>250.37599591915148</v>
      </c>
      <c r="P50" s="70">
        <f t="shared" si="10"/>
        <v>247.38606537570109</v>
      </c>
      <c r="Q50" s="70">
        <f t="shared" si="10"/>
        <v>244.74970411997731</v>
      </c>
    </row>
    <row r="51" spans="1:17" x14ac:dyDescent="0.25">
      <c r="A51" s="55" t="s">
        <v>343</v>
      </c>
      <c r="B51" s="54">
        <v>273.00281413228112</v>
      </c>
      <c r="C51" s="54">
        <v>169.36683757682425</v>
      </c>
      <c r="D51" s="54">
        <v>155.69122369305563</v>
      </c>
      <c r="E51" s="54">
        <v>175.99331775650293</v>
      </c>
      <c r="F51" s="54">
        <v>166.21193723882431</v>
      </c>
      <c r="G51" s="54">
        <v>212.87827354560685</v>
      </c>
      <c r="H51" s="54">
        <v>220.2960424397036</v>
      </c>
      <c r="I51" s="54">
        <v>203.45137582910394</v>
      </c>
      <c r="J51" s="54">
        <v>207.00002548969172</v>
      </c>
      <c r="K51" s="54">
        <v>158.33328415509592</v>
      </c>
      <c r="L51" s="54">
        <v>202.29601401124501</v>
      </c>
      <c r="M51" s="54">
        <v>195.61606595435654</v>
      </c>
      <c r="N51" s="54">
        <v>199.86892130832706</v>
      </c>
      <c r="O51" s="54">
        <v>198.71941454258942</v>
      </c>
      <c r="P51" s="54">
        <v>194.57899270125549</v>
      </c>
      <c r="Q51" s="54">
        <v>191.80387647376043</v>
      </c>
    </row>
    <row r="52" spans="1:17" x14ac:dyDescent="0.25">
      <c r="A52" s="52" t="s">
        <v>106</v>
      </c>
      <c r="B52" s="51">
        <v>80.973457869635737</v>
      </c>
      <c r="C52" s="51">
        <v>94.823740194510293</v>
      </c>
      <c r="D52" s="51">
        <v>97.363544995461538</v>
      </c>
      <c r="E52" s="51">
        <v>91.901304517830454</v>
      </c>
      <c r="F52" s="51">
        <v>90.591391285831705</v>
      </c>
      <c r="G52" s="51">
        <v>64.712775849272901</v>
      </c>
      <c r="H52" s="51">
        <v>58.037267035946499</v>
      </c>
      <c r="I52" s="51">
        <v>71.780393151532166</v>
      </c>
      <c r="J52" s="51">
        <v>55.359830515503361</v>
      </c>
      <c r="K52" s="51">
        <v>28.052377608057615</v>
      </c>
      <c r="L52" s="51">
        <v>42.823573160940157</v>
      </c>
      <c r="M52" s="51">
        <v>48.3300522952213</v>
      </c>
      <c r="N52" s="51">
        <v>45.264171086536955</v>
      </c>
      <c r="O52" s="51">
        <v>51.656581376562066</v>
      </c>
      <c r="P52" s="51">
        <v>52.807072674445614</v>
      </c>
      <c r="Q52" s="51">
        <v>52.945827646216877</v>
      </c>
    </row>
    <row r="53" spans="1:17" x14ac:dyDescent="0.25">
      <c r="A53" s="50" t="s">
        <v>105</v>
      </c>
      <c r="B53" s="38">
        <f t="shared" ref="B53:Q53" si="11">SUM(B54:B55)</f>
        <v>353.97627200191681</v>
      </c>
      <c r="C53" s="38">
        <f t="shared" si="11"/>
        <v>264.19057777133457</v>
      </c>
      <c r="D53" s="38">
        <f t="shared" si="11"/>
        <v>253.05476868851719</v>
      </c>
      <c r="E53" s="38">
        <f t="shared" si="11"/>
        <v>267.89462227433341</v>
      </c>
      <c r="F53" s="38">
        <f t="shared" si="11"/>
        <v>256.80332852465602</v>
      </c>
      <c r="G53" s="38">
        <f t="shared" si="11"/>
        <v>277.59104939487975</v>
      </c>
      <c r="H53" s="38">
        <f t="shared" si="11"/>
        <v>278.33330947565008</v>
      </c>
      <c r="I53" s="38">
        <f t="shared" si="11"/>
        <v>275.23176898063616</v>
      </c>
      <c r="J53" s="38">
        <f t="shared" si="11"/>
        <v>262.35985600519507</v>
      </c>
      <c r="K53" s="38">
        <f t="shared" si="11"/>
        <v>186.38566176315351</v>
      </c>
      <c r="L53" s="38">
        <f t="shared" si="11"/>
        <v>245.11958717218519</v>
      </c>
      <c r="M53" s="38">
        <f t="shared" si="11"/>
        <v>243.94611824957784</v>
      </c>
      <c r="N53" s="38">
        <f t="shared" si="11"/>
        <v>245.13309239486404</v>
      </c>
      <c r="O53" s="38">
        <f t="shared" si="11"/>
        <v>250.37599591915151</v>
      </c>
      <c r="P53" s="38">
        <f t="shared" si="11"/>
        <v>247.38606537570109</v>
      </c>
      <c r="Q53" s="38">
        <f t="shared" si="11"/>
        <v>244.74970411997728</v>
      </c>
    </row>
    <row r="54" spans="1:17" x14ac:dyDescent="0.25">
      <c r="A54" s="121" t="s">
        <v>46</v>
      </c>
      <c r="B54" s="120">
        <f>ISI_emi!B$5</f>
        <v>0</v>
      </c>
      <c r="C54" s="120">
        <f>ISI_emi!C$5</f>
        <v>0</v>
      </c>
      <c r="D54" s="120">
        <f>ISI_emi!D$5</f>
        <v>0</v>
      </c>
      <c r="E54" s="120">
        <f>ISI_emi!E$5</f>
        <v>0</v>
      </c>
      <c r="F54" s="120">
        <f>ISI_emi!F$5</f>
        <v>0</v>
      </c>
      <c r="G54" s="120">
        <f>ISI_emi!G$5</f>
        <v>0</v>
      </c>
      <c r="H54" s="120">
        <f>ISI_emi!H$5</f>
        <v>0</v>
      </c>
      <c r="I54" s="120">
        <f>ISI_emi!I$5</f>
        <v>0</v>
      </c>
      <c r="J54" s="120">
        <f>ISI_emi!J$5</f>
        <v>0</v>
      </c>
      <c r="K54" s="120">
        <f>ISI_emi!K$5</f>
        <v>0</v>
      </c>
      <c r="L54" s="120">
        <f>ISI_emi!L$5</f>
        <v>0</v>
      </c>
      <c r="M54" s="120">
        <f>ISI_emi!M$5</f>
        <v>0</v>
      </c>
      <c r="N54" s="120">
        <f>ISI_emi!N$5</f>
        <v>0</v>
      </c>
      <c r="O54" s="120">
        <f>ISI_emi!O$5</f>
        <v>0</v>
      </c>
      <c r="P54" s="120">
        <f>ISI_emi!P$5</f>
        <v>0</v>
      </c>
      <c r="Q54" s="120">
        <f>ISI_emi!Q$5</f>
        <v>0</v>
      </c>
    </row>
    <row r="55" spans="1:17" x14ac:dyDescent="0.25">
      <c r="A55" s="119" t="s">
        <v>45</v>
      </c>
      <c r="B55" s="118">
        <f>ISI_emi!B$53</f>
        <v>353.97627200191681</v>
      </c>
      <c r="C55" s="118">
        <f>ISI_emi!C$53</f>
        <v>264.19057777133457</v>
      </c>
      <c r="D55" s="118">
        <f>ISI_emi!D$53</f>
        <v>253.05476868851719</v>
      </c>
      <c r="E55" s="118">
        <f>ISI_emi!E$53</f>
        <v>267.89462227433341</v>
      </c>
      <c r="F55" s="118">
        <f>ISI_emi!F$53</f>
        <v>256.80332852465602</v>
      </c>
      <c r="G55" s="118">
        <f>ISI_emi!G$53</f>
        <v>277.59104939487975</v>
      </c>
      <c r="H55" s="118">
        <f>ISI_emi!H$53</f>
        <v>278.33330947565008</v>
      </c>
      <c r="I55" s="118">
        <f>ISI_emi!I$53</f>
        <v>275.23176898063616</v>
      </c>
      <c r="J55" s="118">
        <f>ISI_emi!J$53</f>
        <v>262.35985600519507</v>
      </c>
      <c r="K55" s="118">
        <f>ISI_emi!K$53</f>
        <v>186.38566176315351</v>
      </c>
      <c r="L55" s="118">
        <f>ISI_emi!L$53</f>
        <v>245.11958717218519</v>
      </c>
      <c r="M55" s="118">
        <f>ISI_emi!M$53</f>
        <v>243.94611824957784</v>
      </c>
      <c r="N55" s="118">
        <f>ISI_emi!N$53</f>
        <v>245.13309239486404</v>
      </c>
      <c r="O55" s="118">
        <f>ISI_emi!O$53</f>
        <v>250.37599591915151</v>
      </c>
      <c r="P55" s="118">
        <f>ISI_emi!P$53</f>
        <v>247.38606537570109</v>
      </c>
      <c r="Q55" s="118">
        <f>ISI_emi!Q$53</f>
        <v>244.74970411997728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318.54563251191701</v>
      </c>
      <c r="C57" s="115">
        <f t="shared" si="12"/>
        <v>354.25750561886315</v>
      </c>
      <c r="D57" s="115">
        <f t="shared" si="12"/>
        <v>346.95156033330903</v>
      </c>
      <c r="E57" s="115">
        <f t="shared" si="12"/>
        <v>315.20322556099364</v>
      </c>
      <c r="F57" s="115">
        <f t="shared" si="12"/>
        <v>308.27696244314666</v>
      </c>
      <c r="G57" s="115">
        <f t="shared" si="12"/>
        <v>375.95036812752556</v>
      </c>
      <c r="H57" s="115">
        <f t="shared" si="12"/>
        <v>355.9018179410304</v>
      </c>
      <c r="I57" s="115">
        <f t="shared" si="12"/>
        <v>406.42419988826089</v>
      </c>
      <c r="J57" s="115">
        <f t="shared" si="12"/>
        <v>385.29014525250324</v>
      </c>
      <c r="K57" s="115">
        <f t="shared" si="12"/>
        <v>204.57488910425485</v>
      </c>
      <c r="L57" s="115">
        <f t="shared" si="12"/>
        <v>249.65511298719215</v>
      </c>
      <c r="M57" s="115">
        <f t="shared" si="12"/>
        <v>293.11040335226335</v>
      </c>
      <c r="N57" s="115">
        <f t="shared" si="12"/>
        <v>269.54120837470515</v>
      </c>
      <c r="O57" s="115">
        <f t="shared" si="12"/>
        <v>267.70627261203992</v>
      </c>
      <c r="P57" s="115">
        <f t="shared" si="12"/>
        <v>320.36661017300014</v>
      </c>
      <c r="Q57" s="115">
        <f t="shared" si="12"/>
        <v>352.03408362209683</v>
      </c>
    </row>
    <row r="58" spans="1:17" x14ac:dyDescent="0.25">
      <c r="A58" s="39" t="s">
        <v>103</v>
      </c>
      <c r="B58" s="114">
        <f t="shared" ref="B58:Q58" si="13">IF(B$46=0,"",B$46/B$7)</f>
        <v>0.32247371279846199</v>
      </c>
      <c r="C58" s="114">
        <f t="shared" si="13"/>
        <v>0.32336229437229447</v>
      </c>
      <c r="D58" s="114">
        <f t="shared" si="13"/>
        <v>0.28474099792099766</v>
      </c>
      <c r="E58" s="114">
        <f t="shared" si="13"/>
        <v>0.24346807763401018</v>
      </c>
      <c r="F58" s="114">
        <f t="shared" si="13"/>
        <v>0.23355540636042418</v>
      </c>
      <c r="G58" s="114">
        <f t="shared" si="13"/>
        <v>0.26466539221938162</v>
      </c>
      <c r="H58" s="114">
        <f t="shared" si="13"/>
        <v>0.25653041401273852</v>
      </c>
      <c r="I58" s="114">
        <f t="shared" si="13"/>
        <v>0.21441713166144188</v>
      </c>
      <c r="J58" s="114">
        <f t="shared" si="13"/>
        <v>0.23438926791277234</v>
      </c>
      <c r="K58" s="114">
        <f t="shared" si="13"/>
        <v>0.27493037209302312</v>
      </c>
      <c r="L58" s="114">
        <f t="shared" si="13"/>
        <v>0.24353688633387868</v>
      </c>
      <c r="M58" s="114">
        <f t="shared" si="13"/>
        <v>0.22038918675767333</v>
      </c>
      <c r="N58" s="114">
        <f t="shared" si="13"/>
        <v>0.23613259023835831</v>
      </c>
      <c r="O58" s="114">
        <f t="shared" si="13"/>
        <v>0.23868185137173811</v>
      </c>
      <c r="P58" s="114">
        <f t="shared" si="13"/>
        <v>0.23399406513843746</v>
      </c>
      <c r="Q58" s="114">
        <f t="shared" si="13"/>
        <v>0.23689206162985904</v>
      </c>
    </row>
    <row r="59" spans="1:17" x14ac:dyDescent="0.25">
      <c r="A59" s="110" t="s">
        <v>46</v>
      </c>
      <c r="B59" s="113" t="str">
        <f t="shared" ref="B59:Q59" si="14">IF(B$47=0,"",B$47/B$8)</f>
        <v/>
      </c>
      <c r="C59" s="113" t="str">
        <f t="shared" si="14"/>
        <v/>
      </c>
      <c r="D59" s="113" t="str">
        <f t="shared" si="14"/>
        <v/>
      </c>
      <c r="E59" s="113" t="str">
        <f t="shared" si="14"/>
        <v/>
      </c>
      <c r="F59" s="113" t="str">
        <f t="shared" si="14"/>
        <v/>
      </c>
      <c r="G59" s="113" t="str">
        <f t="shared" si="14"/>
        <v/>
      </c>
      <c r="H59" s="113" t="str">
        <f t="shared" si="14"/>
        <v/>
      </c>
      <c r="I59" s="113" t="str">
        <f t="shared" si="14"/>
        <v/>
      </c>
      <c r="J59" s="113" t="str">
        <f t="shared" si="14"/>
        <v/>
      </c>
      <c r="K59" s="113" t="str">
        <f t="shared" si="14"/>
        <v/>
      </c>
      <c r="L59" s="113" t="str">
        <f t="shared" si="14"/>
        <v/>
      </c>
      <c r="M59" s="113" t="str">
        <f t="shared" si="14"/>
        <v/>
      </c>
      <c r="N59" s="113" t="str">
        <f t="shared" si="14"/>
        <v/>
      </c>
      <c r="O59" s="113" t="str">
        <f t="shared" si="14"/>
        <v/>
      </c>
      <c r="P59" s="113" t="str">
        <f t="shared" si="14"/>
        <v/>
      </c>
      <c r="Q59" s="113" t="str">
        <f t="shared" si="14"/>
        <v/>
      </c>
    </row>
    <row r="60" spans="1:17" x14ac:dyDescent="0.25">
      <c r="A60" s="108" t="s">
        <v>45</v>
      </c>
      <c r="B60" s="112">
        <f t="shared" ref="B60:Q60" si="15">IF(B$48=0,"",B$48/B$9)</f>
        <v>0.32247371279846199</v>
      </c>
      <c r="C60" s="112">
        <f t="shared" si="15"/>
        <v>0.32336229437229447</v>
      </c>
      <c r="D60" s="112">
        <f t="shared" si="15"/>
        <v>0.28474099792099766</v>
      </c>
      <c r="E60" s="112">
        <f t="shared" si="15"/>
        <v>0.24346807763401018</v>
      </c>
      <c r="F60" s="112">
        <f t="shared" si="15"/>
        <v>0.23355540636042418</v>
      </c>
      <c r="G60" s="112">
        <f t="shared" si="15"/>
        <v>0.26466539221938162</v>
      </c>
      <c r="H60" s="112">
        <f t="shared" si="15"/>
        <v>0.25653041401273852</v>
      </c>
      <c r="I60" s="112">
        <f t="shared" si="15"/>
        <v>0.21441713166144188</v>
      </c>
      <c r="J60" s="112">
        <f t="shared" si="15"/>
        <v>0.23438926791277234</v>
      </c>
      <c r="K60" s="112">
        <f t="shared" si="15"/>
        <v>0.27493037209302312</v>
      </c>
      <c r="L60" s="112">
        <f t="shared" si="15"/>
        <v>0.24353688633387868</v>
      </c>
      <c r="M60" s="112">
        <f t="shared" si="15"/>
        <v>0.22038918675767333</v>
      </c>
      <c r="N60" s="112">
        <f t="shared" si="15"/>
        <v>0.23613259023835831</v>
      </c>
      <c r="O60" s="112">
        <f t="shared" si="15"/>
        <v>0.23868185137173811</v>
      </c>
      <c r="P60" s="112">
        <f t="shared" si="15"/>
        <v>0.23399406513843746</v>
      </c>
      <c r="Q60" s="112">
        <f t="shared" si="15"/>
        <v>0.23689206162985904</v>
      </c>
    </row>
    <row r="61" spans="1:17" x14ac:dyDescent="0.25">
      <c r="A61" s="39" t="s">
        <v>102</v>
      </c>
      <c r="B61" s="114">
        <f>IF(SUM(ISI_ued!B$5,ISI_ued!B$53)=0,"",SUM(ISI_ued!B$5,ISI_ued!B$53)/B$7)</f>
        <v>0.1327852162277573</v>
      </c>
      <c r="C61" s="114">
        <f>IF(SUM(ISI_ued!C$5,ISI_ued!C$53)=0,"",SUM(ISI_ued!C$5,ISI_ued!C$53)/C$7)</f>
        <v>0.13822209319273349</v>
      </c>
      <c r="D61" s="114">
        <f>IF(SUM(ISI_ued!D$5,ISI_ued!D$53)=0,"",SUM(ISI_ued!D$5,ISI_ued!D$53)/D$7)</f>
        <v>0.12170720526733968</v>
      </c>
      <c r="E61" s="114">
        <f>IF(SUM(ISI_ued!E$5,ISI_ued!E$53)=0,"",SUM(ISI_ued!E$5,ISI_ued!E$53)/E$7)</f>
        <v>0.10209970805608294</v>
      </c>
      <c r="F61" s="114">
        <f>IF(SUM(ISI_ued!F$5,ISI_ued!F$53)=0,"",SUM(ISI_ued!F$5,ISI_ued!F$53)/F$7)</f>
        <v>9.9267832821208352E-2</v>
      </c>
      <c r="G61" s="114">
        <f>IF(SUM(ISI_ued!G$5,ISI_ued!G$53)=0,"",SUM(ISI_ued!G$5,ISI_ued!G$53)/G$7)</f>
        <v>0.11146560812946719</v>
      </c>
      <c r="H61" s="114">
        <f>IF(SUM(ISI_ued!H$5,ISI_ued!H$53)=0,"",SUM(ISI_ued!H$5,ISI_ued!H$53)/H$7)</f>
        <v>0.11041550088003792</v>
      </c>
      <c r="I61" s="114">
        <f>IF(SUM(ISI_ued!I$5,ISI_ued!I$53)=0,"",SUM(ISI_ued!I$5,ISI_ued!I$53)/I$7)</f>
        <v>9.0625873736152884E-2</v>
      </c>
      <c r="J61" s="114">
        <f>IF(SUM(ISI_ued!J$5,ISI_ued!J$53)=0,"",SUM(ISI_ued!J$5,ISI_ued!J$53)/J$7)</f>
        <v>0.10203359354197716</v>
      </c>
      <c r="K61" s="114">
        <f>IF(SUM(ISI_ued!K$5,ISI_ued!K$53)=0,"",SUM(ISI_ued!K$5,ISI_ued!K$53)/K$7)</f>
        <v>0.1196815009770438</v>
      </c>
      <c r="L61" s="114">
        <f>IF(SUM(ISI_ued!L$5,ISI_ued!L$53)=0,"",SUM(ISI_ued!L$5,ISI_ued!L$53)/L$7)</f>
        <v>0.10593653153111514</v>
      </c>
      <c r="M61" s="114">
        <f>IF(SUM(ISI_ued!M$5,ISI_ued!M$53)=0,"",SUM(ISI_ued!M$5,ISI_ued!M$53)/M$7)</f>
        <v>9.7414630890879622E-2</v>
      </c>
      <c r="N61" s="114">
        <f>IF(SUM(ISI_ued!N$5,ISI_ued!N$53)=0,"",SUM(ISI_ued!N$5,ISI_ued!N$53)/N$7)</f>
        <v>0.10461384752551724</v>
      </c>
      <c r="O61" s="114">
        <f>IF(SUM(ISI_ued!O$5,ISI_ued!O$53)=0,"",SUM(ISI_ued!O$5,ISI_ued!O$53)/O$7)</f>
        <v>0.10584504771785309</v>
      </c>
      <c r="P61" s="114">
        <f>IF(SUM(ISI_ued!P$5,ISI_ued!P$53)=0,"",SUM(ISI_ued!P$5,ISI_ued!P$53)/P$7)</f>
        <v>0.10379029756474931</v>
      </c>
      <c r="Q61" s="114">
        <f>IF(SUM(ISI_ued!Q$5,ISI_ued!Q$53)=0,"",SUM(ISI_ued!Q$5,ISI_ued!Q$53)/Q$7)</f>
        <v>0.10759977584789711</v>
      </c>
    </row>
    <row r="62" spans="1:17" x14ac:dyDescent="0.25">
      <c r="A62" s="110" t="s">
        <v>46</v>
      </c>
      <c r="B62" s="113" t="str">
        <f>IF(ISI_ued!B$5=0,"",ISI_ued!B$5/B$8)</f>
        <v/>
      </c>
      <c r="C62" s="113" t="str">
        <f>IF(ISI_ued!C$5=0,"",ISI_ued!C$5/C$8)</f>
        <v/>
      </c>
      <c r="D62" s="113" t="str">
        <f>IF(ISI_ued!D$5=0,"",ISI_ued!D$5/D$8)</f>
        <v/>
      </c>
      <c r="E62" s="113" t="str">
        <f>IF(ISI_ued!E$5=0,"",ISI_ued!E$5/E$8)</f>
        <v/>
      </c>
      <c r="F62" s="113" t="str">
        <f>IF(ISI_ued!F$5=0,"",ISI_ued!F$5/F$8)</f>
        <v/>
      </c>
      <c r="G62" s="113" t="str">
        <f>IF(ISI_ued!G$5=0,"",ISI_ued!G$5/G$8)</f>
        <v/>
      </c>
      <c r="H62" s="113" t="str">
        <f>IF(ISI_ued!H$5=0,"",ISI_ued!H$5/H$8)</f>
        <v/>
      </c>
      <c r="I62" s="113" t="str">
        <f>IF(ISI_ued!I$5=0,"",ISI_ued!I$5/I$8)</f>
        <v/>
      </c>
      <c r="J62" s="113" t="str">
        <f>IF(ISI_ued!J$5=0,"",ISI_ued!J$5/J$8)</f>
        <v/>
      </c>
      <c r="K62" s="113" t="str">
        <f>IF(ISI_ued!K$5=0,"",ISI_ued!K$5/K$8)</f>
        <v/>
      </c>
      <c r="L62" s="113" t="str">
        <f>IF(ISI_ued!L$5=0,"",ISI_ued!L$5/L$8)</f>
        <v/>
      </c>
      <c r="M62" s="113" t="str">
        <f>IF(ISI_ued!M$5=0,"",ISI_ued!M$5/M$8)</f>
        <v/>
      </c>
      <c r="N62" s="113" t="str">
        <f>IF(ISI_ued!N$5=0,"",ISI_ued!N$5/N$8)</f>
        <v/>
      </c>
      <c r="O62" s="113" t="str">
        <f>IF(ISI_ued!O$5=0,"",ISI_ued!O$5/O$8)</f>
        <v/>
      </c>
      <c r="P62" s="113" t="str">
        <f>IF(ISI_ued!P$5=0,"",ISI_ued!P$5/P$8)</f>
        <v/>
      </c>
      <c r="Q62" s="113" t="str">
        <f>IF(ISI_ued!Q$5=0,"",ISI_ued!Q$5/Q$8)</f>
        <v/>
      </c>
    </row>
    <row r="63" spans="1:17" x14ac:dyDescent="0.25">
      <c r="A63" s="108" t="s">
        <v>45</v>
      </c>
      <c r="B63" s="112">
        <f>IF(ISI_ued!B$53=0,"",ISI_ued!B$53/B$9)</f>
        <v>0.1327852162277573</v>
      </c>
      <c r="C63" s="112">
        <f>IF(ISI_ued!C$53=0,"",ISI_ued!C$53/C$9)</f>
        <v>0.13822209319273349</v>
      </c>
      <c r="D63" s="112">
        <f>IF(ISI_ued!D$53=0,"",ISI_ued!D$53/D$9)</f>
        <v>0.12170720526733968</v>
      </c>
      <c r="E63" s="112">
        <f>IF(ISI_ued!E$53=0,"",ISI_ued!E$53/E$9)</f>
        <v>0.10209970805608294</v>
      </c>
      <c r="F63" s="112">
        <f>IF(ISI_ued!F$53=0,"",ISI_ued!F$53/F$9)</f>
        <v>9.9267832821208352E-2</v>
      </c>
      <c r="G63" s="112">
        <f>IF(ISI_ued!G$53=0,"",ISI_ued!G$53/G$9)</f>
        <v>0.11146560812946719</v>
      </c>
      <c r="H63" s="112">
        <f>IF(ISI_ued!H$53=0,"",ISI_ued!H$53/H$9)</f>
        <v>0.11041550088003792</v>
      </c>
      <c r="I63" s="112">
        <f>IF(ISI_ued!I$53=0,"",ISI_ued!I$53/I$9)</f>
        <v>9.0625873736152884E-2</v>
      </c>
      <c r="J63" s="112">
        <f>IF(ISI_ued!J$53=0,"",ISI_ued!J$53/J$9)</f>
        <v>0.10203359354197716</v>
      </c>
      <c r="K63" s="112">
        <f>IF(ISI_ued!K$53=0,"",ISI_ued!K$53/K$9)</f>
        <v>0.1196815009770438</v>
      </c>
      <c r="L63" s="112">
        <f>IF(ISI_ued!L$53=0,"",ISI_ued!L$53/L$9)</f>
        <v>0.10593653153111514</v>
      </c>
      <c r="M63" s="112">
        <f>IF(ISI_ued!M$53=0,"",ISI_ued!M$53/M$9)</f>
        <v>9.7414630890879622E-2</v>
      </c>
      <c r="N63" s="112">
        <f>IF(ISI_ued!N$53=0,"",ISI_ued!N$53/N$9)</f>
        <v>0.10461384752551724</v>
      </c>
      <c r="O63" s="112">
        <f>IF(ISI_ued!O$53=0,"",ISI_ued!O$53/O$9)</f>
        <v>0.10584504771785309</v>
      </c>
      <c r="P63" s="112">
        <f>IF(ISI_ued!P$53=0,"",ISI_ued!P$53/P$9)</f>
        <v>0.10379029756474931</v>
      </c>
      <c r="Q63" s="112">
        <f>IF(ISI_ued!Q$53=0,"",ISI_ued!Q$53/Q$9)</f>
        <v>0.10759977584789711</v>
      </c>
    </row>
    <row r="64" spans="1:17" x14ac:dyDescent="0.25">
      <c r="A64" s="39" t="s">
        <v>60</v>
      </c>
      <c r="B64" s="111">
        <f t="shared" ref="B64:Q64" si="16">IF(B$46=0,"",B$53/B$46)</f>
        <v>2.1150102445579848</v>
      </c>
      <c r="C64" s="111">
        <f t="shared" si="16"/>
        <v>1.7684222538598062</v>
      </c>
      <c r="D64" s="111">
        <f t="shared" si="16"/>
        <v>1.8476488951225281</v>
      </c>
      <c r="E64" s="111">
        <f t="shared" si="16"/>
        <v>2.0338770876932508</v>
      </c>
      <c r="F64" s="111">
        <f t="shared" si="16"/>
        <v>1.9426487924465214</v>
      </c>
      <c r="G64" s="111">
        <f t="shared" si="16"/>
        <v>1.7990355588220286</v>
      </c>
      <c r="H64" s="111">
        <f t="shared" si="16"/>
        <v>1.7276934141085969</v>
      </c>
      <c r="I64" s="111">
        <f t="shared" si="16"/>
        <v>2.0119556384333346</v>
      </c>
      <c r="J64" s="111">
        <f t="shared" si="16"/>
        <v>1.7435107651694215</v>
      </c>
      <c r="K64" s="111">
        <f t="shared" si="16"/>
        <v>1.5765992824158066</v>
      </c>
      <c r="L64" s="111">
        <f t="shared" si="16"/>
        <v>1.6608891314161387</v>
      </c>
      <c r="M64" s="111">
        <f t="shared" si="16"/>
        <v>1.7081602984499376</v>
      </c>
      <c r="N64" s="111">
        <f t="shared" si="16"/>
        <v>1.6425890923779571</v>
      </c>
      <c r="O64" s="111">
        <f t="shared" si="16"/>
        <v>1.697402419347535</v>
      </c>
      <c r="P64" s="111">
        <f t="shared" si="16"/>
        <v>1.7190767834242024</v>
      </c>
      <c r="Q64" s="111">
        <f t="shared" si="16"/>
        <v>1.7106667392400394</v>
      </c>
    </row>
    <row r="65" spans="1:17" x14ac:dyDescent="0.25">
      <c r="A65" s="110" t="s">
        <v>101</v>
      </c>
      <c r="B65" s="109" t="str">
        <f t="shared" ref="B65:Q65" si="17">IF(B$47=0,"",B$54/B$47)</f>
        <v/>
      </c>
      <c r="C65" s="109" t="str">
        <f t="shared" si="17"/>
        <v/>
      </c>
      <c r="D65" s="109" t="str">
        <f t="shared" si="17"/>
        <v/>
      </c>
      <c r="E65" s="109" t="str">
        <f t="shared" si="17"/>
        <v/>
      </c>
      <c r="F65" s="109" t="str">
        <f t="shared" si="17"/>
        <v/>
      </c>
      <c r="G65" s="109" t="str">
        <f t="shared" si="17"/>
        <v/>
      </c>
      <c r="H65" s="109" t="str">
        <f t="shared" si="17"/>
        <v/>
      </c>
      <c r="I65" s="109" t="str">
        <f t="shared" si="17"/>
        <v/>
      </c>
      <c r="J65" s="109" t="str">
        <f t="shared" si="17"/>
        <v/>
      </c>
      <c r="K65" s="109" t="str">
        <f t="shared" si="17"/>
        <v/>
      </c>
      <c r="L65" s="109" t="str">
        <f t="shared" si="17"/>
        <v/>
      </c>
      <c r="M65" s="109" t="str">
        <f t="shared" si="17"/>
        <v/>
      </c>
      <c r="N65" s="109" t="str">
        <f t="shared" si="17"/>
        <v/>
      </c>
      <c r="O65" s="109" t="str">
        <f t="shared" si="17"/>
        <v/>
      </c>
      <c r="P65" s="109" t="str">
        <f t="shared" si="17"/>
        <v/>
      </c>
      <c r="Q65" s="109" t="str">
        <f t="shared" si="17"/>
        <v/>
      </c>
    </row>
    <row r="66" spans="1:17" x14ac:dyDescent="0.25">
      <c r="A66" s="108" t="s">
        <v>100</v>
      </c>
      <c r="B66" s="107">
        <f t="shared" ref="B66:Q66" si="18">IF(B$48=0,"",B$55/B$48)</f>
        <v>2.1150102445579848</v>
      </c>
      <c r="C66" s="107">
        <f t="shared" si="18"/>
        <v>1.7684222538598062</v>
      </c>
      <c r="D66" s="107">
        <f t="shared" si="18"/>
        <v>1.8476488951225281</v>
      </c>
      <c r="E66" s="107">
        <f t="shared" si="18"/>
        <v>2.0338770876932508</v>
      </c>
      <c r="F66" s="107">
        <f t="shared" si="18"/>
        <v>1.9426487924465214</v>
      </c>
      <c r="G66" s="107">
        <f t="shared" si="18"/>
        <v>1.7990355588220286</v>
      </c>
      <c r="H66" s="107">
        <f t="shared" si="18"/>
        <v>1.7276934141085969</v>
      </c>
      <c r="I66" s="107">
        <f t="shared" si="18"/>
        <v>2.0119556384333346</v>
      </c>
      <c r="J66" s="107">
        <f t="shared" si="18"/>
        <v>1.7435107651694215</v>
      </c>
      <c r="K66" s="107">
        <f t="shared" si="18"/>
        <v>1.5765992824158066</v>
      </c>
      <c r="L66" s="107">
        <f t="shared" si="18"/>
        <v>1.6608891314161387</v>
      </c>
      <c r="M66" s="107">
        <f t="shared" si="18"/>
        <v>1.7081602984499376</v>
      </c>
      <c r="N66" s="107">
        <f t="shared" si="18"/>
        <v>1.6425890923779571</v>
      </c>
      <c r="O66" s="107">
        <f t="shared" si="18"/>
        <v>1.697402419347535</v>
      </c>
      <c r="P66" s="107">
        <f t="shared" si="18"/>
        <v>1.7190767834242024</v>
      </c>
      <c r="Q66" s="107">
        <f t="shared" si="18"/>
        <v>1.7106667392400394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167.36385694240181</v>
      </c>
      <c r="C53" s="96">
        <v>149.39338000000004</v>
      </c>
      <c r="D53" s="96">
        <v>136.96041999999986</v>
      </c>
      <c r="E53" s="96">
        <v>131.71622999999954</v>
      </c>
      <c r="F53" s="96">
        <v>132.19236000000015</v>
      </c>
      <c r="G53" s="96">
        <v>154.29992366389953</v>
      </c>
      <c r="H53" s="96">
        <v>161.10109999999978</v>
      </c>
      <c r="I53" s="96">
        <v>136.79812999999993</v>
      </c>
      <c r="J53" s="96">
        <v>150.47790999999984</v>
      </c>
      <c r="K53" s="96">
        <v>118.22005999999998</v>
      </c>
      <c r="L53" s="96">
        <v>147.58335311833045</v>
      </c>
      <c r="M53" s="96">
        <v>142.81219301897232</v>
      </c>
      <c r="N53" s="96">
        <v>149.23579703064243</v>
      </c>
      <c r="O53" s="96">
        <v>147.50538414773422</v>
      </c>
      <c r="P53" s="96">
        <v>143.90635006013906</v>
      </c>
      <c r="Q53" s="96">
        <v>143.07269704016514</v>
      </c>
    </row>
    <row r="54" spans="1:17" x14ac:dyDescent="0.25">
      <c r="A54" s="132" t="s">
        <v>83</v>
      </c>
      <c r="B54" s="160">
        <v>0.30867920134060911</v>
      </c>
      <c r="C54" s="160">
        <v>0.27553517268572791</v>
      </c>
      <c r="D54" s="160">
        <v>0.25260431871753475</v>
      </c>
      <c r="E54" s="160">
        <v>0.24293214450709202</v>
      </c>
      <c r="F54" s="160">
        <v>0.24381029962863099</v>
      </c>
      <c r="G54" s="160">
        <v>0.2845846055034511</v>
      </c>
      <c r="H54" s="160">
        <v>0.29712842301553555</v>
      </c>
      <c r="I54" s="160">
        <v>0.25230499753492841</v>
      </c>
      <c r="J54" s="160">
        <v>0.27753543642454148</v>
      </c>
      <c r="K54" s="160">
        <v>0.21804034855505039</v>
      </c>
      <c r="L54" s="160">
        <v>0.27219683152625596</v>
      </c>
      <c r="M54" s="160">
        <v>0.26339709473813389</v>
      </c>
      <c r="N54" s="160">
        <v>0.27524453296210516</v>
      </c>
      <c r="O54" s="160">
        <v>0.27205302867650866</v>
      </c>
      <c r="P54" s="160">
        <v>0.26541511420648767</v>
      </c>
      <c r="Q54" s="160">
        <v>0.26387755793178197</v>
      </c>
    </row>
    <row r="55" spans="1:17" x14ac:dyDescent="0.25">
      <c r="A55" s="76" t="s">
        <v>82</v>
      </c>
      <c r="B55" s="159">
        <v>0.22808122118150026</v>
      </c>
      <c r="C55" s="159">
        <v>0.20359129605000931</v>
      </c>
      <c r="D55" s="159">
        <v>0.1866478247921935</v>
      </c>
      <c r="E55" s="159">
        <v>0.17950111294436882</v>
      </c>
      <c r="F55" s="159">
        <v>0.18014997652713541</v>
      </c>
      <c r="G55" s="159">
        <v>0.21027786799623108</v>
      </c>
      <c r="H55" s="159">
        <v>0.2195464199557042</v>
      </c>
      <c r="I55" s="159">
        <v>0.18642665815525183</v>
      </c>
      <c r="J55" s="159">
        <v>0.20506927899881919</v>
      </c>
      <c r="K55" s="159">
        <v>0.16110871334800675</v>
      </c>
      <c r="L55" s="159">
        <v>0.20112461567418233</v>
      </c>
      <c r="M55" s="159">
        <v>0.1946225426352671</v>
      </c>
      <c r="N55" s="159">
        <v>0.20337654409134207</v>
      </c>
      <c r="O55" s="159">
        <v>0.20101836060601674</v>
      </c>
      <c r="P55" s="159">
        <v>0.19611364518675481</v>
      </c>
      <c r="Q55" s="159">
        <v>0.19497755402399716</v>
      </c>
    </row>
    <row r="56" spans="1:17" x14ac:dyDescent="0.25">
      <c r="A56" s="76" t="s">
        <v>81</v>
      </c>
      <c r="B56" s="159">
        <v>5.7020305295375078</v>
      </c>
      <c r="C56" s="159">
        <v>5.0897824012502335</v>
      </c>
      <c r="D56" s="159">
        <v>4.6661956198048387</v>
      </c>
      <c r="E56" s="159">
        <v>4.4875278236092218</v>
      </c>
      <c r="F56" s="159">
        <v>4.5037494131783857</v>
      </c>
      <c r="G56" s="159">
        <v>5.2569466999057779</v>
      </c>
      <c r="H56" s="159">
        <v>5.4886604988926058</v>
      </c>
      <c r="I56" s="159">
        <v>4.660666453881297</v>
      </c>
      <c r="J56" s="159">
        <v>5.1267319749704807</v>
      </c>
      <c r="K56" s="159">
        <v>4.0277178337001693</v>
      </c>
      <c r="L56" s="159">
        <v>5.0281153918545591</v>
      </c>
      <c r="M56" s="159">
        <v>4.8655635658816783</v>
      </c>
      <c r="N56" s="159">
        <v>5.0844136022835524</v>
      </c>
      <c r="O56" s="159">
        <v>5.0254590151504193</v>
      </c>
      <c r="P56" s="159">
        <v>4.9028411296688708</v>
      </c>
      <c r="Q56" s="159">
        <v>4.8744388505999297</v>
      </c>
    </row>
    <row r="57" spans="1:17" x14ac:dyDescent="0.25">
      <c r="A57" s="76" t="s">
        <v>80</v>
      </c>
      <c r="B57" s="159">
        <v>0.14255076323843766</v>
      </c>
      <c r="C57" s="159">
        <v>0.12724456003125581</v>
      </c>
      <c r="D57" s="159">
        <v>0.11665489049512094</v>
      </c>
      <c r="E57" s="159">
        <v>0.11218819559023052</v>
      </c>
      <c r="F57" s="159">
        <v>0.11259373532945963</v>
      </c>
      <c r="G57" s="159">
        <v>0.13142366749764442</v>
      </c>
      <c r="H57" s="159">
        <v>0.13721651247231512</v>
      </c>
      <c r="I57" s="159">
        <v>0.11651666134703241</v>
      </c>
      <c r="J57" s="159">
        <v>0.128168299374262</v>
      </c>
      <c r="K57" s="159">
        <v>0.10069294584250423</v>
      </c>
      <c r="L57" s="159">
        <v>0.12570288479636396</v>
      </c>
      <c r="M57" s="159">
        <v>0.12163908914704194</v>
      </c>
      <c r="N57" s="159">
        <v>0.12711034005708879</v>
      </c>
      <c r="O57" s="159">
        <v>0.12563647537876046</v>
      </c>
      <c r="P57" s="159">
        <v>0.12257102824172175</v>
      </c>
      <c r="Q57" s="159">
        <v>0.12186097126499823</v>
      </c>
    </row>
    <row r="58" spans="1:17" x14ac:dyDescent="0.25">
      <c r="A58" s="129" t="s">
        <v>79</v>
      </c>
      <c r="B58" s="158">
        <v>0.20578613422707276</v>
      </c>
      <c r="C58" s="158">
        <v>0.18369011512381861</v>
      </c>
      <c r="D58" s="158">
        <v>0.16840287914502317</v>
      </c>
      <c r="E58" s="158">
        <v>0.16195476300472803</v>
      </c>
      <c r="F58" s="158">
        <v>0.16254019975242065</v>
      </c>
      <c r="G58" s="158">
        <v>0.1897230703356341</v>
      </c>
      <c r="H58" s="158">
        <v>0.19808561534369037</v>
      </c>
      <c r="I58" s="158">
        <v>0.1682033316899523</v>
      </c>
      <c r="J58" s="158">
        <v>0.18502362428302765</v>
      </c>
      <c r="K58" s="158">
        <v>0.14536023237003359</v>
      </c>
      <c r="L58" s="158">
        <v>0.1814645543508373</v>
      </c>
      <c r="M58" s="158">
        <v>0.17559806315875592</v>
      </c>
      <c r="N58" s="158">
        <v>0.1834963553080701</v>
      </c>
      <c r="O58" s="158">
        <v>0.1813686857843391</v>
      </c>
      <c r="P58" s="158">
        <v>0.17694340947099177</v>
      </c>
      <c r="Q58" s="158">
        <v>0.17591837195452131</v>
      </c>
    </row>
    <row r="59" spans="1:17" x14ac:dyDescent="0.25">
      <c r="A59" s="92" t="s">
        <v>125</v>
      </c>
      <c r="B59" s="91">
        <v>4.1157226845414549E-2</v>
      </c>
      <c r="C59" s="91">
        <v>0</v>
      </c>
      <c r="D59" s="91">
        <v>0</v>
      </c>
      <c r="E59" s="91">
        <v>0</v>
      </c>
      <c r="F59" s="91">
        <v>0</v>
      </c>
      <c r="G59" s="91">
        <v>3.794461406712682E-2</v>
      </c>
      <c r="H59" s="91">
        <v>3.9617123068738075E-2</v>
      </c>
      <c r="I59" s="91">
        <v>0</v>
      </c>
      <c r="J59" s="91">
        <v>0</v>
      </c>
      <c r="K59" s="91">
        <v>2.907204647400672E-2</v>
      </c>
      <c r="L59" s="91">
        <v>3.6292910870167464E-2</v>
      </c>
      <c r="M59" s="91">
        <v>3.5119612631751188E-2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6.1735840268121817E-2</v>
      </c>
      <c r="C60" s="91">
        <v>5.5107034537145584E-2</v>
      </c>
      <c r="D60" s="91">
        <v>5.052086374350695E-2</v>
      </c>
      <c r="E60" s="91">
        <v>4.8586428901418406E-2</v>
      </c>
      <c r="F60" s="91">
        <v>4.8762059925726194E-2</v>
      </c>
      <c r="G60" s="91">
        <v>5.6916921100690229E-2</v>
      </c>
      <c r="H60" s="91">
        <v>5.9425684603107112E-2</v>
      </c>
      <c r="I60" s="91">
        <v>5.0460999506985689E-2</v>
      </c>
      <c r="J60" s="91">
        <v>5.5507087284908295E-2</v>
      </c>
      <c r="K60" s="91">
        <v>4.3608069711010077E-2</v>
      </c>
      <c r="L60" s="91">
        <v>5.4439366305251188E-2</v>
      </c>
      <c r="M60" s="91">
        <v>5.2679418947626774E-2</v>
      </c>
      <c r="N60" s="91">
        <v>5.5048906592421031E-2</v>
      </c>
      <c r="O60" s="91">
        <v>5.441060573530173E-2</v>
      </c>
      <c r="P60" s="91">
        <v>5.3083022841297532E-2</v>
      </c>
      <c r="Q60" s="91">
        <v>5.2775511586356391E-2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0.10289306711353638</v>
      </c>
      <c r="C62" s="157">
        <v>0.12858308058667303</v>
      </c>
      <c r="D62" s="157">
        <v>0.11788201540151622</v>
      </c>
      <c r="E62" s="157">
        <v>0.11336833410330963</v>
      </c>
      <c r="F62" s="157">
        <v>0.11377813982669446</v>
      </c>
      <c r="G62" s="157">
        <v>9.4861535167817049E-2</v>
      </c>
      <c r="H62" s="157">
        <v>9.9042807671845187E-2</v>
      </c>
      <c r="I62" s="157">
        <v>0.11774233218296662</v>
      </c>
      <c r="J62" s="157">
        <v>0.12951653699811935</v>
      </c>
      <c r="K62" s="157">
        <v>7.2680116185016796E-2</v>
      </c>
      <c r="L62" s="157">
        <v>9.0732277175418666E-2</v>
      </c>
      <c r="M62" s="157">
        <v>8.7799031579377976E-2</v>
      </c>
      <c r="N62" s="157">
        <v>0.12844744871564906</v>
      </c>
      <c r="O62" s="157">
        <v>0.12695808004903736</v>
      </c>
      <c r="P62" s="157">
        <v>0.12386038662969423</v>
      </c>
      <c r="Q62" s="157">
        <v>0.12314286036816492</v>
      </c>
    </row>
    <row r="63" spans="1:17" x14ac:dyDescent="0.25">
      <c r="A63" s="156" t="s">
        <v>115</v>
      </c>
      <c r="B63" s="155">
        <v>37.380525058841258</v>
      </c>
      <c r="C63" s="155">
        <v>33.366839691301266</v>
      </c>
      <c r="D63" s="155">
        <v>30.589952367322319</v>
      </c>
      <c r="E63" s="155">
        <v>30.414304337943641</v>
      </c>
      <c r="F63" s="155">
        <v>29.631618472958685</v>
      </c>
      <c r="G63" s="155">
        <v>36.035343881377401</v>
      </c>
      <c r="H63" s="155">
        <v>35.981745494962922</v>
      </c>
      <c r="I63" s="155">
        <v>37.158112689698882</v>
      </c>
      <c r="J63" s="155">
        <v>33.609068220104902</v>
      </c>
      <c r="K63" s="155">
        <v>26.482060702621332</v>
      </c>
      <c r="L63" s="155">
        <v>32.962572267954812</v>
      </c>
      <c r="M63" s="155">
        <v>31.896939144339733</v>
      </c>
      <c r="N63" s="155">
        <v>33.331643716241082</v>
      </c>
      <c r="O63" s="155">
        <v>32.945157987999544</v>
      </c>
      <c r="P63" s="155">
        <v>32.141317861721461</v>
      </c>
      <c r="Q63" s="155">
        <v>31.955122418016785</v>
      </c>
    </row>
    <row r="64" spans="1:17" x14ac:dyDescent="0.25">
      <c r="A64" s="84" t="s">
        <v>33</v>
      </c>
      <c r="B64" s="153">
        <v>22.594628586151284</v>
      </c>
      <c r="C64" s="153">
        <v>2.3097851674702397</v>
      </c>
      <c r="D64" s="153">
        <v>2.9079227645673393</v>
      </c>
      <c r="E64" s="153">
        <v>4.0241555770955584</v>
      </c>
      <c r="F64" s="153">
        <v>0</v>
      </c>
      <c r="G64" s="153">
        <v>5.2436506597199628</v>
      </c>
      <c r="H64" s="153">
        <v>7.1068487708498242</v>
      </c>
      <c r="I64" s="153">
        <v>5.8964314992810039</v>
      </c>
      <c r="J64" s="153">
        <v>6.3121263352406789</v>
      </c>
      <c r="K64" s="153">
        <v>3.3009657059903108</v>
      </c>
      <c r="L64" s="153">
        <v>5.1344246234937758</v>
      </c>
      <c r="M64" s="153">
        <v>5.7304088705819822</v>
      </c>
      <c r="N64" s="153">
        <v>5.11236948369889</v>
      </c>
      <c r="O64" s="153">
        <v>4.9680034982086729</v>
      </c>
      <c r="P64" s="153">
        <v>5.5507078658874338</v>
      </c>
      <c r="Q64" s="153">
        <v>4.9013199541070067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10.565084420072559</v>
      </c>
      <c r="C66" s="153">
        <v>14.528363817050984</v>
      </c>
      <c r="D66" s="153">
        <v>11.859407925857056</v>
      </c>
      <c r="E66" s="153">
        <v>25.971618708469347</v>
      </c>
      <c r="F66" s="153">
        <v>29.204176094981364</v>
      </c>
      <c r="G66" s="153">
        <v>30.244816923406823</v>
      </c>
      <c r="H66" s="153">
        <v>26.7820556442989</v>
      </c>
      <c r="I66" s="153">
        <v>30.873178670236708</v>
      </c>
      <c r="J66" s="153">
        <v>25.328825905308463</v>
      </c>
      <c r="K66" s="153">
        <v>22.674245890793195</v>
      </c>
      <c r="L66" s="153">
        <v>26.982272043785922</v>
      </c>
      <c r="M66" s="153">
        <v>24.136235198413885</v>
      </c>
      <c r="N66" s="153">
        <v>25.574979579068383</v>
      </c>
      <c r="O66" s="153">
        <v>24.522117587067772</v>
      </c>
      <c r="P66" s="153">
        <v>22.533805429136944</v>
      </c>
      <c r="Q66" s="153">
        <v>22.45296644463679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4.220812052617422</v>
      </c>
      <c r="C68" s="153">
        <v>16.528690706780043</v>
      </c>
      <c r="D68" s="153">
        <v>15.822621676897924</v>
      </c>
      <c r="E68" s="153">
        <v>0.41853005237873475</v>
      </c>
      <c r="F68" s="153">
        <v>0.42744237797732154</v>
      </c>
      <c r="G68" s="153">
        <v>0.54687629825061634</v>
      </c>
      <c r="H68" s="153">
        <v>2.0928410798141996</v>
      </c>
      <c r="I68" s="153">
        <v>0.38850252018117004</v>
      </c>
      <c r="J68" s="153">
        <v>1.9681159795557619</v>
      </c>
      <c r="K68" s="153">
        <v>0.50684910583782639</v>
      </c>
      <c r="L68" s="153">
        <v>0.84587560067511447</v>
      </c>
      <c r="M68" s="153">
        <v>2.0302950753438651</v>
      </c>
      <c r="N68" s="153">
        <v>2.644294653473807</v>
      </c>
      <c r="O68" s="153">
        <v>3.4550369027230978</v>
      </c>
      <c r="P68" s="153">
        <v>4.0568045666970782</v>
      </c>
      <c r="Q68" s="153">
        <v>4.6008360192729896</v>
      </c>
    </row>
    <row r="69" spans="1:17" x14ac:dyDescent="0.25">
      <c r="A69" s="156" t="s">
        <v>114</v>
      </c>
      <c r="B69" s="155">
        <v>61.774462121857873</v>
      </c>
      <c r="C69" s="155">
        <v>55.141509419458316</v>
      </c>
      <c r="D69" s="155">
        <v>50.55246952390366</v>
      </c>
      <c r="E69" s="155">
        <v>47.621188723349029</v>
      </c>
      <c r="F69" s="155">
        <v>48.68595857533635</v>
      </c>
      <c r="G69" s="155">
        <v>55.379894942511356</v>
      </c>
      <c r="H69" s="155">
        <v>59.462861226749681</v>
      </c>
      <c r="I69" s="155">
        <v>43.888160229081464</v>
      </c>
      <c r="J69" s="155">
        <v>55.541812439650201</v>
      </c>
      <c r="K69" s="155">
        <v>43.557604658554233</v>
      </c>
      <c r="L69" s="155">
        <v>54.473423495269074</v>
      </c>
      <c r="M69" s="155">
        <v>52.712375117084569</v>
      </c>
      <c r="N69" s="155">
        <v>55.083345109974339</v>
      </c>
      <c r="O69" s="155">
        <v>54.444644932748012</v>
      </c>
      <c r="P69" s="155">
        <v>53.116231504776316</v>
      </c>
      <c r="Q69" s="155">
        <v>52.808527871232101</v>
      </c>
    </row>
    <row r="70" spans="1:17" x14ac:dyDescent="0.25">
      <c r="A70" s="156" t="s">
        <v>113</v>
      </c>
      <c r="B70" s="155">
        <v>46.178900410775306</v>
      </c>
      <c r="C70" s="155">
        <v>41.220500907931033</v>
      </c>
      <c r="D70" s="155">
        <v>37.790008613237148</v>
      </c>
      <c r="E70" s="155">
        <v>36.343035938434703</v>
      </c>
      <c r="F70" s="155">
        <v>36.474409343985315</v>
      </c>
      <c r="G70" s="155">
        <v>42.574310478024238</v>
      </c>
      <c r="H70" s="155">
        <v>44.450885566808097</v>
      </c>
      <c r="I70" s="155">
        <v>37.745229687341322</v>
      </c>
      <c r="J70" s="155">
        <v>41.519743550742049</v>
      </c>
      <c r="K70" s="155">
        <v>32.619183598133048</v>
      </c>
      <c r="L70" s="155">
        <v>40.721079750720193</v>
      </c>
      <c r="M70" s="155">
        <v>39.404625104553958</v>
      </c>
      <c r="N70" s="155">
        <v>41.177020742133337</v>
      </c>
      <c r="O70" s="155">
        <v>40.699566615243533</v>
      </c>
      <c r="P70" s="155">
        <v>39.706524032798512</v>
      </c>
      <c r="Q70" s="155">
        <v>39.47650316395724</v>
      </c>
    </row>
    <row r="71" spans="1:17" x14ac:dyDescent="0.25">
      <c r="A71" s="152" t="s">
        <v>123</v>
      </c>
      <c r="B71" s="151">
        <v>43.953893189674673</v>
      </c>
      <c r="C71" s="151">
        <v>39.202536281230287</v>
      </c>
      <c r="D71" s="151">
        <v>35.943521498968082</v>
      </c>
      <c r="E71" s="151">
        <v>34.615769055601852</v>
      </c>
      <c r="F71" s="151">
        <v>34.710361434872667</v>
      </c>
      <c r="G71" s="151">
        <v>40.57911196978678</v>
      </c>
      <c r="H71" s="151">
        <v>42.405932893286661</v>
      </c>
      <c r="I71" s="151">
        <v>36.14188595326025</v>
      </c>
      <c r="J71" s="151">
        <v>39.534562434860014</v>
      </c>
      <c r="K71" s="151">
        <v>31.121509426810903</v>
      </c>
      <c r="L71" s="151">
        <v>38.817408907817217</v>
      </c>
      <c r="M71" s="151">
        <v>37.566282962617564</v>
      </c>
      <c r="N71" s="151">
        <v>39.209159345569567</v>
      </c>
      <c r="O71" s="151">
        <v>38.709444987066142</v>
      </c>
      <c r="P71" s="151">
        <v>37.765936571351354</v>
      </c>
      <c r="Q71" s="151">
        <v>37.547218897018432</v>
      </c>
    </row>
    <row r="72" spans="1:17" x14ac:dyDescent="0.25">
      <c r="A72" s="154" t="s">
        <v>30</v>
      </c>
      <c r="B72" s="153">
        <v>0.887364786115594</v>
      </c>
      <c r="C72" s="153">
        <v>0.8612083739160884</v>
      </c>
      <c r="D72" s="153">
        <v>0.86026632785576174</v>
      </c>
      <c r="E72" s="153">
        <v>0.93343818215177277</v>
      </c>
      <c r="F72" s="153">
        <v>0.93218256887322071</v>
      </c>
      <c r="G72" s="153">
        <v>1.8424495919107151</v>
      </c>
      <c r="H72" s="153">
        <v>2.7530509110371564</v>
      </c>
      <c r="I72" s="153">
        <v>1.8548781939348029</v>
      </c>
      <c r="J72" s="153">
        <v>1.8161212331013938</v>
      </c>
      <c r="K72" s="153">
        <v>1.8497867263498184</v>
      </c>
      <c r="L72" s="153">
        <v>1.826716194365567</v>
      </c>
      <c r="M72" s="153">
        <v>1.8197204059993135</v>
      </c>
      <c r="N72" s="153">
        <v>1.8197928108579051</v>
      </c>
      <c r="O72" s="153">
        <v>0.89713405169570759</v>
      </c>
      <c r="P72" s="153">
        <v>0.89477480385535313</v>
      </c>
      <c r="Q72" s="153">
        <v>0.8908178251811254</v>
      </c>
    </row>
    <row r="73" spans="1:17" x14ac:dyDescent="0.25">
      <c r="A73" s="154" t="s">
        <v>125</v>
      </c>
      <c r="B73" s="153">
        <v>0.79139120264705609</v>
      </c>
      <c r="C73" s="153">
        <v>0</v>
      </c>
      <c r="D73" s="153">
        <v>0</v>
      </c>
      <c r="E73" s="153">
        <v>0</v>
      </c>
      <c r="F73" s="153">
        <v>0</v>
      </c>
      <c r="G73" s="153">
        <v>0.8278907213643476</v>
      </c>
      <c r="H73" s="153">
        <v>0.79878118534218745</v>
      </c>
      <c r="I73" s="153">
        <v>0</v>
      </c>
      <c r="J73" s="153">
        <v>0</v>
      </c>
      <c r="K73" s="153">
        <v>0.81591344534036647</v>
      </c>
      <c r="L73" s="153">
        <v>0.82094669829513967</v>
      </c>
      <c r="M73" s="153">
        <v>0.81806185982672486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42.27513720091202</v>
      </c>
      <c r="C75" s="153">
        <v>38.341327907314202</v>
      </c>
      <c r="D75" s="153">
        <v>35.08325517111232</v>
      </c>
      <c r="E75" s="153">
        <v>33.682330873450077</v>
      </c>
      <c r="F75" s="153">
        <v>33.778178865999443</v>
      </c>
      <c r="G75" s="153">
        <v>37.908771656511718</v>
      </c>
      <c r="H75" s="153">
        <v>38.854100796907318</v>
      </c>
      <c r="I75" s="153">
        <v>34.287007759325448</v>
      </c>
      <c r="J75" s="153">
        <v>37.718441201758623</v>
      </c>
      <c r="K75" s="153">
        <v>28.45580925512072</v>
      </c>
      <c r="L75" s="153">
        <v>36.169746015156512</v>
      </c>
      <c r="M75" s="153">
        <v>34.928500696791524</v>
      </c>
      <c r="N75" s="153">
        <v>37.389366534711662</v>
      </c>
      <c r="O75" s="153">
        <v>37.812310935370434</v>
      </c>
      <c r="P75" s="153">
        <v>36.871161767495998</v>
      </c>
      <c r="Q75" s="153">
        <v>36.656401071837308</v>
      </c>
    </row>
    <row r="76" spans="1:17" x14ac:dyDescent="0.25">
      <c r="A76" s="152" t="s">
        <v>122</v>
      </c>
      <c r="B76" s="151">
        <v>2.2250072211006326</v>
      </c>
      <c r="C76" s="151">
        <v>2.0179646267007474</v>
      </c>
      <c r="D76" s="151">
        <v>1.8464871142690695</v>
      </c>
      <c r="E76" s="151">
        <v>1.727266882832851</v>
      </c>
      <c r="F76" s="151">
        <v>1.7640479091126486</v>
      </c>
      <c r="G76" s="151">
        <v>1.9951985082374588</v>
      </c>
      <c r="H76" s="151">
        <v>2.0449526735214376</v>
      </c>
      <c r="I76" s="151">
        <v>1.6033437340810757</v>
      </c>
      <c r="J76" s="151">
        <v>1.9851811158820329</v>
      </c>
      <c r="K76" s="151">
        <v>1.4976741713221431</v>
      </c>
      <c r="L76" s="151">
        <v>1.9036708429029745</v>
      </c>
      <c r="M76" s="151">
        <v>1.8383421419363959</v>
      </c>
      <c r="N76" s="151">
        <v>1.9678613965637717</v>
      </c>
      <c r="O76" s="151">
        <v>1.9901216281773912</v>
      </c>
      <c r="P76" s="151">
        <v>1.9405874614471579</v>
      </c>
      <c r="Q76" s="151">
        <v>1.9292842669388059</v>
      </c>
    </row>
    <row r="77" spans="1:17" x14ac:dyDescent="0.25">
      <c r="A77" s="156" t="s">
        <v>112</v>
      </c>
      <c r="B77" s="155">
        <v>15.44284150140221</v>
      </c>
      <c r="C77" s="155">
        <v>13.784686436168386</v>
      </c>
      <c r="D77" s="155">
        <v>12.637483962582031</v>
      </c>
      <c r="E77" s="155">
        <v>12.153596960616515</v>
      </c>
      <c r="F77" s="155">
        <v>12.197529983303738</v>
      </c>
      <c r="G77" s="155">
        <v>14.237418450747763</v>
      </c>
      <c r="H77" s="155">
        <v>14.86497024179922</v>
      </c>
      <c r="I77" s="155">
        <v>12.622509291269784</v>
      </c>
      <c r="J77" s="155">
        <v>13.884757175451576</v>
      </c>
      <c r="K77" s="155">
        <v>10.908290966875583</v>
      </c>
      <c r="L77" s="155">
        <v>13.617673326184191</v>
      </c>
      <c r="M77" s="155">
        <v>13.177433297433183</v>
      </c>
      <c r="N77" s="155">
        <v>13.770146087591529</v>
      </c>
      <c r="O77" s="155">
        <v>13.610479046147006</v>
      </c>
      <c r="P77" s="155">
        <v>13.278392334067929</v>
      </c>
      <c r="Q77" s="155">
        <v>13.201470281183758</v>
      </c>
    </row>
    <row r="78" spans="1:17" x14ac:dyDescent="0.25">
      <c r="A78" s="152" t="s">
        <v>121</v>
      </c>
      <c r="B78" s="151">
        <v>3.4068140186804037</v>
      </c>
      <c r="C78" s="151">
        <v>3.3278631645958092</v>
      </c>
      <c r="D78" s="151">
        <v>3.1220933882847848</v>
      </c>
      <c r="E78" s="151">
        <v>5.3406436063881175</v>
      </c>
      <c r="F78" s="151">
        <v>5.2660217894464365</v>
      </c>
      <c r="G78" s="151">
        <v>5.6800583792312027</v>
      </c>
      <c r="H78" s="151">
        <v>5.7163953352774213</v>
      </c>
      <c r="I78" s="151">
        <v>5.127717175417482</v>
      </c>
      <c r="J78" s="151">
        <v>4.8371763255249594</v>
      </c>
      <c r="K78" s="151">
        <v>4.4756172839268338</v>
      </c>
      <c r="L78" s="151">
        <v>5.0372259280770271</v>
      </c>
      <c r="M78" s="151">
        <v>4.7345314538673104</v>
      </c>
      <c r="N78" s="151">
        <v>4.9812251478268905</v>
      </c>
      <c r="O78" s="151">
        <v>4.3482911067450951</v>
      </c>
      <c r="P78" s="151">
        <v>4.1401617175960235</v>
      </c>
      <c r="Q78" s="151">
        <v>3.9531540671442724</v>
      </c>
    </row>
    <row r="79" spans="1:17" x14ac:dyDescent="0.25">
      <c r="A79" s="154" t="s">
        <v>30</v>
      </c>
      <c r="B79" s="153">
        <v>7.2445902229420295E-2</v>
      </c>
      <c r="C79" s="153">
        <v>7.7074536483135531E-2</v>
      </c>
      <c r="D79" s="153">
        <v>7.8770246821458681E-2</v>
      </c>
      <c r="E79" s="153">
        <v>0.15030798705743081</v>
      </c>
      <c r="F79" s="153">
        <v>0.14793641783291858</v>
      </c>
      <c r="G79" s="153">
        <v>0.27123275748771958</v>
      </c>
      <c r="H79" s="153">
        <v>0.38991935527688726</v>
      </c>
      <c r="I79" s="153">
        <v>0.27532100264370679</v>
      </c>
      <c r="J79" s="153">
        <v>0.23395588221319771</v>
      </c>
      <c r="K79" s="153">
        <v>0.279468791688468</v>
      </c>
      <c r="L79" s="153">
        <v>0.24927256517113183</v>
      </c>
      <c r="M79" s="153">
        <v>0.24114245885844154</v>
      </c>
      <c r="N79" s="153">
        <v>0.24340713703621003</v>
      </c>
      <c r="O79" s="153">
        <v>0.10623834160610461</v>
      </c>
      <c r="P79" s="153">
        <v>0.10340478127447704</v>
      </c>
      <c r="Q79" s="153">
        <v>9.8869857145658657E-2</v>
      </c>
    </row>
    <row r="80" spans="1:17" x14ac:dyDescent="0.25">
      <c r="A80" s="154" t="s">
        <v>125</v>
      </c>
      <c r="B80" s="153">
        <v>6.4610463012810385E-2</v>
      </c>
      <c r="C80" s="153">
        <v>0</v>
      </c>
      <c r="D80" s="153">
        <v>0</v>
      </c>
      <c r="E80" s="153">
        <v>0</v>
      </c>
      <c r="F80" s="153">
        <v>0</v>
      </c>
      <c r="G80" s="153">
        <v>0.12187637818697569</v>
      </c>
      <c r="H80" s="153">
        <v>0.11313275884120763</v>
      </c>
      <c r="I80" s="153">
        <v>0</v>
      </c>
      <c r="J80" s="153">
        <v>0</v>
      </c>
      <c r="K80" s="153">
        <v>0.1232695323431168</v>
      </c>
      <c r="L80" s="153">
        <v>0.11202588009237725</v>
      </c>
      <c r="M80" s="153">
        <v>0.10840646053457545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3.2697576534381732</v>
      </c>
      <c r="C81" s="153">
        <v>3.2507886281126739</v>
      </c>
      <c r="D81" s="153">
        <v>3.0433231414633259</v>
      </c>
      <c r="E81" s="153">
        <v>5.1903356193306864</v>
      </c>
      <c r="F81" s="153">
        <v>5.1180853716135175</v>
      </c>
      <c r="G81" s="153">
        <v>5.2869492435565073</v>
      </c>
      <c r="H81" s="153">
        <v>5.2133432211593265</v>
      </c>
      <c r="I81" s="153">
        <v>4.8523961727737754</v>
      </c>
      <c r="J81" s="153">
        <v>4.6032204433117618</v>
      </c>
      <c r="K81" s="153">
        <v>4.0728789598952488</v>
      </c>
      <c r="L81" s="153">
        <v>4.6759274828135178</v>
      </c>
      <c r="M81" s="153">
        <v>4.3849825344742932</v>
      </c>
      <c r="N81" s="153">
        <v>4.7378180107906802</v>
      </c>
      <c r="O81" s="153">
        <v>4.2420527651389905</v>
      </c>
      <c r="P81" s="153">
        <v>4.0367569363215461</v>
      </c>
      <c r="Q81" s="153">
        <v>3.8542842099986139</v>
      </c>
    </row>
    <row r="82" spans="1:17" x14ac:dyDescent="0.25">
      <c r="A82" s="152" t="s">
        <v>120</v>
      </c>
      <c r="B82" s="151">
        <v>11.672721076784232</v>
      </c>
      <c r="C82" s="151">
        <v>10.095624535115611</v>
      </c>
      <c r="D82" s="151">
        <v>9.1772435585790983</v>
      </c>
      <c r="E82" s="151">
        <v>6.3014166235432834</v>
      </c>
      <c r="F82" s="151">
        <v>6.4090786207739399</v>
      </c>
      <c r="G82" s="151">
        <v>7.9699212666769466</v>
      </c>
      <c r="H82" s="151">
        <v>8.5693145486152069</v>
      </c>
      <c r="I82" s="151">
        <v>7.0199557022975227</v>
      </c>
      <c r="J82" s="151">
        <v>8.5361119117808641</v>
      </c>
      <c r="K82" s="151">
        <v>5.9801315762937222</v>
      </c>
      <c r="L82" s="151">
        <v>8.0608999000167714</v>
      </c>
      <c r="M82" s="151">
        <v>7.9556815619576176</v>
      </c>
      <c r="N82" s="151">
        <v>8.2624967163434526</v>
      </c>
      <c r="O82" s="151">
        <v>8.7908487432753581</v>
      </c>
      <c r="P82" s="151">
        <v>8.6897020679917354</v>
      </c>
      <c r="Q82" s="151">
        <v>8.8200624129285288</v>
      </c>
    </row>
    <row r="83" spans="1:17" x14ac:dyDescent="0.25">
      <c r="A83" s="150" t="s">
        <v>33</v>
      </c>
      <c r="B83" s="87">
        <v>3.2712721244559488</v>
      </c>
      <c r="C83" s="87">
        <v>0.39241483252975801</v>
      </c>
      <c r="D83" s="87">
        <v>0.49526723543266299</v>
      </c>
      <c r="E83" s="87">
        <v>6.2284422904440973E-2</v>
      </c>
      <c r="F83" s="87">
        <v>0</v>
      </c>
      <c r="G83" s="87">
        <v>0.2076403074280663</v>
      </c>
      <c r="H83" s="87">
        <v>0.36111122915017763</v>
      </c>
      <c r="I83" s="87">
        <v>0.20527850071899723</v>
      </c>
      <c r="J83" s="87">
        <v>0.46767366475932076</v>
      </c>
      <c r="K83" s="87">
        <v>0.11105429400968926</v>
      </c>
      <c r="L83" s="87">
        <v>0.30551023691666274</v>
      </c>
      <c r="M83" s="87">
        <v>0.38658546301906677</v>
      </c>
      <c r="N83" s="87">
        <v>0.33721348037025406</v>
      </c>
      <c r="O83" s="87">
        <v>0.47405359738944869</v>
      </c>
      <c r="P83" s="87">
        <v>0.56371843775755459</v>
      </c>
      <c r="Q83" s="87">
        <v>0.54581858372037506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0.13896231741832532</v>
      </c>
      <c r="C85" s="87">
        <v>0.15940708960093772</v>
      </c>
      <c r="D85" s="87">
        <v>0.15993342532250551</v>
      </c>
      <c r="E85" s="87">
        <v>1.6773830790312659E-2</v>
      </c>
      <c r="F85" s="87">
        <v>2.1811013293863542E-2</v>
      </c>
      <c r="G85" s="87">
        <v>8.3698492007819425E-2</v>
      </c>
      <c r="H85" s="87">
        <v>0.15969973368596235</v>
      </c>
      <c r="I85" s="87">
        <v>7.4160803421488106E-2</v>
      </c>
      <c r="J85" s="87">
        <v>0.15189288468540046</v>
      </c>
      <c r="K85" s="87">
        <v>7.1634481961707214E-2</v>
      </c>
      <c r="L85" s="87">
        <v>0.12352617172726409</v>
      </c>
      <c r="M85" s="87">
        <v>0.13903015348866762</v>
      </c>
      <c r="N85" s="87">
        <v>0.13608930992713028</v>
      </c>
      <c r="O85" s="87">
        <v>9.5743147672398388E-2</v>
      </c>
      <c r="P85" s="87">
        <v>0.10137305906314525</v>
      </c>
      <c r="Q85" s="87">
        <v>0.1102131536302705</v>
      </c>
    </row>
    <row r="86" spans="1:17" x14ac:dyDescent="0.25">
      <c r="A86" s="150" t="s">
        <v>125</v>
      </c>
      <c r="B86" s="87">
        <v>0.12989152997447934</v>
      </c>
      <c r="C86" s="87">
        <v>0</v>
      </c>
      <c r="D86" s="87">
        <v>0</v>
      </c>
      <c r="E86" s="87">
        <v>0</v>
      </c>
      <c r="F86" s="87">
        <v>0</v>
      </c>
      <c r="G86" s="87">
        <v>3.9111828223314542E-2</v>
      </c>
      <c r="H86" s="87">
        <v>4.8348932747714866E-2</v>
      </c>
      <c r="I86" s="87">
        <v>0</v>
      </c>
      <c r="J86" s="87">
        <v>0</v>
      </c>
      <c r="K86" s="87">
        <v>3.2574975842375592E-2</v>
      </c>
      <c r="L86" s="87">
        <v>5.7673556624687899E-2</v>
      </c>
      <c r="M86" s="87">
        <v>6.4870749139391268E-2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8.1325951049354792</v>
      </c>
      <c r="C89" s="87">
        <v>9.5438026129849156</v>
      </c>
      <c r="D89" s="87">
        <v>8.5220428978239298</v>
      </c>
      <c r="E89" s="87">
        <v>1.0043883698485496</v>
      </c>
      <c r="F89" s="87">
        <v>1.3761476074800705</v>
      </c>
      <c r="G89" s="87">
        <v>2.9103834501360755</v>
      </c>
      <c r="H89" s="87">
        <v>3.6030046530313493</v>
      </c>
      <c r="I89" s="87">
        <v>2.4391763981570551</v>
      </c>
      <c r="J89" s="87">
        <v>5.0164253623361272</v>
      </c>
      <c r="K89" s="87">
        <v>1.8586578244799623</v>
      </c>
      <c r="L89" s="87">
        <v>4.0391601818117531</v>
      </c>
      <c r="M89" s="87">
        <v>4.2840056319819597</v>
      </c>
      <c r="N89" s="87">
        <v>4.4692868344671854</v>
      </c>
      <c r="O89" s="87">
        <v>6.3580096130531141</v>
      </c>
      <c r="P89" s="87">
        <v>6.4484016021729262</v>
      </c>
      <c r="Q89" s="87">
        <v>7.017606968786871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5.2179699999999798</v>
      </c>
      <c r="F92" s="87">
        <v>5.0111200000000053</v>
      </c>
      <c r="G92" s="87">
        <v>4.729087188881671</v>
      </c>
      <c r="H92" s="87">
        <v>4.3971500000000034</v>
      </c>
      <c r="I92" s="87">
        <v>4.301339999999982</v>
      </c>
      <c r="J92" s="87">
        <v>2.9001200000000154</v>
      </c>
      <c r="K92" s="87">
        <v>3.9062099999999873</v>
      </c>
      <c r="L92" s="87">
        <v>3.5350297529364028</v>
      </c>
      <c r="M92" s="87">
        <v>3.0811895643285325</v>
      </c>
      <c r="N92" s="87">
        <v>3.3199070915788838</v>
      </c>
      <c r="O92" s="87">
        <v>1.8630423851603979</v>
      </c>
      <c r="P92" s="87">
        <v>1.5762089689981096</v>
      </c>
      <c r="Q92" s="87">
        <v>1.1464237067910119</v>
      </c>
    </row>
    <row r="93" spans="1:17" x14ac:dyDescent="0.25">
      <c r="A93" s="149" t="s">
        <v>119</v>
      </c>
      <c r="B93" s="148">
        <v>0.36330640593757479</v>
      </c>
      <c r="C93" s="148">
        <v>0.36119873645696376</v>
      </c>
      <c r="D93" s="148">
        <v>0.33814701571814737</v>
      </c>
      <c r="E93" s="148">
        <v>0.51153673068511352</v>
      </c>
      <c r="F93" s="148">
        <v>0.52242957308336135</v>
      </c>
      <c r="G93" s="148">
        <v>0.58743880483961186</v>
      </c>
      <c r="H93" s="148">
        <v>0.57926035790659192</v>
      </c>
      <c r="I93" s="148">
        <v>0.47483641355478012</v>
      </c>
      <c r="J93" s="148">
        <v>0.51146893814575134</v>
      </c>
      <c r="K93" s="148">
        <v>0.45254210665502764</v>
      </c>
      <c r="L93" s="148">
        <v>0.5195474980903908</v>
      </c>
      <c r="M93" s="148">
        <v>0.48722028160825481</v>
      </c>
      <c r="N93" s="148">
        <v>0.52642422342118678</v>
      </c>
      <c r="O93" s="148">
        <v>0.4713391961265545</v>
      </c>
      <c r="P93" s="148">
        <v>0.44852854848017182</v>
      </c>
      <c r="Q93" s="148">
        <v>0.42825380111095712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0.99999999999999978</v>
      </c>
      <c r="C115" s="77">
        <f t="shared" si="15"/>
        <v>1</v>
      </c>
      <c r="D115" s="77">
        <f t="shared" si="15"/>
        <v>1</v>
      </c>
      <c r="E115" s="77">
        <f t="shared" si="15"/>
        <v>0.99999999999999989</v>
      </c>
      <c r="F115" s="77">
        <f t="shared" si="15"/>
        <v>0.99999999999999978</v>
      </c>
      <c r="G115" s="77">
        <f t="shared" si="15"/>
        <v>0.99999999999999978</v>
      </c>
      <c r="H115" s="77">
        <f t="shared" si="15"/>
        <v>1</v>
      </c>
      <c r="I115" s="77">
        <f t="shared" si="15"/>
        <v>0.99999999999999989</v>
      </c>
      <c r="J115" s="77">
        <f t="shared" si="15"/>
        <v>1</v>
      </c>
      <c r="K115" s="77">
        <f t="shared" si="15"/>
        <v>0.99999999999999978</v>
      </c>
      <c r="L115" s="77">
        <f t="shared" si="15"/>
        <v>1</v>
      </c>
      <c r="M115" s="77">
        <f t="shared" si="15"/>
        <v>0.99999999999999989</v>
      </c>
      <c r="N115" s="77">
        <f t="shared" si="15"/>
        <v>1</v>
      </c>
      <c r="O115" s="77">
        <f t="shared" si="15"/>
        <v>0.99999999999999944</v>
      </c>
      <c r="P115" s="77">
        <f t="shared" si="15"/>
        <v>0.99999999999999989</v>
      </c>
      <c r="Q115" s="77">
        <f t="shared" si="15"/>
        <v>0.99999999999999989</v>
      </c>
    </row>
    <row r="116" spans="1:17" x14ac:dyDescent="0.25">
      <c r="A116" s="132" t="s">
        <v>83</v>
      </c>
      <c r="B116" s="146">
        <f t="shared" ref="B116:Q116" si="16">IF(B$54=0,0,B$54/B$53)</f>
        <v>1.8443599889481569E-3</v>
      </c>
      <c r="C116" s="146">
        <f t="shared" si="16"/>
        <v>1.8443599889481571E-3</v>
      </c>
      <c r="D116" s="146">
        <f t="shared" si="16"/>
        <v>1.8443599889481576E-3</v>
      </c>
      <c r="E116" s="146">
        <f t="shared" si="16"/>
        <v>1.8443599889481567E-3</v>
      </c>
      <c r="F116" s="146">
        <f t="shared" si="16"/>
        <v>1.8443599889481565E-3</v>
      </c>
      <c r="G116" s="146">
        <f t="shared" si="16"/>
        <v>1.8443599889481563E-3</v>
      </c>
      <c r="H116" s="146">
        <f t="shared" si="16"/>
        <v>1.8443599889481571E-3</v>
      </c>
      <c r="I116" s="146">
        <f t="shared" si="16"/>
        <v>1.8443599889481569E-3</v>
      </c>
      <c r="J116" s="146">
        <f t="shared" si="16"/>
        <v>1.8443599889481571E-3</v>
      </c>
      <c r="K116" s="146">
        <f t="shared" si="16"/>
        <v>1.8443599889481567E-3</v>
      </c>
      <c r="L116" s="146">
        <f t="shared" si="16"/>
        <v>1.8443599889481574E-3</v>
      </c>
      <c r="M116" s="146">
        <f t="shared" si="16"/>
        <v>1.8443599889481571E-3</v>
      </c>
      <c r="N116" s="146">
        <f t="shared" si="16"/>
        <v>1.8443599889481576E-3</v>
      </c>
      <c r="O116" s="146">
        <f t="shared" si="16"/>
        <v>1.8443599889481565E-3</v>
      </c>
      <c r="P116" s="146">
        <f t="shared" si="16"/>
        <v>1.8443599889481569E-3</v>
      </c>
      <c r="Q116" s="146">
        <f t="shared" si="16"/>
        <v>1.8443599889481569E-3</v>
      </c>
    </row>
    <row r="117" spans="1:17" x14ac:dyDescent="0.25">
      <c r="A117" s="76" t="s">
        <v>82</v>
      </c>
      <c r="B117" s="145">
        <f t="shared" ref="B117:Q117" si="17">IF(B$55=0,0,B$55/B$53)</f>
        <v>1.3627865977060645E-3</v>
      </c>
      <c r="C117" s="145">
        <f t="shared" si="17"/>
        <v>1.3627865977060647E-3</v>
      </c>
      <c r="D117" s="145">
        <f t="shared" si="17"/>
        <v>1.3627865977060649E-3</v>
      </c>
      <c r="E117" s="145">
        <f t="shared" si="17"/>
        <v>1.3627865977060645E-3</v>
      </c>
      <c r="F117" s="145">
        <f t="shared" si="17"/>
        <v>1.3627865977060641E-3</v>
      </c>
      <c r="G117" s="145">
        <f t="shared" si="17"/>
        <v>1.3627865977060643E-3</v>
      </c>
      <c r="H117" s="145">
        <f t="shared" si="17"/>
        <v>1.3627865977060647E-3</v>
      </c>
      <c r="I117" s="145">
        <f t="shared" si="17"/>
        <v>1.3627865977060647E-3</v>
      </c>
      <c r="J117" s="145">
        <f t="shared" si="17"/>
        <v>1.3627865977060647E-3</v>
      </c>
      <c r="K117" s="145">
        <f t="shared" si="17"/>
        <v>1.3627865977060643E-3</v>
      </c>
      <c r="L117" s="145">
        <f t="shared" si="17"/>
        <v>1.3627865977060649E-3</v>
      </c>
      <c r="M117" s="145">
        <f t="shared" si="17"/>
        <v>1.3627865977060647E-3</v>
      </c>
      <c r="N117" s="145">
        <f t="shared" si="17"/>
        <v>1.3627865977060649E-3</v>
      </c>
      <c r="O117" s="145">
        <f t="shared" si="17"/>
        <v>1.3627865977060643E-3</v>
      </c>
      <c r="P117" s="145">
        <f t="shared" si="17"/>
        <v>1.3627865977060645E-3</v>
      </c>
      <c r="Q117" s="145">
        <f t="shared" si="17"/>
        <v>1.3627865977060645E-3</v>
      </c>
    </row>
    <row r="118" spans="1:17" x14ac:dyDescent="0.25">
      <c r="A118" s="76" t="s">
        <v>81</v>
      </c>
      <c r="B118" s="145">
        <f t="shared" ref="B118:Q118" si="18">IF(B$56=0,0,B$56/B$53)</f>
        <v>3.4069664942651616E-2</v>
      </c>
      <c r="C118" s="145">
        <f t="shared" si="18"/>
        <v>3.4069664942651623E-2</v>
      </c>
      <c r="D118" s="145">
        <f t="shared" si="18"/>
        <v>3.406966494265163E-2</v>
      </c>
      <c r="E118" s="145">
        <f t="shared" si="18"/>
        <v>3.4069664942651616E-2</v>
      </c>
      <c r="F118" s="145">
        <f t="shared" si="18"/>
        <v>3.4069664942651609E-2</v>
      </c>
      <c r="G118" s="145">
        <f t="shared" si="18"/>
        <v>3.4069664942651609E-2</v>
      </c>
      <c r="H118" s="145">
        <f t="shared" si="18"/>
        <v>3.4069664942651623E-2</v>
      </c>
      <c r="I118" s="145">
        <f t="shared" si="18"/>
        <v>3.4069664942651623E-2</v>
      </c>
      <c r="J118" s="145">
        <f t="shared" si="18"/>
        <v>3.4069664942651623E-2</v>
      </c>
      <c r="K118" s="145">
        <f t="shared" si="18"/>
        <v>3.4069664942651609E-2</v>
      </c>
      <c r="L118" s="145">
        <f t="shared" si="18"/>
        <v>3.406966494265163E-2</v>
      </c>
      <c r="M118" s="145">
        <f t="shared" si="18"/>
        <v>3.4069664942651623E-2</v>
      </c>
      <c r="N118" s="145">
        <f t="shared" si="18"/>
        <v>3.406966494265163E-2</v>
      </c>
      <c r="O118" s="145">
        <f t="shared" si="18"/>
        <v>3.4069664942651609E-2</v>
      </c>
      <c r="P118" s="145">
        <f t="shared" si="18"/>
        <v>3.4069664942651616E-2</v>
      </c>
      <c r="Q118" s="145">
        <f t="shared" si="18"/>
        <v>3.4069664942651616E-2</v>
      </c>
    </row>
    <row r="119" spans="1:17" x14ac:dyDescent="0.25">
      <c r="A119" s="76" t="s">
        <v>80</v>
      </c>
      <c r="B119" s="145">
        <f t="shared" ref="B119:Q119" si="19">IF(B$57=0,0,B$57/B$53)</f>
        <v>8.5174162356629023E-4</v>
      </c>
      <c r="C119" s="145">
        <f t="shared" si="19"/>
        <v>8.5174162356629044E-4</v>
      </c>
      <c r="D119" s="145">
        <f t="shared" si="19"/>
        <v>8.5174162356629066E-4</v>
      </c>
      <c r="E119" s="145">
        <f t="shared" si="19"/>
        <v>8.5174162356629033E-4</v>
      </c>
      <c r="F119" s="145">
        <f t="shared" si="19"/>
        <v>8.5174162356629001E-4</v>
      </c>
      <c r="G119" s="145">
        <f t="shared" si="19"/>
        <v>8.5174162356629012E-4</v>
      </c>
      <c r="H119" s="145">
        <f t="shared" si="19"/>
        <v>8.5174162356629044E-4</v>
      </c>
      <c r="I119" s="145">
        <f t="shared" si="19"/>
        <v>8.5174162356629044E-4</v>
      </c>
      <c r="J119" s="145">
        <f t="shared" si="19"/>
        <v>8.5174162356629044E-4</v>
      </c>
      <c r="K119" s="145">
        <f t="shared" si="19"/>
        <v>8.5174162356629023E-4</v>
      </c>
      <c r="L119" s="145">
        <f t="shared" si="19"/>
        <v>8.5174162356629066E-4</v>
      </c>
      <c r="M119" s="145">
        <f t="shared" si="19"/>
        <v>8.5174162356629044E-4</v>
      </c>
      <c r="N119" s="145">
        <f t="shared" si="19"/>
        <v>8.5174162356629055E-4</v>
      </c>
      <c r="O119" s="145">
        <f t="shared" si="19"/>
        <v>8.5174162356629023E-4</v>
      </c>
      <c r="P119" s="145">
        <f t="shared" si="19"/>
        <v>8.5174162356629023E-4</v>
      </c>
      <c r="Q119" s="145">
        <f t="shared" si="19"/>
        <v>8.5174162356629033E-4</v>
      </c>
    </row>
    <row r="120" spans="1:17" x14ac:dyDescent="0.25">
      <c r="A120" s="129" t="s">
        <v>79</v>
      </c>
      <c r="B120" s="144">
        <f t="shared" ref="B120:Q120" si="20">IF(B$58=0,0,B$58/B$53)</f>
        <v>1.2295733259654381E-3</v>
      </c>
      <c r="C120" s="144">
        <f t="shared" si="20"/>
        <v>1.2295733259654381E-3</v>
      </c>
      <c r="D120" s="144">
        <f t="shared" si="20"/>
        <v>1.2295733259654383E-3</v>
      </c>
      <c r="E120" s="144">
        <f t="shared" si="20"/>
        <v>1.2295733259654379E-3</v>
      </c>
      <c r="F120" s="144">
        <f t="shared" si="20"/>
        <v>1.2295733259654374E-3</v>
      </c>
      <c r="G120" s="144">
        <f t="shared" si="20"/>
        <v>1.2295733259654377E-3</v>
      </c>
      <c r="H120" s="144">
        <f t="shared" si="20"/>
        <v>1.2295733259654381E-3</v>
      </c>
      <c r="I120" s="144">
        <f t="shared" si="20"/>
        <v>1.2295733259654381E-3</v>
      </c>
      <c r="J120" s="144">
        <f t="shared" si="20"/>
        <v>1.2295733259654381E-3</v>
      </c>
      <c r="K120" s="144">
        <f t="shared" si="20"/>
        <v>1.2295733259654379E-3</v>
      </c>
      <c r="L120" s="144">
        <f t="shared" si="20"/>
        <v>1.2295733259654383E-3</v>
      </c>
      <c r="M120" s="144">
        <f t="shared" si="20"/>
        <v>1.2295733259654381E-3</v>
      </c>
      <c r="N120" s="144">
        <f t="shared" si="20"/>
        <v>1.2295733259654383E-3</v>
      </c>
      <c r="O120" s="144">
        <f t="shared" si="20"/>
        <v>1.2295733259654377E-3</v>
      </c>
      <c r="P120" s="144">
        <f t="shared" si="20"/>
        <v>1.2295733259654379E-3</v>
      </c>
      <c r="Q120" s="144">
        <f t="shared" si="20"/>
        <v>1.2295733259654379E-3</v>
      </c>
    </row>
    <row r="121" spans="1:17" x14ac:dyDescent="0.25">
      <c r="A121" s="127" t="s">
        <v>115</v>
      </c>
      <c r="B121" s="143">
        <f t="shared" ref="B121:Q121" si="21">IF(B$63=0,0,B$63/B$53)</f>
        <v>0.22334885047316846</v>
      </c>
      <c r="C121" s="143">
        <f t="shared" si="21"/>
        <v>0.2233488504731686</v>
      </c>
      <c r="D121" s="143">
        <f t="shared" si="21"/>
        <v>0.22334885047316846</v>
      </c>
      <c r="E121" s="143">
        <f t="shared" si="21"/>
        <v>0.23090779578145948</v>
      </c>
      <c r="F121" s="143">
        <f t="shared" si="21"/>
        <v>0.22415530271914846</v>
      </c>
      <c r="G121" s="143">
        <f t="shared" si="21"/>
        <v>0.23354090543732611</v>
      </c>
      <c r="H121" s="143">
        <f t="shared" si="21"/>
        <v>0.22334885047316855</v>
      </c>
      <c r="I121" s="143">
        <f t="shared" si="21"/>
        <v>0.27162734380725018</v>
      </c>
      <c r="J121" s="143">
        <f t="shared" si="21"/>
        <v>0.22334885047316871</v>
      </c>
      <c r="K121" s="143">
        <f t="shared" si="21"/>
        <v>0.22400649012207691</v>
      </c>
      <c r="L121" s="143">
        <f t="shared" si="21"/>
        <v>0.22334885047316849</v>
      </c>
      <c r="M121" s="143">
        <f t="shared" si="21"/>
        <v>0.22334885047316855</v>
      </c>
      <c r="N121" s="143">
        <f t="shared" si="21"/>
        <v>0.22334885047316852</v>
      </c>
      <c r="O121" s="143">
        <f t="shared" si="21"/>
        <v>0.22334885047316833</v>
      </c>
      <c r="P121" s="143">
        <f t="shared" si="21"/>
        <v>0.22334885047316863</v>
      </c>
      <c r="Q121" s="143">
        <f t="shared" si="21"/>
        <v>0.22334885047316852</v>
      </c>
    </row>
    <row r="122" spans="1:17" x14ac:dyDescent="0.25">
      <c r="A122" s="127" t="s">
        <v>114</v>
      </c>
      <c r="B122" s="143">
        <f t="shared" ref="B122:Q122" si="22">IF(B$69=0,0,B$69/B$53)</f>
        <v>0.36910276358603233</v>
      </c>
      <c r="C122" s="143">
        <f t="shared" si="22"/>
        <v>0.36910276358603239</v>
      </c>
      <c r="D122" s="143">
        <f t="shared" si="22"/>
        <v>0.36910276358603245</v>
      </c>
      <c r="E122" s="143">
        <f t="shared" si="22"/>
        <v>0.36154381827774146</v>
      </c>
      <c r="F122" s="143">
        <f t="shared" si="22"/>
        <v>0.36829631134005242</v>
      </c>
      <c r="G122" s="143">
        <f t="shared" si="22"/>
        <v>0.35891070862187469</v>
      </c>
      <c r="H122" s="143">
        <f t="shared" si="22"/>
        <v>0.36910276358603239</v>
      </c>
      <c r="I122" s="143">
        <f t="shared" si="22"/>
        <v>0.32082427025195071</v>
      </c>
      <c r="J122" s="143">
        <f t="shared" si="22"/>
        <v>0.36910276358603239</v>
      </c>
      <c r="K122" s="143">
        <f t="shared" si="22"/>
        <v>0.36844512393712403</v>
      </c>
      <c r="L122" s="143">
        <f t="shared" si="22"/>
        <v>0.3691027635860325</v>
      </c>
      <c r="M122" s="143">
        <f t="shared" si="22"/>
        <v>0.36910276358603239</v>
      </c>
      <c r="N122" s="143">
        <f t="shared" si="22"/>
        <v>0.36910276358603245</v>
      </c>
      <c r="O122" s="143">
        <f t="shared" si="22"/>
        <v>0.36910276358603222</v>
      </c>
      <c r="P122" s="143">
        <f t="shared" si="22"/>
        <v>0.36910276358603233</v>
      </c>
      <c r="Q122" s="143">
        <f t="shared" si="22"/>
        <v>0.36910276358603233</v>
      </c>
    </row>
    <row r="123" spans="1:17" x14ac:dyDescent="0.25">
      <c r="A123" s="127" t="s">
        <v>113</v>
      </c>
      <c r="B123" s="143">
        <f t="shared" ref="B123:Q123" si="23">IF(B$70=0,0,B$70/B$53)</f>
        <v>0.27591919339351595</v>
      </c>
      <c r="C123" s="143">
        <f t="shared" si="23"/>
        <v>0.275919193393516</v>
      </c>
      <c r="D123" s="143">
        <f t="shared" si="23"/>
        <v>0.27591919339351606</v>
      </c>
      <c r="E123" s="143">
        <f t="shared" si="23"/>
        <v>0.27591919339351595</v>
      </c>
      <c r="F123" s="143">
        <f t="shared" si="23"/>
        <v>0.27591919339351589</v>
      </c>
      <c r="G123" s="143">
        <f t="shared" si="23"/>
        <v>0.27591919339351589</v>
      </c>
      <c r="H123" s="143">
        <f t="shared" si="23"/>
        <v>0.275919193393516</v>
      </c>
      <c r="I123" s="143">
        <f t="shared" si="23"/>
        <v>0.275919193393516</v>
      </c>
      <c r="J123" s="143">
        <f t="shared" si="23"/>
        <v>0.275919193393516</v>
      </c>
      <c r="K123" s="143">
        <f t="shared" si="23"/>
        <v>0.27591919339351589</v>
      </c>
      <c r="L123" s="143">
        <f t="shared" si="23"/>
        <v>0.27591919339351606</v>
      </c>
      <c r="M123" s="143">
        <f t="shared" si="23"/>
        <v>0.275919193393516</v>
      </c>
      <c r="N123" s="143">
        <f t="shared" si="23"/>
        <v>0.27591919339351606</v>
      </c>
      <c r="O123" s="143">
        <f t="shared" si="23"/>
        <v>0.27591919339351589</v>
      </c>
      <c r="P123" s="143">
        <f t="shared" si="23"/>
        <v>0.27591919339351595</v>
      </c>
      <c r="Q123" s="143">
        <f t="shared" si="23"/>
        <v>0.27591919339351595</v>
      </c>
    </row>
    <row r="124" spans="1:17" x14ac:dyDescent="0.25">
      <c r="A124" s="142" t="s">
        <v>123</v>
      </c>
      <c r="B124" s="141">
        <f t="shared" ref="B124:Q124" si="24">IF(B$71=0,0,B$71/B$53)</f>
        <v>0.26262476255432726</v>
      </c>
      <c r="C124" s="141">
        <f t="shared" si="24"/>
        <v>0.26241146884306571</v>
      </c>
      <c r="D124" s="141">
        <f t="shared" si="24"/>
        <v>0.26243729026946705</v>
      </c>
      <c r="E124" s="141">
        <f t="shared" si="24"/>
        <v>0.26280564707630921</v>
      </c>
      <c r="F124" s="141">
        <f t="shared" si="24"/>
        <v>0.26257464073470377</v>
      </c>
      <c r="G124" s="141">
        <f t="shared" si="24"/>
        <v>0.26298854209531142</v>
      </c>
      <c r="H124" s="141">
        <f t="shared" si="24"/>
        <v>0.26322559494185155</v>
      </c>
      <c r="I124" s="141">
        <f t="shared" si="24"/>
        <v>0.2641986842456126</v>
      </c>
      <c r="J124" s="141">
        <f t="shared" si="24"/>
        <v>0.26272668483274425</v>
      </c>
      <c r="K124" s="141">
        <f t="shared" si="24"/>
        <v>0.2632506651308662</v>
      </c>
      <c r="L124" s="141">
        <f t="shared" si="24"/>
        <v>0.26302023966547172</v>
      </c>
      <c r="M124" s="141">
        <f t="shared" si="24"/>
        <v>0.26304674809963147</v>
      </c>
      <c r="N124" s="141">
        <f t="shared" si="24"/>
        <v>0.26273293757742849</v>
      </c>
      <c r="O124" s="141">
        <f t="shared" si="24"/>
        <v>0.26242733586115502</v>
      </c>
      <c r="P124" s="141">
        <f t="shared" si="24"/>
        <v>0.26243412160456303</v>
      </c>
      <c r="Q124" s="141">
        <f t="shared" si="24"/>
        <v>0.2624345502236371</v>
      </c>
    </row>
    <row r="125" spans="1:17" x14ac:dyDescent="0.25">
      <c r="A125" s="142" t="s">
        <v>122</v>
      </c>
      <c r="B125" s="141">
        <f t="shared" ref="B125:Q125" si="25">IF(B$76=0,0,B$76/B$53)</f>
        <v>1.3294430839188701E-2</v>
      </c>
      <c r="C125" s="141">
        <f t="shared" si="25"/>
        <v>1.3507724550450274E-2</v>
      </c>
      <c r="D125" s="141">
        <f t="shared" si="25"/>
        <v>1.3481903124049061E-2</v>
      </c>
      <c r="E125" s="141">
        <f t="shared" si="25"/>
        <v>1.3113546317206749E-2</v>
      </c>
      <c r="F125" s="141">
        <f t="shared" si="25"/>
        <v>1.3344552658812103E-2</v>
      </c>
      <c r="G125" s="141">
        <f t="shared" si="25"/>
        <v>1.2930651298204508E-2</v>
      </c>
      <c r="H125" s="141">
        <f t="shared" si="25"/>
        <v>1.2693598451664454E-2</v>
      </c>
      <c r="I125" s="141">
        <f t="shared" si="25"/>
        <v>1.1720509147903384E-2</v>
      </c>
      <c r="J125" s="141">
        <f t="shared" si="25"/>
        <v>1.3192508560771711E-2</v>
      </c>
      <c r="K125" s="141">
        <f t="shared" si="25"/>
        <v>1.2668528262649701E-2</v>
      </c>
      <c r="L125" s="141">
        <f t="shared" si="25"/>
        <v>1.2898953728044352E-2</v>
      </c>
      <c r="M125" s="141">
        <f t="shared" si="25"/>
        <v>1.2872445293884505E-2</v>
      </c>
      <c r="N125" s="141">
        <f t="shared" si="25"/>
        <v>1.3186255816087561E-2</v>
      </c>
      <c r="O125" s="141">
        <f t="shared" si="25"/>
        <v>1.3491857532360868E-2</v>
      </c>
      <c r="P125" s="141">
        <f t="shared" si="25"/>
        <v>1.3485071788952873E-2</v>
      </c>
      <c r="Q125" s="141">
        <f t="shared" si="25"/>
        <v>1.3484643169878831E-2</v>
      </c>
    </row>
    <row r="126" spans="1:17" x14ac:dyDescent="0.25">
      <c r="A126" s="127" t="s">
        <v>112</v>
      </c>
      <c r="B126" s="143">
        <f t="shared" ref="B126:Q126" si="26">IF(B$77=0,0,B$77/B$53)</f>
        <v>9.2271066068445443E-2</v>
      </c>
      <c r="C126" s="143">
        <f t="shared" si="26"/>
        <v>9.2271066068445484E-2</v>
      </c>
      <c r="D126" s="143">
        <f t="shared" si="26"/>
        <v>9.2271066068445498E-2</v>
      </c>
      <c r="E126" s="143">
        <f t="shared" si="26"/>
        <v>9.2271066068445456E-2</v>
      </c>
      <c r="F126" s="143">
        <f t="shared" si="26"/>
        <v>9.2271066068445443E-2</v>
      </c>
      <c r="G126" s="143">
        <f t="shared" si="26"/>
        <v>9.2271066068445443E-2</v>
      </c>
      <c r="H126" s="143">
        <f t="shared" si="26"/>
        <v>9.227106606844547E-2</v>
      </c>
      <c r="I126" s="143">
        <f t="shared" si="26"/>
        <v>9.2271066068445456E-2</v>
      </c>
      <c r="J126" s="143">
        <f t="shared" si="26"/>
        <v>9.227106606844547E-2</v>
      </c>
      <c r="K126" s="143">
        <f t="shared" si="26"/>
        <v>9.2271066068445456E-2</v>
      </c>
      <c r="L126" s="143">
        <f t="shared" si="26"/>
        <v>9.2271066068445498E-2</v>
      </c>
      <c r="M126" s="143">
        <f t="shared" si="26"/>
        <v>9.227106606844547E-2</v>
      </c>
      <c r="N126" s="143">
        <f t="shared" si="26"/>
        <v>9.2271066068445484E-2</v>
      </c>
      <c r="O126" s="143">
        <f t="shared" si="26"/>
        <v>9.2271066068445415E-2</v>
      </c>
      <c r="P126" s="143">
        <f t="shared" si="26"/>
        <v>9.2271066068445443E-2</v>
      </c>
      <c r="Q126" s="143">
        <f t="shared" si="26"/>
        <v>9.2271066068445456E-2</v>
      </c>
    </row>
    <row r="127" spans="1:17" x14ac:dyDescent="0.25">
      <c r="A127" s="142" t="s">
        <v>121</v>
      </c>
      <c r="B127" s="141">
        <f t="shared" ref="B127:Q127" si="27">IF(B$78=0,0,B$78/B$53)</f>
        <v>2.0355733196641478E-2</v>
      </c>
      <c r="C127" s="141">
        <f t="shared" si="27"/>
        <v>2.2275840901355926E-2</v>
      </c>
      <c r="D127" s="141">
        <f t="shared" si="27"/>
        <v>2.2795588596214791E-2</v>
      </c>
      <c r="E127" s="141">
        <f t="shared" si="27"/>
        <v>4.0546587207879667E-2</v>
      </c>
      <c r="F127" s="141">
        <f t="shared" si="27"/>
        <v>3.9836052472672634E-2</v>
      </c>
      <c r="G127" s="141">
        <f t="shared" si="27"/>
        <v>3.681180291186447E-2</v>
      </c>
      <c r="H127" s="141">
        <f t="shared" si="27"/>
        <v>3.5483279352390699E-2</v>
      </c>
      <c r="I127" s="141">
        <f t="shared" si="27"/>
        <v>3.7483825074344834E-2</v>
      </c>
      <c r="J127" s="141">
        <f t="shared" si="27"/>
        <v>3.2145424704031075E-2</v>
      </c>
      <c r="K127" s="141">
        <f t="shared" si="27"/>
        <v>3.7858357405053208E-2</v>
      </c>
      <c r="L127" s="141">
        <f t="shared" si="27"/>
        <v>3.4131396405109753E-2</v>
      </c>
      <c r="M127" s="141">
        <f t="shared" si="27"/>
        <v>3.315215146397435E-2</v>
      </c>
      <c r="N127" s="141">
        <f t="shared" si="27"/>
        <v>3.3378219213746022E-2</v>
      </c>
      <c r="O127" s="141">
        <f t="shared" si="27"/>
        <v>2.947886364873338E-2</v>
      </c>
      <c r="P127" s="141">
        <f t="shared" si="27"/>
        <v>2.8769833408086806E-2</v>
      </c>
      <c r="Q127" s="141">
        <f t="shared" si="27"/>
        <v>2.7630387550704339E-2</v>
      </c>
    </row>
    <row r="128" spans="1:17" x14ac:dyDescent="0.25">
      <c r="A128" s="142" t="s">
        <v>120</v>
      </c>
      <c r="B128" s="141">
        <f t="shared" ref="B128:Q128" si="28">IF(B$82=0,0,B$82/B$53)</f>
        <v>6.9744575023754335E-2</v>
      </c>
      <c r="C128" s="141">
        <f t="shared" si="28"/>
        <v>6.7577455809056663E-2</v>
      </c>
      <c r="D128" s="141">
        <f t="shared" si="28"/>
        <v>6.7006537790838469E-2</v>
      </c>
      <c r="E128" s="141">
        <f t="shared" si="28"/>
        <v>4.7840851682008398E-2</v>
      </c>
      <c r="F128" s="141">
        <f t="shared" si="28"/>
        <v>4.8482973000663065E-2</v>
      </c>
      <c r="G128" s="141">
        <f t="shared" si="28"/>
        <v>5.1652140049254044E-2</v>
      </c>
      <c r="H128" s="141">
        <f t="shared" si="28"/>
        <v>5.319215417284686E-2</v>
      </c>
      <c r="I128" s="141">
        <f t="shared" si="28"/>
        <v>5.1316167131067701E-2</v>
      </c>
      <c r="J128" s="141">
        <f t="shared" si="28"/>
        <v>5.6726677768058273E-2</v>
      </c>
      <c r="K128" s="141">
        <f t="shared" si="28"/>
        <v>5.0584744892649552E-2</v>
      </c>
      <c r="L128" s="141">
        <f t="shared" si="28"/>
        <v>5.4619303123934614E-2</v>
      </c>
      <c r="M128" s="141">
        <f t="shared" si="28"/>
        <v>5.5707299172282301E-2</v>
      </c>
      <c r="N128" s="141">
        <f t="shared" si="28"/>
        <v>5.5365380697815568E-2</v>
      </c>
      <c r="O128" s="141">
        <f t="shared" si="28"/>
        <v>5.9596799086810766E-2</v>
      </c>
      <c r="P128" s="141">
        <f t="shared" si="28"/>
        <v>6.0384424067181697E-2</v>
      </c>
      <c r="Q128" s="141">
        <f t="shared" si="28"/>
        <v>6.1647418378172121E-2</v>
      </c>
    </row>
    <row r="129" spans="1:17" x14ac:dyDescent="0.25">
      <c r="A129" s="140" t="s">
        <v>119</v>
      </c>
      <c r="B129" s="139">
        <f t="shared" ref="B129:Q129" si="29">IF(B$93=0,0,B$93/B$53)</f>
        <v>2.1707578480496333E-3</v>
      </c>
      <c r="C129" s="139">
        <f t="shared" si="29"/>
        <v>2.4177693580328904E-3</v>
      </c>
      <c r="D129" s="139">
        <f t="shared" si="29"/>
        <v>2.4689396813922424E-3</v>
      </c>
      <c r="E129" s="139">
        <f t="shared" si="29"/>
        <v>3.8836271785573826E-3</v>
      </c>
      <c r="F129" s="139">
        <f t="shared" si="29"/>
        <v>3.9520405951097379E-3</v>
      </c>
      <c r="G129" s="139">
        <f t="shared" si="29"/>
        <v>3.8071231073269207E-3</v>
      </c>
      <c r="H129" s="139">
        <f t="shared" si="29"/>
        <v>3.5956325432079154E-3</v>
      </c>
      <c r="I129" s="139">
        <f t="shared" si="29"/>
        <v>3.4710738630329258E-3</v>
      </c>
      <c r="J129" s="139">
        <f t="shared" si="29"/>
        <v>3.3989635963561156E-3</v>
      </c>
      <c r="K129" s="139">
        <f t="shared" si="29"/>
        <v>3.8279637707426956E-3</v>
      </c>
      <c r="L129" s="139">
        <f t="shared" si="29"/>
        <v>3.5203665394011223E-3</v>
      </c>
      <c r="M129" s="139">
        <f t="shared" si="29"/>
        <v>3.4116154321888227E-3</v>
      </c>
      <c r="N129" s="139">
        <f t="shared" si="29"/>
        <v>3.5274661568839051E-3</v>
      </c>
      <c r="O129" s="139">
        <f t="shared" si="29"/>
        <v>3.1954033329012863E-3</v>
      </c>
      <c r="P129" s="139">
        <f t="shared" si="29"/>
        <v>3.1168085931769507E-3</v>
      </c>
      <c r="Q129" s="139">
        <f t="shared" si="29"/>
        <v>2.9932601395689941E-3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0</v>
      </c>
      <c r="C134" s="133">
        <f t="shared" si="30"/>
        <v>0</v>
      </c>
      <c r="D134" s="133">
        <f t="shared" si="30"/>
        <v>0</v>
      </c>
      <c r="E134" s="133">
        <f t="shared" si="30"/>
        <v>0</v>
      </c>
      <c r="F134" s="133">
        <f t="shared" si="30"/>
        <v>0</v>
      </c>
      <c r="G134" s="133">
        <f t="shared" si="30"/>
        <v>0</v>
      </c>
      <c r="H134" s="133">
        <f t="shared" si="30"/>
        <v>0</v>
      </c>
      <c r="I134" s="133">
        <f t="shared" si="30"/>
        <v>0</v>
      </c>
      <c r="J134" s="133">
        <f t="shared" si="30"/>
        <v>0</v>
      </c>
      <c r="K134" s="133">
        <f t="shared" si="30"/>
        <v>0</v>
      </c>
      <c r="L134" s="133">
        <f t="shared" si="30"/>
        <v>0</v>
      </c>
      <c r="M134" s="133">
        <f t="shared" si="30"/>
        <v>0</v>
      </c>
      <c r="N134" s="133">
        <f t="shared" si="30"/>
        <v>0</v>
      </c>
      <c r="O134" s="133">
        <f t="shared" si="30"/>
        <v>0</v>
      </c>
      <c r="P134" s="133">
        <f t="shared" si="30"/>
        <v>0</v>
      </c>
      <c r="Q134" s="133">
        <f t="shared" si="30"/>
        <v>0</v>
      </c>
    </row>
    <row r="135" spans="1:17" x14ac:dyDescent="0.25">
      <c r="A135" s="132" t="s">
        <v>83</v>
      </c>
      <c r="B135" s="131">
        <f>IF(B$6=0,0,B$6/ISI!B$8*1000)</f>
        <v>0</v>
      </c>
      <c r="C135" s="131">
        <f>IF(C$6=0,0,C$6/ISI!C$8*1000)</f>
        <v>0</v>
      </c>
      <c r="D135" s="131">
        <f>IF(D$6=0,0,D$6/ISI!D$8*1000)</f>
        <v>0</v>
      </c>
      <c r="E135" s="131">
        <f>IF(E$6=0,0,E$6/ISI!E$8*1000)</f>
        <v>0</v>
      </c>
      <c r="F135" s="131">
        <f>IF(F$6=0,0,F$6/ISI!F$8*1000)</f>
        <v>0</v>
      </c>
      <c r="G135" s="131">
        <f>IF(G$6=0,0,G$6/ISI!G$8*1000)</f>
        <v>0</v>
      </c>
      <c r="H135" s="131">
        <f>IF(H$6=0,0,H$6/ISI!H$8*1000)</f>
        <v>0</v>
      </c>
      <c r="I135" s="131">
        <f>IF(I$6=0,0,I$6/ISI!I$8*1000)</f>
        <v>0</v>
      </c>
      <c r="J135" s="131">
        <f>IF(J$6=0,0,J$6/ISI!J$8*1000)</f>
        <v>0</v>
      </c>
      <c r="K135" s="131">
        <f>IF(K$6=0,0,K$6/ISI!K$8*1000)</f>
        <v>0</v>
      </c>
      <c r="L135" s="131">
        <f>IF(L$6=0,0,L$6/ISI!L$8*1000)</f>
        <v>0</v>
      </c>
      <c r="M135" s="131">
        <f>IF(M$6=0,0,M$6/ISI!M$8*1000)</f>
        <v>0</v>
      </c>
      <c r="N135" s="131">
        <f>IF(N$6=0,0,N$6/ISI!N$8*1000)</f>
        <v>0</v>
      </c>
      <c r="O135" s="131">
        <f>IF(O$6=0,0,O$6/ISI!O$8*1000)</f>
        <v>0</v>
      </c>
      <c r="P135" s="131">
        <f>IF(P$6=0,0,P$6/ISI!P$8*1000)</f>
        <v>0</v>
      </c>
      <c r="Q135" s="131">
        <f>IF(Q$6=0,0,Q$6/ISI!Q$8*1000)</f>
        <v>0</v>
      </c>
    </row>
    <row r="136" spans="1:17" x14ac:dyDescent="0.25">
      <c r="A136" s="76" t="s">
        <v>82</v>
      </c>
      <c r="B136" s="130">
        <f>IF(B$7=0,0,B$7/ISI!B$8*1000)</f>
        <v>0</v>
      </c>
      <c r="C136" s="130">
        <f>IF(C$7=0,0,C$7/ISI!C$8*1000)</f>
        <v>0</v>
      </c>
      <c r="D136" s="130">
        <f>IF(D$7=0,0,D$7/ISI!D$8*1000)</f>
        <v>0</v>
      </c>
      <c r="E136" s="130">
        <f>IF(E$7=0,0,E$7/ISI!E$8*1000)</f>
        <v>0</v>
      </c>
      <c r="F136" s="130">
        <f>IF(F$7=0,0,F$7/ISI!F$8*1000)</f>
        <v>0</v>
      </c>
      <c r="G136" s="130">
        <f>IF(G$7=0,0,G$7/ISI!G$8*1000)</f>
        <v>0</v>
      </c>
      <c r="H136" s="130">
        <f>IF(H$7=0,0,H$7/ISI!H$8*1000)</f>
        <v>0</v>
      </c>
      <c r="I136" s="130">
        <f>IF(I$7=0,0,I$7/ISI!I$8*1000)</f>
        <v>0</v>
      </c>
      <c r="J136" s="130">
        <f>IF(J$7=0,0,J$7/ISI!J$8*1000)</f>
        <v>0</v>
      </c>
      <c r="K136" s="130">
        <f>IF(K$7=0,0,K$7/ISI!K$8*1000)</f>
        <v>0</v>
      </c>
      <c r="L136" s="130">
        <f>IF(L$7=0,0,L$7/ISI!L$8*1000)</f>
        <v>0</v>
      </c>
      <c r="M136" s="130">
        <f>IF(M$7=0,0,M$7/ISI!M$8*1000)</f>
        <v>0</v>
      </c>
      <c r="N136" s="130">
        <f>IF(N$7=0,0,N$7/ISI!N$8*1000)</f>
        <v>0</v>
      </c>
      <c r="O136" s="130">
        <f>IF(O$7=0,0,O$7/ISI!O$8*1000)</f>
        <v>0</v>
      </c>
      <c r="P136" s="130">
        <f>IF(P$7=0,0,P$7/ISI!P$8*1000)</f>
        <v>0</v>
      </c>
      <c r="Q136" s="130">
        <f>IF(Q$7=0,0,Q$7/ISI!Q$8*1000)</f>
        <v>0</v>
      </c>
    </row>
    <row r="137" spans="1:17" x14ac:dyDescent="0.25">
      <c r="A137" s="76" t="s">
        <v>81</v>
      </c>
      <c r="B137" s="130">
        <f>IF(B$8=0,0,B$8/ISI!B$8*1000)</f>
        <v>0</v>
      </c>
      <c r="C137" s="130">
        <f>IF(C$8=0,0,C$8/ISI!C$8*1000)</f>
        <v>0</v>
      </c>
      <c r="D137" s="130">
        <f>IF(D$8=0,0,D$8/ISI!D$8*1000)</f>
        <v>0</v>
      </c>
      <c r="E137" s="130">
        <f>IF(E$8=0,0,E$8/ISI!E$8*1000)</f>
        <v>0</v>
      </c>
      <c r="F137" s="130">
        <f>IF(F$8=0,0,F$8/ISI!F$8*1000)</f>
        <v>0</v>
      </c>
      <c r="G137" s="130">
        <f>IF(G$8=0,0,G$8/ISI!G$8*1000)</f>
        <v>0</v>
      </c>
      <c r="H137" s="130">
        <f>IF(H$8=0,0,H$8/ISI!H$8*1000)</f>
        <v>0</v>
      </c>
      <c r="I137" s="130">
        <f>IF(I$8=0,0,I$8/ISI!I$8*1000)</f>
        <v>0</v>
      </c>
      <c r="J137" s="130">
        <f>IF(J$8=0,0,J$8/ISI!J$8*1000)</f>
        <v>0</v>
      </c>
      <c r="K137" s="130">
        <f>IF(K$8=0,0,K$8/ISI!K$8*1000)</f>
        <v>0</v>
      </c>
      <c r="L137" s="130">
        <f>IF(L$8=0,0,L$8/ISI!L$8*1000)</f>
        <v>0</v>
      </c>
      <c r="M137" s="130">
        <f>IF(M$8=0,0,M$8/ISI!M$8*1000)</f>
        <v>0</v>
      </c>
      <c r="N137" s="130">
        <f>IF(N$8=0,0,N$8/ISI!N$8*1000)</f>
        <v>0</v>
      </c>
      <c r="O137" s="130">
        <f>IF(O$8=0,0,O$8/ISI!O$8*1000)</f>
        <v>0</v>
      </c>
      <c r="P137" s="130">
        <f>IF(P$8=0,0,P$8/ISI!P$8*1000)</f>
        <v>0</v>
      </c>
      <c r="Q137" s="130">
        <f>IF(Q$8=0,0,Q$8/ISI!Q$8*1000)</f>
        <v>0</v>
      </c>
    </row>
    <row r="138" spans="1:17" x14ac:dyDescent="0.25">
      <c r="A138" s="76" t="s">
        <v>80</v>
      </c>
      <c r="B138" s="130">
        <f>IF(B$9=0,0,B$9/ISI!B$8*1000)</f>
        <v>0</v>
      </c>
      <c r="C138" s="130">
        <f>IF(C$9=0,0,C$9/ISI!C$8*1000)</f>
        <v>0</v>
      </c>
      <c r="D138" s="130">
        <f>IF(D$9=0,0,D$9/ISI!D$8*1000)</f>
        <v>0</v>
      </c>
      <c r="E138" s="130">
        <f>IF(E$9=0,0,E$9/ISI!E$8*1000)</f>
        <v>0</v>
      </c>
      <c r="F138" s="130">
        <f>IF(F$9=0,0,F$9/ISI!F$8*1000)</f>
        <v>0</v>
      </c>
      <c r="G138" s="130">
        <f>IF(G$9=0,0,G$9/ISI!G$8*1000)</f>
        <v>0</v>
      </c>
      <c r="H138" s="130">
        <f>IF(H$9=0,0,H$9/ISI!H$8*1000)</f>
        <v>0</v>
      </c>
      <c r="I138" s="130">
        <f>IF(I$9=0,0,I$9/ISI!I$8*1000)</f>
        <v>0</v>
      </c>
      <c r="J138" s="130">
        <f>IF(J$9=0,0,J$9/ISI!J$8*1000)</f>
        <v>0</v>
      </c>
      <c r="K138" s="130">
        <f>IF(K$9=0,0,K$9/ISI!K$8*1000)</f>
        <v>0</v>
      </c>
      <c r="L138" s="130">
        <f>IF(L$9=0,0,L$9/ISI!L$8*1000)</f>
        <v>0</v>
      </c>
      <c r="M138" s="130">
        <f>IF(M$9=0,0,M$9/ISI!M$8*1000)</f>
        <v>0</v>
      </c>
      <c r="N138" s="130">
        <f>IF(N$9=0,0,N$9/ISI!N$8*1000)</f>
        <v>0</v>
      </c>
      <c r="O138" s="130">
        <f>IF(O$9=0,0,O$9/ISI!O$8*1000)</f>
        <v>0</v>
      </c>
      <c r="P138" s="130">
        <f>IF(P$9=0,0,P$9/ISI!P$8*1000)</f>
        <v>0</v>
      </c>
      <c r="Q138" s="130">
        <f>IF(Q$9=0,0,Q$9/ISI!Q$8*1000)</f>
        <v>0</v>
      </c>
    </row>
    <row r="139" spans="1:17" x14ac:dyDescent="0.25">
      <c r="A139" s="129" t="s">
        <v>79</v>
      </c>
      <c r="B139" s="128">
        <f>IF(B$10=0,0,B$10/ISI!B$8*1000)</f>
        <v>0</v>
      </c>
      <c r="C139" s="128">
        <f>IF(C$10=0,0,C$10/ISI!C$8*1000)</f>
        <v>0</v>
      </c>
      <c r="D139" s="128">
        <f>IF(D$10=0,0,D$10/ISI!D$8*1000)</f>
        <v>0</v>
      </c>
      <c r="E139" s="128">
        <f>IF(E$10=0,0,E$10/ISI!E$8*1000)</f>
        <v>0</v>
      </c>
      <c r="F139" s="128">
        <f>IF(F$10=0,0,F$10/ISI!F$8*1000)</f>
        <v>0</v>
      </c>
      <c r="G139" s="128">
        <f>IF(G$10=0,0,G$10/ISI!G$8*1000)</f>
        <v>0</v>
      </c>
      <c r="H139" s="128">
        <f>IF(H$10=0,0,H$10/ISI!H$8*1000)</f>
        <v>0</v>
      </c>
      <c r="I139" s="128">
        <f>IF(I$10=0,0,I$10/ISI!I$8*1000)</f>
        <v>0</v>
      </c>
      <c r="J139" s="128">
        <f>IF(J$10=0,0,J$10/ISI!J$8*1000)</f>
        <v>0</v>
      </c>
      <c r="K139" s="128">
        <f>IF(K$10=0,0,K$10/ISI!K$8*1000)</f>
        <v>0</v>
      </c>
      <c r="L139" s="128">
        <f>IF(L$10=0,0,L$10/ISI!L$8*1000)</f>
        <v>0</v>
      </c>
      <c r="M139" s="128">
        <f>IF(M$10=0,0,M$10/ISI!M$8*1000)</f>
        <v>0</v>
      </c>
      <c r="N139" s="128">
        <f>IF(N$10=0,0,N$10/ISI!N$8*1000)</f>
        <v>0</v>
      </c>
      <c r="O139" s="128">
        <f>IF(O$10=0,0,O$10/ISI!O$8*1000)</f>
        <v>0</v>
      </c>
      <c r="P139" s="128">
        <f>IF(P$10=0,0,P$10/ISI!P$8*1000)</f>
        <v>0</v>
      </c>
      <c r="Q139" s="128">
        <f>IF(Q$10=0,0,Q$10/ISI!Q$8*1000)</f>
        <v>0</v>
      </c>
    </row>
    <row r="140" spans="1:17" x14ac:dyDescent="0.25">
      <c r="A140" s="127" t="s">
        <v>117</v>
      </c>
      <c r="B140" s="126">
        <f>IF(B$15=0,0,B$15/ISI!B$8*1000)</f>
        <v>0</v>
      </c>
      <c r="C140" s="126">
        <f>IF(C$15=0,0,C$15/ISI!C$8*1000)</f>
        <v>0</v>
      </c>
      <c r="D140" s="126">
        <f>IF(D$15=0,0,D$15/ISI!D$8*1000)</f>
        <v>0</v>
      </c>
      <c r="E140" s="126">
        <f>IF(E$15=0,0,E$15/ISI!E$8*1000)</f>
        <v>0</v>
      </c>
      <c r="F140" s="126">
        <f>IF(F$15=0,0,F$15/ISI!F$8*1000)</f>
        <v>0</v>
      </c>
      <c r="G140" s="126">
        <f>IF(G$15=0,0,G$15/ISI!G$8*1000)</f>
        <v>0</v>
      </c>
      <c r="H140" s="126">
        <f>IF(H$15=0,0,H$15/ISI!H$8*1000)</f>
        <v>0</v>
      </c>
      <c r="I140" s="126">
        <f>IF(I$15=0,0,I$15/ISI!I$8*1000)</f>
        <v>0</v>
      </c>
      <c r="J140" s="126">
        <f>IF(J$15=0,0,J$15/ISI!J$8*1000)</f>
        <v>0</v>
      </c>
      <c r="K140" s="126">
        <f>IF(K$15=0,0,K$15/ISI!K$8*1000)</f>
        <v>0</v>
      </c>
      <c r="L140" s="126">
        <f>IF(L$15=0,0,L$15/ISI!L$8*1000)</f>
        <v>0</v>
      </c>
      <c r="M140" s="126">
        <f>IF(M$15=0,0,M$15/ISI!M$8*1000)</f>
        <v>0</v>
      </c>
      <c r="N140" s="126">
        <f>IF(N$15=0,0,N$15/ISI!N$8*1000)</f>
        <v>0</v>
      </c>
      <c r="O140" s="126">
        <f>IF(O$15=0,0,O$15/ISI!O$8*1000)</f>
        <v>0</v>
      </c>
      <c r="P140" s="126">
        <f>IF(P$15=0,0,P$15/ISI!P$8*1000)</f>
        <v>0</v>
      </c>
      <c r="Q140" s="126">
        <f>IF(Q$15=0,0,Q$15/ISI!Q$8*1000)</f>
        <v>0</v>
      </c>
    </row>
    <row r="141" spans="1:17" x14ac:dyDescent="0.25">
      <c r="A141" s="127" t="s">
        <v>116</v>
      </c>
      <c r="B141" s="126">
        <f>IF(B$21=0,0,B$21/ISI!B$8*1000)</f>
        <v>0</v>
      </c>
      <c r="C141" s="126">
        <f>IF(C$21=0,0,C$21/ISI!C$8*1000)</f>
        <v>0</v>
      </c>
      <c r="D141" s="126">
        <f>IF(D$21=0,0,D$21/ISI!D$8*1000)</f>
        <v>0</v>
      </c>
      <c r="E141" s="126">
        <f>IF(E$21=0,0,E$21/ISI!E$8*1000)</f>
        <v>0</v>
      </c>
      <c r="F141" s="126">
        <f>IF(F$21=0,0,F$21/ISI!F$8*1000)</f>
        <v>0</v>
      </c>
      <c r="G141" s="126">
        <f>IF(G$21=0,0,G$21/ISI!G$8*1000)</f>
        <v>0</v>
      </c>
      <c r="H141" s="126">
        <f>IF(H$21=0,0,H$21/ISI!H$8*1000)</f>
        <v>0</v>
      </c>
      <c r="I141" s="126">
        <f>IF(I$21=0,0,I$21/ISI!I$8*1000)</f>
        <v>0</v>
      </c>
      <c r="J141" s="126">
        <f>IF(J$21=0,0,J$21/ISI!J$8*1000)</f>
        <v>0</v>
      </c>
      <c r="K141" s="126">
        <f>IF(K$21=0,0,K$21/ISI!K$8*1000)</f>
        <v>0</v>
      </c>
      <c r="L141" s="126">
        <f>IF(L$21=0,0,L$21/ISI!L$8*1000)</f>
        <v>0</v>
      </c>
      <c r="M141" s="126">
        <f>IF(M$21=0,0,M$21/ISI!M$8*1000)</f>
        <v>0</v>
      </c>
      <c r="N141" s="126">
        <f>IF(N$21=0,0,N$21/ISI!N$8*1000)</f>
        <v>0</v>
      </c>
      <c r="O141" s="126">
        <f>IF(O$21=0,0,O$21/ISI!O$8*1000)</f>
        <v>0</v>
      </c>
      <c r="P141" s="126">
        <f>IF(P$21=0,0,P$21/ISI!P$8*1000)</f>
        <v>0</v>
      </c>
      <c r="Q141" s="126">
        <f>IF(Q$21=0,0,Q$21/ISI!Q$8*1000)</f>
        <v>0</v>
      </c>
    </row>
    <row r="142" spans="1:17" x14ac:dyDescent="0.25">
      <c r="A142" s="127" t="s">
        <v>113</v>
      </c>
      <c r="B142" s="126">
        <f>IF(B$27=0,0,B$27/ISI!B$8*1000)</f>
        <v>0</v>
      </c>
      <c r="C142" s="126">
        <f>IF(C$27=0,0,C$27/ISI!C$8*1000)</f>
        <v>0</v>
      </c>
      <c r="D142" s="126">
        <f>IF(D$27=0,0,D$27/ISI!D$8*1000)</f>
        <v>0</v>
      </c>
      <c r="E142" s="126">
        <f>IF(E$27=0,0,E$27/ISI!E$8*1000)</f>
        <v>0</v>
      </c>
      <c r="F142" s="126">
        <f>IF(F$27=0,0,F$27/ISI!F$8*1000)</f>
        <v>0</v>
      </c>
      <c r="G142" s="126">
        <f>IF(G$27=0,0,G$27/ISI!G$8*1000)</f>
        <v>0</v>
      </c>
      <c r="H142" s="126">
        <f>IF(H$27=0,0,H$27/ISI!H$8*1000)</f>
        <v>0</v>
      </c>
      <c r="I142" s="126">
        <f>IF(I$27=0,0,I$27/ISI!I$8*1000)</f>
        <v>0</v>
      </c>
      <c r="J142" s="126">
        <f>IF(J$27=0,0,J$27/ISI!J$8*1000)</f>
        <v>0</v>
      </c>
      <c r="K142" s="126">
        <f>IF(K$27=0,0,K$27/ISI!K$8*1000)</f>
        <v>0</v>
      </c>
      <c r="L142" s="126">
        <f>IF(L$27=0,0,L$27/ISI!L$8*1000)</f>
        <v>0</v>
      </c>
      <c r="M142" s="126">
        <f>IF(M$27=0,0,M$27/ISI!M$8*1000)</f>
        <v>0</v>
      </c>
      <c r="N142" s="126">
        <f>IF(N$27=0,0,N$27/ISI!N$8*1000)</f>
        <v>0</v>
      </c>
      <c r="O142" s="126">
        <f>IF(O$27=0,0,O$27/ISI!O$8*1000)</f>
        <v>0</v>
      </c>
      <c r="P142" s="126">
        <f>IF(P$27=0,0,P$27/ISI!P$8*1000)</f>
        <v>0</v>
      </c>
      <c r="Q142" s="126">
        <f>IF(Q$27=0,0,Q$27/ISI!Q$8*1000)</f>
        <v>0</v>
      </c>
    </row>
    <row r="143" spans="1:17" x14ac:dyDescent="0.25">
      <c r="A143" s="72" t="s">
        <v>112</v>
      </c>
      <c r="B143" s="125">
        <f>IF(B$34=0,0,B$34/ISI!B$8*1000)</f>
        <v>0</v>
      </c>
      <c r="C143" s="125">
        <f>IF(C$34=0,0,C$34/ISI!C$8*1000)</f>
        <v>0</v>
      </c>
      <c r="D143" s="125">
        <f>IF(D$34=0,0,D$34/ISI!D$8*1000)</f>
        <v>0</v>
      </c>
      <c r="E143" s="125">
        <f>IF(E$34=0,0,E$34/ISI!E$8*1000)</f>
        <v>0</v>
      </c>
      <c r="F143" s="125">
        <f>IF(F$34=0,0,F$34/ISI!F$8*1000)</f>
        <v>0</v>
      </c>
      <c r="G143" s="125">
        <f>IF(G$34=0,0,G$34/ISI!G$8*1000)</f>
        <v>0</v>
      </c>
      <c r="H143" s="125">
        <f>IF(H$34=0,0,H$34/ISI!H$8*1000)</f>
        <v>0</v>
      </c>
      <c r="I143" s="125">
        <f>IF(I$34=0,0,I$34/ISI!I$8*1000)</f>
        <v>0</v>
      </c>
      <c r="J143" s="125">
        <f>IF(J$34=0,0,J$34/ISI!J$8*1000)</f>
        <v>0</v>
      </c>
      <c r="K143" s="125">
        <f>IF(K$34=0,0,K$34/ISI!K$8*1000)</f>
        <v>0</v>
      </c>
      <c r="L143" s="125">
        <f>IF(L$34=0,0,L$34/ISI!L$8*1000)</f>
        <v>0</v>
      </c>
      <c r="M143" s="125">
        <f>IF(M$34=0,0,M$34/ISI!M$8*1000)</f>
        <v>0</v>
      </c>
      <c r="N143" s="125">
        <f>IF(N$34=0,0,N$34/ISI!N$8*1000)</f>
        <v>0</v>
      </c>
      <c r="O143" s="125">
        <f>IF(O$34=0,0,O$34/ISI!O$8*1000)</f>
        <v>0</v>
      </c>
      <c r="P143" s="125">
        <f>IF(P$34=0,0,P$34/ISI!P$8*1000)</f>
        <v>0</v>
      </c>
      <c r="Q143" s="125">
        <f>IF(Q$34=0,0,Q$34/ISI!Q$8*1000)</f>
        <v>0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322.47371279846203</v>
      </c>
      <c r="C145" s="133">
        <f t="shared" si="31"/>
        <v>323.36229437229446</v>
      </c>
      <c r="D145" s="133">
        <f t="shared" si="31"/>
        <v>284.74099792099764</v>
      </c>
      <c r="E145" s="133">
        <f t="shared" si="31"/>
        <v>243.46807763401023</v>
      </c>
      <c r="F145" s="133">
        <f t="shared" si="31"/>
        <v>233.55540636042426</v>
      </c>
      <c r="G145" s="133">
        <f t="shared" si="31"/>
        <v>264.66539221938166</v>
      </c>
      <c r="H145" s="133">
        <f t="shared" si="31"/>
        <v>256.5304140127385</v>
      </c>
      <c r="I145" s="133">
        <f t="shared" si="31"/>
        <v>214.41713166144186</v>
      </c>
      <c r="J145" s="133">
        <f t="shared" si="31"/>
        <v>234.38926791277237</v>
      </c>
      <c r="K145" s="133">
        <f t="shared" si="31"/>
        <v>274.93037209302315</v>
      </c>
      <c r="L145" s="133">
        <f t="shared" si="31"/>
        <v>243.53688633387864</v>
      </c>
      <c r="M145" s="133">
        <f t="shared" si="31"/>
        <v>220.38918675767331</v>
      </c>
      <c r="N145" s="133">
        <f t="shared" si="31"/>
        <v>236.13259023835835</v>
      </c>
      <c r="O145" s="133">
        <f t="shared" si="31"/>
        <v>238.68185137173811</v>
      </c>
      <c r="P145" s="133">
        <f t="shared" si="31"/>
        <v>233.99406513843746</v>
      </c>
      <c r="Q145" s="133">
        <f t="shared" si="31"/>
        <v>236.89206162985909</v>
      </c>
    </row>
    <row r="146" spans="1:17" x14ac:dyDescent="0.25">
      <c r="A146" s="132" t="s">
        <v>83</v>
      </c>
      <c r="B146" s="131">
        <f>IF(B$54=0,0,B$54/ISI!B$9*1000)</f>
        <v>0.59475761337304256</v>
      </c>
      <c r="C146" s="131">
        <f>IF(C$54=0,0,C$54/ISI!C$9*1000)</f>
        <v>0.59639647767473569</v>
      </c>
      <c r="D146" s="131">
        <f>IF(D$54=0,0,D$54/ISI!D$9*1000)</f>
        <v>0.52516490377865854</v>
      </c>
      <c r="E146" s="131">
        <f>IF(E$54=0,0,E$54/ISI!E$9*1000)</f>
        <v>0.44904278097429212</v>
      </c>
      <c r="F146" s="131">
        <f>IF(F$54=0,0,F$54/ISI!F$9*1000)</f>
        <v>0.43076024669369434</v>
      </c>
      <c r="G146" s="131">
        <f>IF(G$54=0,0,G$54/ISI!G$9*1000)</f>
        <v>0.4881382598686983</v>
      </c>
      <c r="H146" s="131">
        <f>IF(H$54=0,0,H$54/ISI!H$9*1000)</f>
        <v>0.47313443155340057</v>
      </c>
      <c r="I146" s="131">
        <f>IF(I$54=0,0,I$54/ISI!I$9*1000)</f>
        <v>0.39546237858139249</v>
      </c>
      <c r="J146" s="131">
        <f>IF(J$54=0,0,J$54/ISI!J$9*1000)</f>
        <v>0.43229818757716743</v>
      </c>
      <c r="K146" s="131">
        <f>IF(K$54=0,0,K$54/ISI!K$9*1000)</f>
        <v>0.50707057803500089</v>
      </c>
      <c r="L146" s="131">
        <f>IF(L$54=0,0,L$54/ISI!L$9*1000)</f>
        <v>0.44916968898722104</v>
      </c>
      <c r="M146" s="131">
        <f>IF(M$54=0,0,M$54/ISI!M$9*1000)</f>
        <v>0.40647699805267573</v>
      </c>
      <c r="N146" s="131">
        <f>IF(N$54=0,0,N$54/ISI!N$9*1000)</f>
        <v>0.43551350152231832</v>
      </c>
      <c r="O146" s="131">
        <f>IF(O$54=0,0,O$54/ISI!O$9*1000)</f>
        <v>0.44021525675810463</v>
      </c>
      <c r="P146" s="131">
        <f>IF(P$54=0,0,P$54/ISI!P$9*1000)</f>
        <v>0.43156929139266287</v>
      </c>
      <c r="Q146" s="131">
        <f>IF(Q$54=0,0,Q$54/ISI!Q$9*1000)</f>
        <v>0.43691424016955305</v>
      </c>
    </row>
    <row r="147" spans="1:17" x14ac:dyDescent="0.25">
      <c r="A147" s="76" t="s">
        <v>82</v>
      </c>
      <c r="B147" s="130">
        <f>IF(B$55=0,0,B$55/ISI!B$9*1000)</f>
        <v>0.43946285391425871</v>
      </c>
      <c r="C147" s="130">
        <f>IF(C$55=0,0,C$55/ISI!C$9*1000)</f>
        <v>0.44067380097404613</v>
      </c>
      <c r="D147" s="130">
        <f>IF(D$55=0,0,D$55/ISI!D$9*1000)</f>
        <v>0.3880412157841861</v>
      </c>
      <c r="E147" s="130">
        <f>IF(E$55=0,0,E$55/ISI!E$9*1000)</f>
        <v>0.33179503316888875</v>
      </c>
      <c r="F147" s="130">
        <f>IF(F$55=0,0,F$55/ISI!F$9*1000)</f>
        <v>0.3182861776097799</v>
      </c>
      <c r="G147" s="130">
        <f>IF(G$55=0,0,G$55/ISI!G$9*1000)</f>
        <v>0.36068244939319222</v>
      </c>
      <c r="H147" s="130">
        <f>IF(H$55=0,0,H$55/ISI!H$9*1000)</f>
        <v>0.34959621012054809</v>
      </c>
      <c r="I147" s="130">
        <f>IF(I$55=0,0,I$55/ISI!I$9*1000)</f>
        <v>0.29220479334678967</v>
      </c>
      <c r="J147" s="130">
        <f>IF(J$55=0,0,J$55/ISI!J$9*1000)</f>
        <v>0.31942255295766225</v>
      </c>
      <c r="K147" s="130">
        <f>IF(K$55=0,0,K$55/ISI!K$9*1000)</f>
        <v>0.37467142639071332</v>
      </c>
      <c r="L147" s="130">
        <f>IF(L$55=0,0,L$55/ISI!L$9*1000)</f>
        <v>0.33188880474287513</v>
      </c>
      <c r="M147" s="130">
        <f>IF(M$55=0,0,M$55/ISI!M$9*1000)</f>
        <v>0.30034342999269614</v>
      </c>
      <c r="N147" s="130">
        <f>IF(N$55=0,0,N$55/ISI!N$9*1000)</f>
        <v>0.32179832925845264</v>
      </c>
      <c r="O147" s="130">
        <f>IF(O$55=0,0,O$55/ISI!O$9*1000)</f>
        <v>0.32527242816507562</v>
      </c>
      <c r="P147" s="130">
        <f>IF(P$55=0,0,P$55/ISI!P$9*1000)</f>
        <v>0.31888397591342243</v>
      </c>
      <c r="Q147" s="130">
        <f>IF(Q$55=0,0,Q$55/ISI!Q$9*1000)</f>
        <v>0.322833326692131</v>
      </c>
    </row>
    <row r="148" spans="1:17" x14ac:dyDescent="0.25">
      <c r="A148" s="76" t="s">
        <v>81</v>
      </c>
      <c r="B148" s="130">
        <f>IF(B$56=0,0,B$56/ISI!B$9*1000)</f>
        <v>10.98657134785647</v>
      </c>
      <c r="C148" s="130">
        <f>IF(C$56=0,0,C$56/ISI!C$9*1000)</f>
        <v>11.016845024351156</v>
      </c>
      <c r="D148" s="130">
        <f>IF(D$56=0,0,D$56/ISI!D$9*1000)</f>
        <v>9.7010303946046541</v>
      </c>
      <c r="E148" s="130">
        <f>IF(E$56=0,0,E$56/ISI!E$9*1000)</f>
        <v>8.2948758292222209</v>
      </c>
      <c r="F148" s="130">
        <f>IF(F$56=0,0,F$56/ISI!F$9*1000)</f>
        <v>7.9571544402444978</v>
      </c>
      <c r="G148" s="130">
        <f>IF(G$56=0,0,G$56/ISI!G$9*1000)</f>
        <v>9.0170612348298089</v>
      </c>
      <c r="H148" s="130">
        <f>IF(H$56=0,0,H$56/ISI!H$9*1000)</f>
        <v>8.7399052530137027</v>
      </c>
      <c r="I148" s="130">
        <f>IF(I$56=0,0,I$56/ISI!I$9*1000)</f>
        <v>7.3051198336697452</v>
      </c>
      <c r="J148" s="130">
        <f>IF(J$56=0,0,J$56/ISI!J$9*1000)</f>
        <v>7.9855638239415585</v>
      </c>
      <c r="K148" s="130">
        <f>IF(K$56=0,0,K$56/ISI!K$9*1000)</f>
        <v>9.3667856597678352</v>
      </c>
      <c r="L148" s="130">
        <f>IF(L$56=0,0,L$56/ISI!L$9*1000)</f>
        <v>8.2972201185718788</v>
      </c>
      <c r="M148" s="130">
        <f>IF(M$56=0,0,M$56/ISI!M$9*1000)</f>
        <v>7.5085857498174056</v>
      </c>
      <c r="N148" s="130">
        <f>IF(N$56=0,0,N$56/ISI!N$9*1000)</f>
        <v>8.0449582314613171</v>
      </c>
      <c r="O148" s="130">
        <f>IF(O$56=0,0,O$56/ISI!O$9*1000)</f>
        <v>8.1318107041268917</v>
      </c>
      <c r="P148" s="130">
        <f>IF(P$56=0,0,P$56/ISI!P$9*1000)</f>
        <v>7.9720993978355628</v>
      </c>
      <c r="Q148" s="130">
        <f>IF(Q$56=0,0,Q$56/ISI!Q$9*1000)</f>
        <v>8.0708331673032774</v>
      </c>
    </row>
    <row r="149" spans="1:17" x14ac:dyDescent="0.25">
      <c r="A149" s="76" t="s">
        <v>80</v>
      </c>
      <c r="B149" s="130">
        <f>IF(B$57=0,0,B$57/ISI!B$9*1000)</f>
        <v>0.27466428369641166</v>
      </c>
      <c r="C149" s="130">
        <f>IF(C$57=0,0,C$57/ISI!C$9*1000)</f>
        <v>0.27542112560877885</v>
      </c>
      <c r="D149" s="130">
        <f>IF(D$57=0,0,D$57/ISI!D$9*1000)</f>
        <v>0.24252575986511629</v>
      </c>
      <c r="E149" s="130">
        <f>IF(E$57=0,0,E$57/ISI!E$9*1000)</f>
        <v>0.20737189573055548</v>
      </c>
      <c r="F149" s="130">
        <f>IF(F$57=0,0,F$57/ISI!F$9*1000)</f>
        <v>0.19892886100611243</v>
      </c>
      <c r="G149" s="130">
        <f>IF(G$57=0,0,G$57/ISI!G$9*1000)</f>
        <v>0.22542653087074516</v>
      </c>
      <c r="H149" s="130">
        <f>IF(H$57=0,0,H$57/ISI!H$9*1000)</f>
        <v>0.21849763132534253</v>
      </c>
      <c r="I149" s="130">
        <f>IF(I$57=0,0,I$57/ISI!I$9*1000)</f>
        <v>0.18262799584174358</v>
      </c>
      <c r="J149" s="130">
        <f>IF(J$57=0,0,J$57/ISI!J$9*1000)</f>
        <v>0.19963909559853893</v>
      </c>
      <c r="K149" s="130">
        <f>IF(K$57=0,0,K$57/ISI!K$9*1000)</f>
        <v>0.23416964149419586</v>
      </c>
      <c r="L149" s="130">
        <f>IF(L$57=0,0,L$57/ISI!L$9*1000)</f>
        <v>0.20743050296429696</v>
      </c>
      <c r="M149" s="130">
        <f>IF(M$57=0,0,M$57/ISI!M$9*1000)</f>
        <v>0.18771464374543509</v>
      </c>
      <c r="N149" s="130">
        <f>IF(N$57=0,0,N$57/ISI!N$9*1000)</f>
        <v>0.20112395578653289</v>
      </c>
      <c r="O149" s="130">
        <f>IF(O$57=0,0,O$57/ISI!O$9*1000)</f>
        <v>0.20329526760317226</v>
      </c>
      <c r="P149" s="130">
        <f>IF(P$57=0,0,P$57/ISI!P$9*1000)</f>
        <v>0.19930248494588904</v>
      </c>
      <c r="Q149" s="130">
        <f>IF(Q$57=0,0,Q$57/ISI!Q$9*1000)</f>
        <v>0.20177082918258188</v>
      </c>
    </row>
    <row r="150" spans="1:17" x14ac:dyDescent="0.25">
      <c r="A150" s="129" t="s">
        <v>79</v>
      </c>
      <c r="B150" s="128">
        <f>IF(B$58=0,0,B$58/ISI!B$9*1000)</f>
        <v>0.39650507558202847</v>
      </c>
      <c r="C150" s="128">
        <f>IF(C$58=0,0,C$58/ISI!C$9*1000)</f>
        <v>0.39759765178315715</v>
      </c>
      <c r="D150" s="128">
        <f>IF(D$58=0,0,D$58/ISI!D$9*1000)</f>
        <v>0.35010993585243905</v>
      </c>
      <c r="E150" s="128">
        <f>IF(E$58=0,0,E$58/ISI!E$9*1000)</f>
        <v>0.29936185398286141</v>
      </c>
      <c r="F150" s="128">
        <f>IF(F$58=0,0,F$58/ISI!F$9*1000)</f>
        <v>0.28717349779579621</v>
      </c>
      <c r="G150" s="128">
        <f>IF(G$58=0,0,G$58/ISI!G$9*1000)</f>
        <v>0.32542550657913222</v>
      </c>
      <c r="H150" s="128">
        <f>IF(H$58=0,0,H$58/ISI!H$9*1000)</f>
        <v>0.31542295436893369</v>
      </c>
      <c r="I150" s="128">
        <f>IF(I$58=0,0,I$58/ISI!I$9*1000)</f>
        <v>0.26364158572092838</v>
      </c>
      <c r="J150" s="128">
        <f>IF(J$58=0,0,J$58/ISI!J$9*1000)</f>
        <v>0.28819879171811164</v>
      </c>
      <c r="K150" s="128">
        <f>IF(K$58=0,0,K$58/ISI!K$9*1000)</f>
        <v>0.33804705202333396</v>
      </c>
      <c r="L150" s="128">
        <f>IF(L$58=0,0,L$58/ISI!L$9*1000)</f>
        <v>0.29944645932481406</v>
      </c>
      <c r="M150" s="128">
        <f>IF(M$58=0,0,M$58/ISI!M$9*1000)</f>
        <v>0.27098466536845051</v>
      </c>
      <c r="N150" s="128">
        <f>IF(N$58=0,0,N$58/ISI!N$9*1000)</f>
        <v>0.29034233434821216</v>
      </c>
      <c r="O150" s="128">
        <f>IF(O$58=0,0,O$58/ISI!O$9*1000)</f>
        <v>0.2934768378387364</v>
      </c>
      <c r="P150" s="128">
        <f>IF(P$58=0,0,P$58/ISI!P$9*1000)</f>
        <v>0.28771286092844189</v>
      </c>
      <c r="Q150" s="128">
        <f>IF(Q$58=0,0,Q$58/ISI!Q$9*1000)</f>
        <v>0.29127616011303531</v>
      </c>
    </row>
    <row r="151" spans="1:17" x14ac:dyDescent="0.25">
      <c r="A151" s="127" t="s">
        <v>115</v>
      </c>
      <c r="B151" s="126">
        <f>IF(B$63=0,0,B$63/ISI!B$9*1000)</f>
        <v>72.024133061351165</v>
      </c>
      <c r="C151" s="126">
        <f>IF(C$63=0,0,C$63/ISI!C$9*1000)</f>
        <v>72.222596734418318</v>
      </c>
      <c r="D151" s="126">
        <f>IF(D$63=0,0,D$63/ISI!D$9*1000)</f>
        <v>63.596574568237671</v>
      </c>
      <c r="E151" s="126">
        <f>IF(E$63=0,0,E$63/ISI!E$9*1000)</f>
        <v>56.218677149618564</v>
      </c>
      <c r="F151" s="126">
        <f>IF(F$63=0,0,F$63/ISI!F$9*1000)</f>
        <v>52.352682814414635</v>
      </c>
      <c r="G151" s="126">
        <f>IF(G$63=0,0,G$63/ISI!G$9*1000)</f>
        <v>61.810195336839449</v>
      </c>
      <c r="H151" s="126">
        <f>IF(H$63=0,0,H$63/ISI!H$9*1000)</f>
        <v>57.295773081151147</v>
      </c>
      <c r="I151" s="126">
        <f>IF(I$63=0,0,I$63/ISI!I$9*1000)</f>
        <v>58.241555939966894</v>
      </c>
      <c r="J151" s="126">
        <f>IF(J$63=0,0,J$63/ISI!J$9*1000)</f>
        <v>52.350573551565269</v>
      </c>
      <c r="K151" s="126">
        <f>IF(K$63=0,0,K$63/ISI!K$9*1000)</f>
        <v>61.586187680514726</v>
      </c>
      <c r="L151" s="126">
        <f>IF(L$63=0,0,L$63/ISI!L$9*1000)</f>
        <v>54.393683610486484</v>
      </c>
      <c r="M151" s="126">
        <f>IF(M$63=0,0,M$63/ISI!M$9*1000)</f>
        <v>49.223671519042796</v>
      </c>
      <c r="N151" s="126">
        <f>IF(N$63=0,0,N$63/ISI!N$9*1000)</f>
        <v>52.739942588989059</v>
      </c>
      <c r="O151" s="126">
        <f>IF(O$63=0,0,O$63/ISI!O$9*1000)</f>
        <v>53.309317132685344</v>
      </c>
      <c r="P151" s="126">
        <f>IF(P$63=0,0,P$63/ISI!P$9*1000)</f>
        <v>52.26230546621376</v>
      </c>
      <c r="Q151" s="126">
        <f>IF(Q$63=0,0,Q$63/ISI!Q$9*1000)</f>
        <v>52.909569651248027</v>
      </c>
    </row>
    <row r="152" spans="1:17" x14ac:dyDescent="0.25">
      <c r="A152" s="127" t="s">
        <v>114</v>
      </c>
      <c r="B152" s="126">
        <f>IF(B$69=0,0,B$69/ISI!B$9*1000)</f>
        <v>119.02593857776084</v>
      </c>
      <c r="C152" s="126">
        <f>IF(C$69=0,0,C$69/ISI!C$9*1000)</f>
        <v>119.35391649233401</v>
      </c>
      <c r="D152" s="126">
        <f>IF(D$69=0,0,D$69/ISI!D$9*1000)</f>
        <v>105.09868923888494</v>
      </c>
      <c r="E152" s="126">
        <f>IF(E$69=0,0,E$69/ISI!E$9*1000)</f>
        <v>88.024378416541651</v>
      </c>
      <c r="F152" s="126">
        <f>IF(F$69=0,0,F$69/ISI!F$9*1000)</f>
        <v>86.017594656071296</v>
      </c>
      <c r="G152" s="126">
        <f>IF(G$69=0,0,G$69/ISI!G$9*1000)</f>
        <v>94.991243469144692</v>
      </c>
      <c r="H152" s="126">
        <f>IF(H$69=0,0,H$69/ISI!H$9*1000)</f>
        <v>94.686084755970825</v>
      </c>
      <c r="I152" s="126">
        <f>IF(I$69=0,0,I$69/ISI!I$9*1000)</f>
        <v>68.790219794798531</v>
      </c>
      <c r="J152" s="126">
        <f>IF(J$69=0,0,J$69/ISI!J$9*1000)</f>
        <v>86.513726541511204</v>
      </c>
      <c r="K152" s="126">
        <f>IF(K$69=0,0,K$69/ISI!K$9*1000)</f>
        <v>101.29675501989357</v>
      </c>
      <c r="L152" s="126">
        <f>IF(L$69=0,0,L$69/ISI!L$9*1000)</f>
        <v>89.890137780972069</v>
      </c>
      <c r="M152" s="126">
        <f>IF(M$69=0,0,M$69/ISI!M$9*1000)</f>
        <v>81.346257896735437</v>
      </c>
      <c r="N152" s="126">
        <f>IF(N$69=0,0,N$69/ISI!N$9*1000)</f>
        <v>87.157191629706233</v>
      </c>
      <c r="O152" s="126">
        <f>IF(O$69=0,0,O$69/ISI!O$9*1000)</f>
        <v>88.098130959139183</v>
      </c>
      <c r="P152" s="126">
        <f>IF(P$69=0,0,P$69/ISI!P$9*1000)</f>
        <v>86.367856105327334</v>
      </c>
      <c r="Q152" s="126">
        <f>IF(Q$69=0,0,Q$69/ISI!Q$9*1000)</f>
        <v>87.437514619173683</v>
      </c>
    </row>
    <row r="153" spans="1:17" x14ac:dyDescent="0.25">
      <c r="A153" s="127" t="s">
        <v>113</v>
      </c>
      <c r="B153" s="126">
        <f>IF(B$70=0,0,B$70/ISI!B$9*1000)</f>
        <v>88.976686725963987</v>
      </c>
      <c r="C153" s="126">
        <f>IF(C$70=0,0,C$70/ISI!C$9*1000)</f>
        <v>89.22186343708016</v>
      </c>
      <c r="D153" s="126">
        <f>IF(D$70=0,0,D$70/ISI!D$9*1000)</f>
        <v>78.565506472426506</v>
      </c>
      <c r="E153" s="126">
        <f>IF(E$70=0,0,E$70/ISI!E$9*1000)</f>
        <v>67.177515597846025</v>
      </c>
      <c r="F153" s="126">
        <f>IF(F$70=0,0,F$70/ISI!F$9*1000)</f>
        <v>64.442419335663089</v>
      </c>
      <c r="G153" s="126">
        <f>IF(G$70=0,0,G$70/ISI!G$9*1000)</f>
        <v>73.026261540350319</v>
      </c>
      <c r="H153" s="126">
        <f>IF(H$70=0,0,H$70/ISI!H$9*1000)</f>
        <v>70.781664915299515</v>
      </c>
      <c r="I153" s="126">
        <f>IF(I$70=0,0,I$70/ISI!I$9*1000)</f>
        <v>59.16180201777636</v>
      </c>
      <c r="J153" s="126">
        <f>IF(J$70=0,0,J$70/ISI!J$9*1000)</f>
        <v>64.67249774258886</v>
      </c>
      <c r="K153" s="126">
        <f>IF(K$70=0,0,K$70/ISI!K$9*1000)</f>
        <v>75.858566507286156</v>
      </c>
      <c r="L153" s="126">
        <f>IF(L$70=0,0,L$70/ISI!L$9*1000)</f>
        <v>67.196501238812203</v>
      </c>
      <c r="M153" s="126">
        <f>IF(M$70=0,0,M$70/ISI!M$9*1000)</f>
        <v>60.809606642830182</v>
      </c>
      <c r="N153" s="126">
        <f>IF(N$70=0,0,N$70/ISI!N$9*1000)</f>
        <v>65.153513832489466</v>
      </c>
      <c r="O153" s="126">
        <f>IF(O$70=0,0,O$70/ISI!O$9*1000)</f>
        <v>65.856903908161058</v>
      </c>
      <c r="P153" s="126">
        <f>IF(P$70=0,0,P$70/ISI!P$9*1000)</f>
        <v>64.563453711867496</v>
      </c>
      <c r="Q153" s="126">
        <f>IF(Q$70=0,0,Q$70/ISI!Q$9*1000)</f>
        <v>65.363066566237791</v>
      </c>
    </row>
    <row r="154" spans="1:17" x14ac:dyDescent="0.25">
      <c r="A154" s="72" t="s">
        <v>112</v>
      </c>
      <c r="B154" s="125">
        <f>IF(B$77=0,0,B$77/ISI!B$9*1000)</f>
        <v>29.754993258963797</v>
      </c>
      <c r="C154" s="125">
        <f>IF(C$77=0,0,C$77/ISI!C$9*1000)</f>
        <v>29.836983628070101</v>
      </c>
      <c r="D154" s="125">
        <f>IF(D$77=0,0,D$77/ISI!D$9*1000)</f>
        <v>26.273355431563473</v>
      </c>
      <c r="E154" s="125">
        <f>IF(E$77=0,0,E$77/ISI!E$9*1000)</f>
        <v>22.465059076925165</v>
      </c>
      <c r="F154" s="125">
        <f>IF(F$77=0,0,F$77/ISI!F$9*1000)</f>
        <v>21.550406330925334</v>
      </c>
      <c r="G154" s="125">
        <f>IF(G$77=0,0,G$77/ISI!G$9*1000)</f>
        <v>24.420957891505594</v>
      </c>
      <c r="H154" s="125">
        <f>IF(H$77=0,0,H$77/ISI!H$9*1000)</f>
        <v>23.670334779935065</v>
      </c>
      <c r="I154" s="125">
        <f>IF(I$77=0,0,I$77/ISI!I$9*1000)</f>
        <v>19.784497321739472</v>
      </c>
      <c r="J154" s="125">
        <f>IF(J$77=0,0,J$77/ISI!J$9*1000)</f>
        <v>21.62734762531398</v>
      </c>
      <c r="K154" s="125">
        <f>IF(K$77=0,0,K$77/ISI!K$9*1000)</f>
        <v>25.368118527617636</v>
      </c>
      <c r="L154" s="125">
        <f>IF(L$77=0,0,L$77/ISI!L$9*1000)</f>
        <v>22.471408129016815</v>
      </c>
      <c r="M154" s="125">
        <f>IF(M$77=0,0,M$77/ISI!M$9*1000)</f>
        <v>20.335545212088245</v>
      </c>
      <c r="N154" s="125">
        <f>IF(N$77=0,0,N$77/ISI!N$9*1000)</f>
        <v>21.788205834796724</v>
      </c>
      <c r="O154" s="125">
        <f>IF(O$77=0,0,O$77/ISI!O$9*1000)</f>
        <v>22.023428877260525</v>
      </c>
      <c r="P154" s="125">
        <f>IF(P$77=0,0,P$77/ISI!P$9*1000)</f>
        <v>21.590881844012895</v>
      </c>
      <c r="Q154" s="125">
        <f>IF(Q$77=0,0,Q$77/ISI!Q$9*1000)</f>
        <v>21.858283069738981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68.915527222206038</v>
      </c>
      <c r="C53" s="96">
        <v>63.858607055042874</v>
      </c>
      <c r="D53" s="96">
        <v>58.541165733590383</v>
      </c>
      <c r="E53" s="96">
        <v>55.235942058340868</v>
      </c>
      <c r="F53" s="96">
        <v>56.185593376803929</v>
      </c>
      <c r="G53" s="96">
        <v>64.984449539479371</v>
      </c>
      <c r="H53" s="96">
        <v>69.340934552663811</v>
      </c>
      <c r="I53" s="96">
        <v>57.819307443665544</v>
      </c>
      <c r="J53" s="96">
        <v>65.505567053949335</v>
      </c>
      <c r="K53" s="96">
        <v>51.463045420128836</v>
      </c>
      <c r="L53" s="96">
        <v>64.197538107855777</v>
      </c>
      <c r="M53" s="96">
        <v>63.124680817289999</v>
      </c>
      <c r="N53" s="96">
        <v>66.115951636126894</v>
      </c>
      <c r="O53" s="96">
        <v>65.412239489633208</v>
      </c>
      <c r="P53" s="96">
        <v>63.831033002320822</v>
      </c>
      <c r="Q53" s="96">
        <v>64.985673329694421</v>
      </c>
    </row>
    <row r="54" spans="1:17" x14ac:dyDescent="0.25">
      <c r="A54" s="132" t="s">
        <v>83</v>
      </c>
      <c r="B54" s="160">
        <v>0.10741334418000656</v>
      </c>
      <c r="C54" s="160">
        <v>9.5879975744566096E-2</v>
      </c>
      <c r="D54" s="160">
        <v>8.7900559901419803E-2</v>
      </c>
      <c r="E54" s="160">
        <v>8.5020307702620521E-2</v>
      </c>
      <c r="F54" s="160">
        <v>8.5899995578853125E-2</v>
      </c>
      <c r="G54" s="160">
        <v>0.10026572458912397</v>
      </c>
      <c r="H54" s="160">
        <v>0.1066272329819314</v>
      </c>
      <c r="I54" s="160">
        <v>9.0541939682612663E-2</v>
      </c>
      <c r="J54" s="160">
        <v>0.10066573745726189</v>
      </c>
      <c r="K54" s="160">
        <v>7.9086089926034692E-2</v>
      </c>
      <c r="L54" s="160">
        <v>9.8729355545091269E-2</v>
      </c>
      <c r="M54" s="160">
        <v>9.6997530259393588E-2</v>
      </c>
      <c r="N54" s="160">
        <v>0.10136041910890216</v>
      </c>
      <c r="O54" s="160">
        <v>0.10018512887336291</v>
      </c>
      <c r="P54" s="160">
        <v>9.7740677804890611E-2</v>
      </c>
      <c r="Q54" s="160">
        <v>9.9427341505889624E-2</v>
      </c>
    </row>
    <row r="55" spans="1:17" x14ac:dyDescent="0.25">
      <c r="A55" s="76" t="s">
        <v>82</v>
      </c>
      <c r="B55" s="159">
        <v>2.0642409672068335E-2</v>
      </c>
      <c r="C55" s="159">
        <v>1.8425957722259488E-2</v>
      </c>
      <c r="D55" s="159">
        <v>1.6892494891961748E-2</v>
      </c>
      <c r="E55" s="159">
        <v>1.6338975715174429E-2</v>
      </c>
      <c r="F55" s="159">
        <v>1.6508031782308079E-2</v>
      </c>
      <c r="G55" s="159">
        <v>1.9268799224488927E-2</v>
      </c>
      <c r="H55" s="159">
        <v>2.0491336921076856E-2</v>
      </c>
      <c r="I55" s="159">
        <v>1.7400108205364667E-2</v>
      </c>
      <c r="J55" s="159">
        <v>1.9345672629383238E-2</v>
      </c>
      <c r="K55" s="159">
        <v>1.5198553588271171E-2</v>
      </c>
      <c r="L55" s="159">
        <v>1.8973543923981206E-2</v>
      </c>
      <c r="M55" s="159">
        <v>1.864072636485271E-2</v>
      </c>
      <c r="N55" s="159">
        <v>1.9479174694273758E-2</v>
      </c>
      <c r="O55" s="159">
        <v>1.9253310555038643E-2</v>
      </c>
      <c r="P55" s="159">
        <v>1.8783542475812202E-2</v>
      </c>
      <c r="Q55" s="159">
        <v>1.9107681002182644E-2</v>
      </c>
    </row>
    <row r="56" spans="1:17" x14ac:dyDescent="0.25">
      <c r="A56" s="76" t="s">
        <v>81</v>
      </c>
      <c r="B56" s="159">
        <v>2.8669608150422845</v>
      </c>
      <c r="C56" s="159">
        <v>2.5591246181313978</v>
      </c>
      <c r="D56" s="159">
        <v>2.3461466802050768</v>
      </c>
      <c r="E56" s="159">
        <v>2.2692701035149532</v>
      </c>
      <c r="F56" s="159">
        <v>2.2927497809226325</v>
      </c>
      <c r="G56" s="159">
        <v>2.6761842830915819</v>
      </c>
      <c r="H56" s="159">
        <v>2.8459787851245628</v>
      </c>
      <c r="I56" s="159">
        <v>2.4166475326655896</v>
      </c>
      <c r="J56" s="159">
        <v>2.6868609939529637</v>
      </c>
      <c r="K56" s="159">
        <v>2.110880380494248</v>
      </c>
      <c r="L56" s="159">
        <v>2.6351771821553682</v>
      </c>
      <c r="M56" s="159">
        <v>2.5889531746030658</v>
      </c>
      <c r="N56" s="159">
        <v>2.705402685298536</v>
      </c>
      <c r="O56" s="159">
        <v>2.6740331094109626</v>
      </c>
      <c r="P56" s="159">
        <v>2.6087884651714734</v>
      </c>
      <c r="Q56" s="159">
        <v>2.6538070685473696</v>
      </c>
    </row>
    <row r="57" spans="1:17" x14ac:dyDescent="0.25">
      <c r="A57" s="76" t="s">
        <v>80</v>
      </c>
      <c r="B57" s="159">
        <v>4.9240466902802253E-2</v>
      </c>
      <c r="C57" s="159">
        <v>4.395333567103079E-2</v>
      </c>
      <c r="D57" s="159">
        <v>4.0295408765136403E-2</v>
      </c>
      <c r="E57" s="159">
        <v>3.8975042434962151E-2</v>
      </c>
      <c r="F57" s="159">
        <v>3.9378309292400611E-2</v>
      </c>
      <c r="G57" s="159">
        <v>4.5963852357510174E-2</v>
      </c>
      <c r="H57" s="159">
        <v>4.8880097502461514E-2</v>
      </c>
      <c r="I57" s="159">
        <v>4.1506271108976991E-2</v>
      </c>
      <c r="J57" s="159">
        <v>4.614722641168012E-2</v>
      </c>
      <c r="K57" s="159">
        <v>3.6254676020037839E-2</v>
      </c>
      <c r="L57" s="159">
        <v>4.5259549464413358E-2</v>
      </c>
      <c r="M57" s="159">
        <v>4.4465645445198335E-2</v>
      </c>
      <c r="N57" s="159">
        <v>4.6465682643880186E-2</v>
      </c>
      <c r="O57" s="159">
        <v>4.5926905638229279E-2</v>
      </c>
      <c r="P57" s="159">
        <v>4.4806319431259338E-2</v>
      </c>
      <c r="Q57" s="159">
        <v>4.5579520459299375E-2</v>
      </c>
    </row>
    <row r="58" spans="1:17" x14ac:dyDescent="0.25">
      <c r="A58" s="129" t="s">
        <v>79</v>
      </c>
      <c r="B58" s="158">
        <v>0.11228878157658953</v>
      </c>
      <c r="C58" s="158">
        <v>0.10649392855201562</v>
      </c>
      <c r="D58" s="158">
        <v>9.763118808834792E-2</v>
      </c>
      <c r="E58" s="158">
        <v>9.4432090784778766E-2</v>
      </c>
      <c r="F58" s="158">
        <v>9.5409160471249754E-2</v>
      </c>
      <c r="G58" s="158">
        <v>0.10481673514548551</v>
      </c>
      <c r="H58" s="158">
        <v>0.11146698918860051</v>
      </c>
      <c r="I58" s="158">
        <v>0.10056496969929116</v>
      </c>
      <c r="J58" s="158">
        <v>0.1118094760575403</v>
      </c>
      <c r="K58" s="158">
        <v>8.267576757100914E-2</v>
      </c>
      <c r="L58" s="158">
        <v>0.10321063108715442</v>
      </c>
      <c r="M58" s="158">
        <v>0.10140019912714923</v>
      </c>
      <c r="N58" s="158">
        <v>0.11258105925415332</v>
      </c>
      <c r="O58" s="158">
        <v>0.11127566390544322</v>
      </c>
      <c r="P58" s="158">
        <v>0.10856061109683274</v>
      </c>
      <c r="Q58" s="158">
        <v>0.11043398916426148</v>
      </c>
    </row>
    <row r="59" spans="1:17" x14ac:dyDescent="0.25">
      <c r="A59" s="92" t="s">
        <v>125</v>
      </c>
      <c r="B59" s="91">
        <v>1.8347849559154559E-2</v>
      </c>
      <c r="C59" s="91">
        <v>0</v>
      </c>
      <c r="D59" s="91">
        <v>0</v>
      </c>
      <c r="E59" s="91">
        <v>0</v>
      </c>
      <c r="F59" s="91">
        <v>0</v>
      </c>
      <c r="G59" s="91">
        <v>1.7126926312041001E-2</v>
      </c>
      <c r="H59" s="91">
        <v>1.8213569688164986E-2</v>
      </c>
      <c r="I59" s="91">
        <v>0</v>
      </c>
      <c r="J59" s="91">
        <v>0</v>
      </c>
      <c r="K59" s="91">
        <v>1.3509119292970932E-2</v>
      </c>
      <c r="L59" s="91">
        <v>1.6864490873479344E-2</v>
      </c>
      <c r="M59" s="91">
        <v>1.6568668505715888E-2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3.0533148001519014E-2</v>
      </c>
      <c r="C60" s="91">
        <v>2.7254690859311363E-2</v>
      </c>
      <c r="D60" s="91">
        <v>2.4986474682221135E-2</v>
      </c>
      <c r="E60" s="91">
        <v>2.4167738729635378E-2</v>
      </c>
      <c r="F60" s="91">
        <v>2.4417797419504859E-2</v>
      </c>
      <c r="G60" s="91">
        <v>2.8501376916715601E-2</v>
      </c>
      <c r="H60" s="91">
        <v>3.0309689270765262E-2</v>
      </c>
      <c r="I60" s="91">
        <v>2.5737309137689034E-2</v>
      </c>
      <c r="J60" s="91">
        <v>2.8615083944446708E-2</v>
      </c>
      <c r="K60" s="91">
        <v>2.2480887333014721E-2</v>
      </c>
      <c r="L60" s="91">
        <v>2.8064651072598975E-2</v>
      </c>
      <c r="M60" s="91">
        <v>2.7572365145141345E-2</v>
      </c>
      <c r="N60" s="91">
        <v>2.881255305636566E-2</v>
      </c>
      <c r="O60" s="91">
        <v>2.8478466905520926E-2</v>
      </c>
      <c r="P60" s="91">
        <v>2.7783611095696614E-2</v>
      </c>
      <c r="Q60" s="91">
        <v>2.8263059462233727E-2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6.3407784015915958E-2</v>
      </c>
      <c r="C62" s="157">
        <v>7.9239237692704245E-2</v>
      </c>
      <c r="D62" s="157">
        <v>7.2644713406126785E-2</v>
      </c>
      <c r="E62" s="157">
        <v>7.0264352055143392E-2</v>
      </c>
      <c r="F62" s="157">
        <v>7.0991363051744888E-2</v>
      </c>
      <c r="G62" s="157">
        <v>5.9188431916728908E-2</v>
      </c>
      <c r="H62" s="157">
        <v>6.2943730229670258E-2</v>
      </c>
      <c r="I62" s="157">
        <v>7.482766056160213E-2</v>
      </c>
      <c r="J62" s="157">
        <v>8.3194392113093596E-2</v>
      </c>
      <c r="K62" s="157">
        <v>4.6685760945023476E-2</v>
      </c>
      <c r="L62" s="157">
        <v>5.8281489141076094E-2</v>
      </c>
      <c r="M62" s="157">
        <v>5.7259165476291993E-2</v>
      </c>
      <c r="N62" s="157">
        <v>8.3768506197787668E-2</v>
      </c>
      <c r="O62" s="157">
        <v>8.2797196999922287E-2</v>
      </c>
      <c r="P62" s="157">
        <v>8.0777000001136121E-2</v>
      </c>
      <c r="Q62" s="157">
        <v>8.2170929702027745E-2</v>
      </c>
    </row>
    <row r="63" spans="1:17" x14ac:dyDescent="0.25">
      <c r="A63" s="156" t="s">
        <v>115</v>
      </c>
      <c r="B63" s="155">
        <v>12.250599020804355</v>
      </c>
      <c r="C63" s="155">
        <v>13.08515627461939</v>
      </c>
      <c r="D63" s="155">
        <v>12.00647100745347</v>
      </c>
      <c r="E63" s="155">
        <v>10.622664397495781</v>
      </c>
      <c r="F63" s="155">
        <v>10.655967495497315</v>
      </c>
      <c r="G63" s="155">
        <v>12.646149503413502</v>
      </c>
      <c r="H63" s="155">
        <v>12.883380967723848</v>
      </c>
      <c r="I63" s="155">
        <v>13.236678028075771</v>
      </c>
      <c r="J63" s="155">
        <v>12.184426491261304</v>
      </c>
      <c r="K63" s="155">
        <v>9.6111341017459608</v>
      </c>
      <c r="L63" s="155">
        <v>11.918813752052625</v>
      </c>
      <c r="M63" s="155">
        <v>11.771456272343992</v>
      </c>
      <c r="N63" s="155">
        <v>12.403182531465877</v>
      </c>
      <c r="O63" s="155">
        <v>12.340783568114976</v>
      </c>
      <c r="P63" s="155">
        <v>12.057503643657627</v>
      </c>
      <c r="Q63" s="155">
        <v>12.357735014817536</v>
      </c>
    </row>
    <row r="64" spans="1:17" x14ac:dyDescent="0.25">
      <c r="A64" s="84" t="s">
        <v>33</v>
      </c>
      <c r="B64" s="153">
        <v>6.6565747638643016</v>
      </c>
      <c r="C64" s="153">
        <v>0.68048286773584277</v>
      </c>
      <c r="D64" s="153">
        <v>0.85669942376258623</v>
      </c>
      <c r="E64" s="153">
        <v>1.1923594234229968</v>
      </c>
      <c r="F64" s="153">
        <v>0</v>
      </c>
      <c r="G64" s="153">
        <v>1.5641182423311426</v>
      </c>
      <c r="H64" s="153">
        <v>2.1592143241678783</v>
      </c>
      <c r="I64" s="153">
        <v>1.7914633848610502</v>
      </c>
      <c r="J64" s="153">
        <v>1.9383565071499242</v>
      </c>
      <c r="K64" s="153">
        <v>1.0136755850975998</v>
      </c>
      <c r="L64" s="153">
        <v>1.5767025010028548</v>
      </c>
      <c r="M64" s="153">
        <v>1.7866111656470851</v>
      </c>
      <c r="N64" s="153">
        <v>1.5939205401869041</v>
      </c>
      <c r="O64" s="153">
        <v>1.5489105090631961</v>
      </c>
      <c r="P64" s="153">
        <v>1.7305844791197982</v>
      </c>
      <c r="Q64" s="153">
        <v>1.5635477982512775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3.7394755518765468</v>
      </c>
      <c r="C66" s="153">
        <v>5.142264760271253</v>
      </c>
      <c r="D66" s="153">
        <v>4.1975969367757147</v>
      </c>
      <c r="E66" s="153">
        <v>9.2453543949178698</v>
      </c>
      <c r="F66" s="153">
        <v>10.465811496963704</v>
      </c>
      <c r="G66" s="153">
        <v>10.838742776069937</v>
      </c>
      <c r="H66" s="153">
        <v>9.7758539757712359</v>
      </c>
      <c r="I66" s="153">
        <v>11.269175542631505</v>
      </c>
      <c r="J66" s="153">
        <v>9.3446954512880893</v>
      </c>
      <c r="K66" s="153">
        <v>8.3653274427013908</v>
      </c>
      <c r="L66" s="153">
        <v>9.9547099330861553</v>
      </c>
      <c r="M66" s="153">
        <v>9.0407837595294751</v>
      </c>
      <c r="N66" s="153">
        <v>9.5796986617007267</v>
      </c>
      <c r="O66" s="153">
        <v>9.185324911194245</v>
      </c>
      <c r="P66" s="153">
        <v>8.4405567185360422</v>
      </c>
      <c r="Q66" s="153">
        <v>8.6052591736687027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1.8545487050635068</v>
      </c>
      <c r="C68" s="153">
        <v>7.2624086466122932</v>
      </c>
      <c r="D68" s="153">
        <v>6.9521746469151697</v>
      </c>
      <c r="E68" s="153">
        <v>0.18495057915491364</v>
      </c>
      <c r="F68" s="153">
        <v>0.19015599853360962</v>
      </c>
      <c r="G68" s="153">
        <v>0.24328848501242303</v>
      </c>
      <c r="H68" s="153">
        <v>0.94831266778473422</v>
      </c>
      <c r="I68" s="153">
        <v>0.17603910058321581</v>
      </c>
      <c r="J68" s="153">
        <v>0.90137453282329083</v>
      </c>
      <c r="K68" s="153">
        <v>0.23213107394697083</v>
      </c>
      <c r="L68" s="153">
        <v>0.38740131796361421</v>
      </c>
      <c r="M68" s="153">
        <v>0.94406134716743229</v>
      </c>
      <c r="N68" s="153">
        <v>1.2295633295782471</v>
      </c>
      <c r="O68" s="153">
        <v>1.6065481478575345</v>
      </c>
      <c r="P68" s="153">
        <v>1.8863624460017863</v>
      </c>
      <c r="Q68" s="153">
        <v>2.1889280428975537</v>
      </c>
    </row>
    <row r="69" spans="1:17" x14ac:dyDescent="0.25">
      <c r="A69" s="156" t="s">
        <v>114</v>
      </c>
      <c r="B69" s="155">
        <v>30.89827407803244</v>
      </c>
      <c r="C69" s="155">
        <v>27.580611997202269</v>
      </c>
      <c r="D69" s="155">
        <v>25.285271696736878</v>
      </c>
      <c r="E69" s="155">
        <v>23.95588938079338</v>
      </c>
      <c r="F69" s="155">
        <v>24.655805588853951</v>
      </c>
      <c r="G69" s="155">
        <v>28.045784928335117</v>
      </c>
      <c r="H69" s="155">
        <v>30.672143149521055</v>
      </c>
      <c r="I69" s="155">
        <v>22.638398242934429</v>
      </c>
      <c r="J69" s="155">
        <v>28.957273139259449</v>
      </c>
      <c r="K69" s="155">
        <v>22.709187907040835</v>
      </c>
      <c r="L69" s="155">
        <v>28.400257998368517</v>
      </c>
      <c r="M69" s="155">
        <v>27.902085143391769</v>
      </c>
      <c r="N69" s="155">
        <v>29.157103655972431</v>
      </c>
      <c r="O69" s="155">
        <v>28.81902238593889</v>
      </c>
      <c r="P69" s="155">
        <v>28.115857247002133</v>
      </c>
      <c r="Q69" s="155">
        <v>28.601039025009158</v>
      </c>
    </row>
    <row r="70" spans="1:17" x14ac:dyDescent="0.25">
      <c r="A70" s="156" t="s">
        <v>113</v>
      </c>
      <c r="B70" s="155">
        <v>16.932632548828384</v>
      </c>
      <c r="C70" s="155">
        <v>15.136083812285028</v>
      </c>
      <c r="D70" s="155">
        <v>13.875232543828066</v>
      </c>
      <c r="E70" s="155">
        <v>13.414987993247646</v>
      </c>
      <c r="F70" s="155">
        <v>13.556558247022842</v>
      </c>
      <c r="G70" s="155">
        <v>15.785356610592865</v>
      </c>
      <c r="H70" s="155">
        <v>16.774770845349973</v>
      </c>
      <c r="I70" s="155">
        <v>14.257744416296827</v>
      </c>
      <c r="J70" s="155">
        <v>15.875069893019317</v>
      </c>
      <c r="K70" s="155">
        <v>12.437217381223695</v>
      </c>
      <c r="L70" s="155">
        <v>15.541379958675668</v>
      </c>
      <c r="M70" s="155">
        <v>15.267040837984929</v>
      </c>
      <c r="N70" s="155">
        <v>15.984291849139947</v>
      </c>
      <c r="O70" s="155">
        <v>15.814888942032843</v>
      </c>
      <c r="P70" s="155">
        <v>15.428670832029383</v>
      </c>
      <c r="Q70" s="155">
        <v>15.694893773777959</v>
      </c>
    </row>
    <row r="71" spans="1:17" x14ac:dyDescent="0.25">
      <c r="A71" s="152" t="s">
        <v>123</v>
      </c>
      <c r="B71" s="151">
        <v>15.929545433997474</v>
      </c>
      <c r="C71" s="151">
        <v>14.22633651077884</v>
      </c>
      <c r="D71" s="151">
        <v>13.042791455790429</v>
      </c>
      <c r="E71" s="151">
        <v>12.631822594412117</v>
      </c>
      <c r="F71" s="151">
        <v>12.751350720163476</v>
      </c>
      <c r="G71" s="151">
        <v>14.874639362998662</v>
      </c>
      <c r="H71" s="151">
        <v>15.824026919094708</v>
      </c>
      <c r="I71" s="151">
        <v>13.512314296267675</v>
      </c>
      <c r="J71" s="151">
        <v>14.942202896266879</v>
      </c>
      <c r="K71" s="151">
        <v>11.733437360782473</v>
      </c>
      <c r="L71" s="151">
        <v>14.646815887006547</v>
      </c>
      <c r="M71" s="151">
        <v>14.389974595124301</v>
      </c>
      <c r="N71" s="151">
        <v>15.045432448497227</v>
      </c>
      <c r="O71" s="151">
        <v>14.865409267143459</v>
      </c>
      <c r="P71" s="151">
        <v>14.502823725047927</v>
      </c>
      <c r="Q71" s="151">
        <v>14.753099705745425</v>
      </c>
    </row>
    <row r="72" spans="1:17" x14ac:dyDescent="0.25">
      <c r="A72" s="154" t="s">
        <v>30</v>
      </c>
      <c r="B72" s="153">
        <v>0.31132543157492765</v>
      </c>
      <c r="C72" s="153">
        <v>0.30214864605912056</v>
      </c>
      <c r="D72" s="153">
        <v>0.30181813610325625</v>
      </c>
      <c r="E72" s="153">
        <v>0.32937056781921559</v>
      </c>
      <c r="F72" s="153">
        <v>0.33113387347369044</v>
      </c>
      <c r="G72" s="153">
        <v>0.65448281315415824</v>
      </c>
      <c r="H72" s="153">
        <v>0.9960926197763843</v>
      </c>
      <c r="I72" s="153">
        <v>0.6711210723184734</v>
      </c>
      <c r="J72" s="153">
        <v>0.664155251528176</v>
      </c>
      <c r="K72" s="153">
        <v>0.67646671715541562</v>
      </c>
      <c r="L72" s="153">
        <v>0.66802982720907467</v>
      </c>
      <c r="M72" s="153">
        <v>0.67564085002947072</v>
      </c>
      <c r="N72" s="153">
        <v>0.67566773310449901</v>
      </c>
      <c r="O72" s="153">
        <v>0.33309535425317405</v>
      </c>
      <c r="P72" s="153">
        <v>0.33221939319287486</v>
      </c>
      <c r="Q72" s="153">
        <v>0.33841827558080578</v>
      </c>
    </row>
    <row r="73" spans="1:17" x14ac:dyDescent="0.25">
      <c r="A73" s="154" t="s">
        <v>125</v>
      </c>
      <c r="B73" s="153">
        <v>0.26541443931614139</v>
      </c>
      <c r="C73" s="153">
        <v>0</v>
      </c>
      <c r="D73" s="153">
        <v>0</v>
      </c>
      <c r="E73" s="153">
        <v>0</v>
      </c>
      <c r="F73" s="153">
        <v>0</v>
      </c>
      <c r="G73" s="153">
        <v>0.28112312138877549</v>
      </c>
      <c r="H73" s="153">
        <v>0.27627031691132309</v>
      </c>
      <c r="I73" s="153">
        <v>0</v>
      </c>
      <c r="J73" s="153">
        <v>0</v>
      </c>
      <c r="K73" s="153">
        <v>0.2852264418739141</v>
      </c>
      <c r="L73" s="153">
        <v>0.28698596286175915</v>
      </c>
      <c r="M73" s="153">
        <v>0.29034763908909467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15.352805563106404</v>
      </c>
      <c r="C75" s="153">
        <v>13.92418786471972</v>
      </c>
      <c r="D75" s="153">
        <v>12.740973319687173</v>
      </c>
      <c r="E75" s="153">
        <v>12.302452026592901</v>
      </c>
      <c r="F75" s="153">
        <v>12.420216846689785</v>
      </c>
      <c r="G75" s="153">
        <v>13.939033428455728</v>
      </c>
      <c r="H75" s="153">
        <v>14.551663982407</v>
      </c>
      <c r="I75" s="153">
        <v>12.841193223949201</v>
      </c>
      <c r="J75" s="153">
        <v>14.278047644738704</v>
      </c>
      <c r="K75" s="153">
        <v>10.771744201753142</v>
      </c>
      <c r="L75" s="153">
        <v>13.691800096935713</v>
      </c>
      <c r="M75" s="153">
        <v>13.423986106005735</v>
      </c>
      <c r="N75" s="153">
        <v>14.369764715392728</v>
      </c>
      <c r="O75" s="153">
        <v>14.532313912890285</v>
      </c>
      <c r="P75" s="153">
        <v>14.170604331855053</v>
      </c>
      <c r="Q75" s="153">
        <v>14.41468143016462</v>
      </c>
    </row>
    <row r="76" spans="1:17" x14ac:dyDescent="0.25">
      <c r="A76" s="152" t="s">
        <v>122</v>
      </c>
      <c r="B76" s="151">
        <v>1.0030871148309084</v>
      </c>
      <c r="C76" s="151">
        <v>0.90974730150618843</v>
      </c>
      <c r="D76" s="151">
        <v>0.8324410880376375</v>
      </c>
      <c r="E76" s="151">
        <v>0.7831653988355286</v>
      </c>
      <c r="F76" s="151">
        <v>0.80520752685936625</v>
      </c>
      <c r="G76" s="151">
        <v>0.91071724759420347</v>
      </c>
      <c r="H76" s="151">
        <v>0.95074392625526671</v>
      </c>
      <c r="I76" s="151">
        <v>0.74543012002915265</v>
      </c>
      <c r="J76" s="151">
        <v>0.93286699675243812</v>
      </c>
      <c r="K76" s="151">
        <v>0.70378002044122157</v>
      </c>
      <c r="L76" s="151">
        <v>0.89456407166912077</v>
      </c>
      <c r="M76" s="151">
        <v>0.87706624286062884</v>
      </c>
      <c r="N76" s="151">
        <v>0.938859400642719</v>
      </c>
      <c r="O76" s="151">
        <v>0.94947967488938323</v>
      </c>
      <c r="P76" s="151">
        <v>0.92584710698145523</v>
      </c>
      <c r="Q76" s="151">
        <v>0.94179406803253407</v>
      </c>
    </row>
    <row r="77" spans="1:17" x14ac:dyDescent="0.25">
      <c r="A77" s="156" t="s">
        <v>112</v>
      </c>
      <c r="B77" s="155">
        <v>5.6774757571671177</v>
      </c>
      <c r="C77" s="155">
        <v>5.2328771551149211</v>
      </c>
      <c r="D77" s="155">
        <v>4.7853241537200351</v>
      </c>
      <c r="E77" s="155">
        <v>4.7383637666515712</v>
      </c>
      <c r="F77" s="155">
        <v>4.7873167673823778</v>
      </c>
      <c r="G77" s="155">
        <v>5.5606591027296961</v>
      </c>
      <c r="H77" s="155">
        <v>5.8771951483503013</v>
      </c>
      <c r="I77" s="155">
        <v>5.0198259349966801</v>
      </c>
      <c r="J77" s="155">
        <v>5.5239684239004463</v>
      </c>
      <c r="K77" s="155">
        <v>4.3814105625187469</v>
      </c>
      <c r="L77" s="155">
        <v>5.4357361365829568</v>
      </c>
      <c r="M77" s="155">
        <v>5.3336412877696455</v>
      </c>
      <c r="N77" s="155">
        <v>5.5860845785488875</v>
      </c>
      <c r="O77" s="155">
        <v>5.4868704751634594</v>
      </c>
      <c r="P77" s="155">
        <v>5.350321663651413</v>
      </c>
      <c r="Q77" s="155">
        <v>5.4036499154107736</v>
      </c>
    </row>
    <row r="78" spans="1:17" x14ac:dyDescent="0.25">
      <c r="A78" s="152" t="s">
        <v>121</v>
      </c>
      <c r="B78" s="151">
        <v>1.1910324616209731</v>
      </c>
      <c r="C78" s="151">
        <v>1.165047936367601</v>
      </c>
      <c r="D78" s="151">
        <v>1.092933415967698</v>
      </c>
      <c r="E78" s="151">
        <v>1.8774219051467409</v>
      </c>
      <c r="F78" s="151">
        <v>1.8624968273952827</v>
      </c>
      <c r="G78" s="151">
        <v>2.0158359572008222</v>
      </c>
      <c r="H78" s="151">
        <v>2.051925021413457</v>
      </c>
      <c r="I78" s="151">
        <v>1.8546214234100202</v>
      </c>
      <c r="J78" s="151">
        <v>1.7584507062582069</v>
      </c>
      <c r="K78" s="151">
        <v>1.6228010968201632</v>
      </c>
      <c r="L78" s="151">
        <v>1.8279836209999729</v>
      </c>
      <c r="M78" s="151">
        <v>1.7506929520372401</v>
      </c>
      <c r="N78" s="151">
        <v>1.8452809865597684</v>
      </c>
      <c r="O78" s="151">
        <v>1.6121498217398702</v>
      </c>
      <c r="P78" s="151">
        <v>1.5441153632626352</v>
      </c>
      <c r="Q78" s="151">
        <v>1.4774212426732269</v>
      </c>
    </row>
    <row r="79" spans="1:17" x14ac:dyDescent="0.25">
      <c r="A79" s="154" t="s">
        <v>30</v>
      </c>
      <c r="B79" s="153">
        <v>2.4521285632296039E-2</v>
      </c>
      <c r="C79" s="153">
        <v>2.608797276200216E-2</v>
      </c>
      <c r="D79" s="153">
        <v>2.6661932037489976E-2</v>
      </c>
      <c r="E79" s="153">
        <v>5.1094589762099712E-2</v>
      </c>
      <c r="F79" s="153">
        <v>5.0595489580884542E-2</v>
      </c>
      <c r="G79" s="153">
        <v>9.3298170287564458E-2</v>
      </c>
      <c r="H79" s="153">
        <v>0.13573429592375524</v>
      </c>
      <c r="I79" s="153">
        <v>9.6376709768019764E-2</v>
      </c>
      <c r="J79" s="153">
        <v>8.2299116559656632E-2</v>
      </c>
      <c r="K79" s="153">
        <v>9.8309281409716009E-2</v>
      </c>
      <c r="L79" s="153">
        <v>8.7687095969012196E-2</v>
      </c>
      <c r="M79" s="153">
        <v>8.644309437912534E-2</v>
      </c>
      <c r="N79" s="153">
        <v>8.7254920676269082E-2</v>
      </c>
      <c r="O79" s="153">
        <v>3.8083591888433521E-2</v>
      </c>
      <c r="P79" s="153">
        <v>3.7289014890800769E-2</v>
      </c>
      <c r="Q79" s="153">
        <v>3.5727519336936082E-2</v>
      </c>
    </row>
    <row r="80" spans="1:17" x14ac:dyDescent="0.25">
      <c r="A80" s="154" t="s">
        <v>125</v>
      </c>
      <c r="B80" s="153">
        <v>2.0905144961922053E-2</v>
      </c>
      <c r="C80" s="153">
        <v>0</v>
      </c>
      <c r="D80" s="153">
        <v>0</v>
      </c>
      <c r="E80" s="153">
        <v>0</v>
      </c>
      <c r="F80" s="153">
        <v>0</v>
      </c>
      <c r="G80" s="153">
        <v>4.007480765568059E-2</v>
      </c>
      <c r="H80" s="153">
        <v>3.7646455968130245E-2</v>
      </c>
      <c r="I80" s="153">
        <v>0</v>
      </c>
      <c r="J80" s="153">
        <v>0</v>
      </c>
      <c r="K80" s="153">
        <v>4.1451272957797936E-2</v>
      </c>
      <c r="L80" s="153">
        <v>3.7670422250985075E-2</v>
      </c>
      <c r="M80" s="153">
        <v>3.7147766253979558E-2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1.1456060310267551</v>
      </c>
      <c r="C81" s="153">
        <v>1.1389599636055987</v>
      </c>
      <c r="D81" s="153">
        <v>1.0662714839302081</v>
      </c>
      <c r="E81" s="153">
        <v>1.8263273153846411</v>
      </c>
      <c r="F81" s="153">
        <v>1.8119013378143982</v>
      </c>
      <c r="G81" s="153">
        <v>1.8824629792575773</v>
      </c>
      <c r="H81" s="153">
        <v>1.8785442695215717</v>
      </c>
      <c r="I81" s="153">
        <v>1.7582447136420005</v>
      </c>
      <c r="J81" s="153">
        <v>1.6761515896985502</v>
      </c>
      <c r="K81" s="153">
        <v>1.4830405424526492</v>
      </c>
      <c r="L81" s="153">
        <v>1.7026261027799756</v>
      </c>
      <c r="M81" s="153">
        <v>1.6271020914041352</v>
      </c>
      <c r="N81" s="153">
        <v>1.7580260658834992</v>
      </c>
      <c r="O81" s="153">
        <v>1.5740662298514367</v>
      </c>
      <c r="P81" s="153">
        <v>1.5068263483718345</v>
      </c>
      <c r="Q81" s="153">
        <v>1.4416937233362908</v>
      </c>
    </row>
    <row r="82" spans="1:17" x14ac:dyDescent="0.25">
      <c r="A82" s="152" t="s">
        <v>120</v>
      </c>
      <c r="B82" s="151">
        <v>4.3309700506528195</v>
      </c>
      <c r="C82" s="151">
        <v>3.9132579293603058</v>
      </c>
      <c r="D82" s="151">
        <v>3.5476841954907949</v>
      </c>
      <c r="E82" s="151">
        <v>2.6407778908325779</v>
      </c>
      <c r="F82" s="151">
        <v>2.6984594718252826</v>
      </c>
      <c r="G82" s="151">
        <v>3.2902952058199708</v>
      </c>
      <c r="H82" s="151">
        <v>3.5696297279314204</v>
      </c>
      <c r="I82" s="151">
        <v>2.9556487072465636</v>
      </c>
      <c r="J82" s="151">
        <v>3.5373709933097501</v>
      </c>
      <c r="K82" s="151">
        <v>2.5567477463336306</v>
      </c>
      <c r="L82" s="151">
        <v>3.3760022547476241</v>
      </c>
      <c r="M82" s="151">
        <v>3.3622968827004445</v>
      </c>
      <c r="N82" s="151">
        <v>3.5023975276403831</v>
      </c>
      <c r="O82" s="151">
        <v>3.6612613980885191</v>
      </c>
      <c r="P82" s="151">
        <v>3.6030774905170215</v>
      </c>
      <c r="Q82" s="151">
        <v>3.7277854210654064</v>
      </c>
    </row>
    <row r="83" spans="1:17" x14ac:dyDescent="0.25">
      <c r="A83" s="150" t="s">
        <v>33</v>
      </c>
      <c r="B83" s="87">
        <v>1.0551892881141784</v>
      </c>
      <c r="C83" s="87">
        <v>0.12657825825217306</v>
      </c>
      <c r="D83" s="87">
        <v>0.15975457305294755</v>
      </c>
      <c r="E83" s="87">
        <v>2.0205982106939187E-2</v>
      </c>
      <c r="F83" s="87">
        <v>0</v>
      </c>
      <c r="G83" s="87">
        <v>6.781341059655982E-2</v>
      </c>
      <c r="H83" s="87">
        <v>0.12012344133942693</v>
      </c>
      <c r="I83" s="87">
        <v>6.8285774434084345E-2</v>
      </c>
      <c r="J83" s="87">
        <v>0.15724215325506505</v>
      </c>
      <c r="K83" s="87">
        <v>3.7338891697678359E-2</v>
      </c>
      <c r="L83" s="87">
        <v>0.10271924872862684</v>
      </c>
      <c r="M83" s="87">
        <v>0.13196478234729273</v>
      </c>
      <c r="N83" s="87">
        <v>0.11511116634884651</v>
      </c>
      <c r="O83" s="87">
        <v>0.16182289761207155</v>
      </c>
      <c r="P83" s="87">
        <v>0.19243088025832603</v>
      </c>
      <c r="Q83" s="87">
        <v>0.19064021543252954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5.2543621088488236E-2</v>
      </c>
      <c r="C85" s="87">
        <v>6.0274079120285491E-2</v>
      </c>
      <c r="D85" s="87">
        <v>6.0473094113941216E-2</v>
      </c>
      <c r="E85" s="87">
        <v>6.3788446753326022E-3</v>
      </c>
      <c r="F85" s="87">
        <v>8.3500488618343128E-3</v>
      </c>
      <c r="G85" s="87">
        <v>3.2042825728035775E-2</v>
      </c>
      <c r="H85" s="87">
        <v>6.2273061074054697E-2</v>
      </c>
      <c r="I85" s="87">
        <v>2.8918146162026041E-2</v>
      </c>
      <c r="J85" s="87">
        <v>5.9864967056820172E-2</v>
      </c>
      <c r="K85" s="87">
        <v>2.8233026923229997E-2</v>
      </c>
      <c r="L85" s="87">
        <v>4.8684901971702124E-2</v>
      </c>
      <c r="M85" s="87">
        <v>5.563278217313098E-2</v>
      </c>
      <c r="N85" s="87">
        <v>5.4456006451038444E-2</v>
      </c>
      <c r="O85" s="87">
        <v>3.831152843733724E-2</v>
      </c>
      <c r="P85" s="87">
        <v>4.056433206443659E-2</v>
      </c>
      <c r="Q85" s="87">
        <v>4.5124134151914623E-2</v>
      </c>
    </row>
    <row r="86" spans="1:17" x14ac:dyDescent="0.25">
      <c r="A86" s="150" t="s">
        <v>125</v>
      </c>
      <c r="B86" s="87">
        <v>4.7841640795903681E-2</v>
      </c>
      <c r="C86" s="87">
        <v>0</v>
      </c>
      <c r="D86" s="87">
        <v>0</v>
      </c>
      <c r="E86" s="87">
        <v>0</v>
      </c>
      <c r="F86" s="87">
        <v>0</v>
      </c>
      <c r="G86" s="87">
        <v>1.4585575635473021E-2</v>
      </c>
      <c r="H86" s="87">
        <v>1.8364757445945196E-2</v>
      </c>
      <c r="I86" s="87">
        <v>0</v>
      </c>
      <c r="J86" s="87">
        <v>0</v>
      </c>
      <c r="K86" s="87">
        <v>1.2506094398065866E-2</v>
      </c>
      <c r="L86" s="87">
        <v>2.2141871936011352E-2</v>
      </c>
      <c r="M86" s="87">
        <v>2.528558308290603E-2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3.1753955006542491</v>
      </c>
      <c r="C89" s="87">
        <v>3.7264055919878474</v>
      </c>
      <c r="D89" s="87">
        <v>3.3274565283239061</v>
      </c>
      <c r="E89" s="87">
        <v>0.39441840082872243</v>
      </c>
      <c r="F89" s="87">
        <v>0.5440313376475987</v>
      </c>
      <c r="G89" s="87">
        <v>1.1505595713996783</v>
      </c>
      <c r="H89" s="87">
        <v>1.4507967314706978</v>
      </c>
      <c r="I89" s="87">
        <v>0.98216613263306107</v>
      </c>
      <c r="J89" s="87">
        <v>2.0416222766714642</v>
      </c>
      <c r="K89" s="87">
        <v>0.75645044928981997</v>
      </c>
      <c r="L89" s="87">
        <v>1.6438875913805893</v>
      </c>
      <c r="M89" s="87">
        <v>1.7701804228022715</v>
      </c>
      <c r="N89" s="87">
        <v>1.8467398826928207</v>
      </c>
      <c r="O89" s="87">
        <v>2.6271730506125217</v>
      </c>
      <c r="P89" s="87">
        <v>2.6645236386517861</v>
      </c>
      <c r="Q89" s="87">
        <v>2.9669499258377878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2.2197746632215836</v>
      </c>
      <c r="F92" s="87">
        <v>2.1460780853158496</v>
      </c>
      <c r="G92" s="87">
        <v>2.0252938224602239</v>
      </c>
      <c r="H92" s="87">
        <v>1.9180717366012958</v>
      </c>
      <c r="I92" s="87">
        <v>1.8762786540173924</v>
      </c>
      <c r="J92" s="87">
        <v>1.2786415963264008</v>
      </c>
      <c r="K92" s="87">
        <v>1.7222192840248363</v>
      </c>
      <c r="L92" s="87">
        <v>1.5585686407306945</v>
      </c>
      <c r="M92" s="87">
        <v>1.3792333122948433</v>
      </c>
      <c r="N92" s="87">
        <v>1.4860904721476771</v>
      </c>
      <c r="O92" s="87">
        <v>0.83395392142658831</v>
      </c>
      <c r="P92" s="87">
        <v>0.70555863954247244</v>
      </c>
      <c r="Q92" s="87">
        <v>0.5250711456431747</v>
      </c>
    </row>
    <row r="93" spans="1:17" x14ac:dyDescent="0.25">
      <c r="A93" s="149" t="s">
        <v>119</v>
      </c>
      <c r="B93" s="148">
        <v>0.15547324489332476</v>
      </c>
      <c r="C93" s="148">
        <v>0.15457128938701437</v>
      </c>
      <c r="D93" s="148">
        <v>0.14470654226154162</v>
      </c>
      <c r="E93" s="148">
        <v>0.22016397067225255</v>
      </c>
      <c r="F93" s="148">
        <v>0.22636046816181213</v>
      </c>
      <c r="G93" s="148">
        <v>0.25452793970890336</v>
      </c>
      <c r="H93" s="148">
        <v>0.25564039900542374</v>
      </c>
      <c r="I93" s="148">
        <v>0.20955580434009707</v>
      </c>
      <c r="J93" s="148">
        <v>0.22814672433248925</v>
      </c>
      <c r="K93" s="148">
        <v>0.20186171936495376</v>
      </c>
      <c r="L93" s="148">
        <v>0.23175026083536077</v>
      </c>
      <c r="M93" s="148">
        <v>0.22065145303196179</v>
      </c>
      <c r="N93" s="148">
        <v>0.23840606434873615</v>
      </c>
      <c r="O93" s="148">
        <v>0.21345925533506979</v>
      </c>
      <c r="P93" s="148">
        <v>0.20312880987175605</v>
      </c>
      <c r="Q93" s="148">
        <v>0.19844325167214036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1.0000000000000002</v>
      </c>
      <c r="D115" s="77">
        <f t="shared" si="15"/>
        <v>1.0000000000000002</v>
      </c>
      <c r="E115" s="77">
        <f t="shared" si="15"/>
        <v>1</v>
      </c>
      <c r="F115" s="77">
        <f t="shared" si="15"/>
        <v>1</v>
      </c>
      <c r="G115" s="77">
        <f t="shared" si="15"/>
        <v>1</v>
      </c>
      <c r="H115" s="77">
        <f t="shared" si="15"/>
        <v>1</v>
      </c>
      <c r="I115" s="77">
        <f t="shared" si="15"/>
        <v>1</v>
      </c>
      <c r="J115" s="77">
        <f t="shared" si="15"/>
        <v>1.0000000000000002</v>
      </c>
      <c r="K115" s="77">
        <f t="shared" si="15"/>
        <v>1</v>
      </c>
      <c r="L115" s="77">
        <f t="shared" si="15"/>
        <v>1</v>
      </c>
      <c r="M115" s="77">
        <f t="shared" si="15"/>
        <v>1</v>
      </c>
      <c r="N115" s="77">
        <f t="shared" si="15"/>
        <v>0.99999999999999978</v>
      </c>
      <c r="O115" s="77">
        <f t="shared" si="15"/>
        <v>1</v>
      </c>
      <c r="P115" s="77">
        <f t="shared" si="15"/>
        <v>1.0000000000000002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1.5586232669115489E-3</v>
      </c>
      <c r="C116" s="146">
        <f t="shared" si="16"/>
        <v>1.5014417032604929E-3</v>
      </c>
      <c r="D116" s="146">
        <f t="shared" si="16"/>
        <v>1.5015170743513785E-3</v>
      </c>
      <c r="E116" s="146">
        <f t="shared" si="16"/>
        <v>1.5392207416833961E-3</v>
      </c>
      <c r="F116" s="146">
        <f t="shared" si="16"/>
        <v>1.5288615891759312E-3</v>
      </c>
      <c r="G116" s="146">
        <f t="shared" si="16"/>
        <v>1.5429187336304282E-3</v>
      </c>
      <c r="H116" s="146">
        <f t="shared" si="16"/>
        <v>1.5377241981206495E-3</v>
      </c>
      <c r="I116" s="146">
        <f t="shared" si="16"/>
        <v>1.5659464577784748E-3</v>
      </c>
      <c r="J116" s="146">
        <f t="shared" si="16"/>
        <v>1.5367508745379641E-3</v>
      </c>
      <c r="K116" s="146">
        <f t="shared" si="16"/>
        <v>1.5367549526150196E-3</v>
      </c>
      <c r="L116" s="146">
        <f t="shared" si="16"/>
        <v>1.5378994032328769E-3</v>
      </c>
      <c r="M116" s="146">
        <f t="shared" si="16"/>
        <v>1.5366023083767536E-3</v>
      </c>
      <c r="N116" s="146">
        <f t="shared" si="16"/>
        <v>1.533070561651223E-3</v>
      </c>
      <c r="O116" s="146">
        <f t="shared" si="16"/>
        <v>1.5315960691001972E-3</v>
      </c>
      <c r="P116" s="146">
        <f t="shared" si="16"/>
        <v>1.531240733662212E-3</v>
      </c>
      <c r="Q116" s="146">
        <f t="shared" si="16"/>
        <v>1.5299886330554875E-3</v>
      </c>
    </row>
    <row r="117" spans="1:17" x14ac:dyDescent="0.25">
      <c r="A117" s="76" t="s">
        <v>82</v>
      </c>
      <c r="B117" s="145">
        <f t="shared" ref="B117:Q117" si="17">IF(B$55=0,0,B$55/B$53)</f>
        <v>2.9953205763790365E-4</v>
      </c>
      <c r="C117" s="145">
        <f t="shared" si="17"/>
        <v>2.8854305742023544E-4</v>
      </c>
      <c r="D117" s="145">
        <f t="shared" si="17"/>
        <v>2.885575420352279E-4</v>
      </c>
      <c r="E117" s="145">
        <f t="shared" si="17"/>
        <v>2.9580333214769842E-4</v>
      </c>
      <c r="F117" s="145">
        <f t="shared" si="17"/>
        <v>2.9381253787956566E-4</v>
      </c>
      <c r="G117" s="145">
        <f t="shared" si="17"/>
        <v>2.9651400236579278E-4</v>
      </c>
      <c r="H117" s="145">
        <f t="shared" si="17"/>
        <v>2.9551573040184327E-4</v>
      </c>
      <c r="I117" s="145">
        <f t="shared" si="17"/>
        <v>3.0093940890450695E-4</v>
      </c>
      <c r="J117" s="145">
        <f t="shared" si="17"/>
        <v>2.9532867967466722E-4</v>
      </c>
      <c r="K117" s="145">
        <f t="shared" si="17"/>
        <v>2.9532946338862667E-4</v>
      </c>
      <c r="L117" s="145">
        <f t="shared" si="17"/>
        <v>2.9554940085248281E-4</v>
      </c>
      <c r="M117" s="145">
        <f t="shared" si="17"/>
        <v>2.953001286265034E-4</v>
      </c>
      <c r="N117" s="145">
        <f t="shared" si="17"/>
        <v>2.9462140697117341E-4</v>
      </c>
      <c r="O117" s="145">
        <f t="shared" si="17"/>
        <v>2.943380429298707E-4</v>
      </c>
      <c r="P117" s="145">
        <f t="shared" si="17"/>
        <v>2.9426975551420664E-4</v>
      </c>
      <c r="Q117" s="145">
        <f t="shared" si="17"/>
        <v>2.9402913016293421E-4</v>
      </c>
    </row>
    <row r="118" spans="1:17" x14ac:dyDescent="0.25">
      <c r="A118" s="76" t="s">
        <v>81</v>
      </c>
      <c r="B118" s="145">
        <f t="shared" ref="B118:Q118" si="18">IF(B$56=0,0,B$56/B$53)</f>
        <v>4.160108658529553E-2</v>
      </c>
      <c r="C118" s="145">
        <f t="shared" si="18"/>
        <v>4.0074858130331008E-2</v>
      </c>
      <c r="D118" s="145">
        <f t="shared" si="18"/>
        <v>4.0076869853974899E-2</v>
      </c>
      <c r="E118" s="145">
        <f t="shared" si="18"/>
        <v>4.108321536578706E-2</v>
      </c>
      <c r="F118" s="145">
        <f t="shared" si="18"/>
        <v>4.0806720070508111E-2</v>
      </c>
      <c r="G118" s="145">
        <f t="shared" si="18"/>
        <v>4.1181918167449365E-2</v>
      </c>
      <c r="H118" s="145">
        <f t="shared" si="18"/>
        <v>4.1043271243525969E-2</v>
      </c>
      <c r="I118" s="145">
        <f t="shared" si="18"/>
        <v>4.1796549275865603E-2</v>
      </c>
      <c r="J118" s="145">
        <f t="shared" si="18"/>
        <v>4.1017292343108913E-2</v>
      </c>
      <c r="K118" s="145">
        <f t="shared" si="18"/>
        <v>4.1017401190731231E-2</v>
      </c>
      <c r="L118" s="145">
        <f t="shared" si="18"/>
        <v>4.1047947628896762E-2</v>
      </c>
      <c r="M118" s="145">
        <f t="shared" si="18"/>
        <v>4.1013326975808576E-2</v>
      </c>
      <c r="N118" s="145">
        <f t="shared" si="18"/>
        <v>4.0919061411803945E-2</v>
      </c>
      <c r="O118" s="145">
        <f t="shared" si="18"/>
        <v>4.0879705851299498E-2</v>
      </c>
      <c r="P118" s="145">
        <f t="shared" si="18"/>
        <v>4.0870221622084993E-2</v>
      </c>
      <c r="Q118" s="145">
        <f t="shared" si="18"/>
        <v>4.0836801906840359E-2</v>
      </c>
    </row>
    <row r="119" spans="1:17" x14ac:dyDescent="0.25">
      <c r="A119" s="76" t="s">
        <v>80</v>
      </c>
      <c r="B119" s="145">
        <f t="shared" ref="B119:Q119" si="19">IF(B$57=0,0,B$57/B$53)</f>
        <v>7.1450468258096606E-4</v>
      </c>
      <c r="C119" s="145">
        <f t="shared" si="19"/>
        <v>6.8829148799229593E-4</v>
      </c>
      <c r="D119" s="145">
        <f t="shared" si="19"/>
        <v>6.8832603963701509E-4</v>
      </c>
      <c r="E119" s="145">
        <f t="shared" si="19"/>
        <v>7.0561016943996799E-4</v>
      </c>
      <c r="F119" s="145">
        <f t="shared" si="19"/>
        <v>7.0086132272935712E-4</v>
      </c>
      <c r="G119" s="145">
        <f t="shared" si="19"/>
        <v>7.0730540434271435E-4</v>
      </c>
      <c r="H119" s="145">
        <f t="shared" si="19"/>
        <v>7.0492412335944972E-4</v>
      </c>
      <c r="I119" s="145">
        <f t="shared" si="19"/>
        <v>7.1786178257872326E-4</v>
      </c>
      <c r="J119" s="145">
        <f t="shared" si="19"/>
        <v>7.0447793198513957E-4</v>
      </c>
      <c r="K119" s="145">
        <f t="shared" si="19"/>
        <v>7.0447980145880529E-4</v>
      </c>
      <c r="L119" s="145">
        <f t="shared" si="19"/>
        <v>7.0500444095495621E-4</v>
      </c>
      <c r="M119" s="145">
        <f t="shared" si="19"/>
        <v>7.0440982622789103E-4</v>
      </c>
      <c r="N119" s="145">
        <f t="shared" si="19"/>
        <v>7.0279080152406881E-4</v>
      </c>
      <c r="O119" s="145">
        <f t="shared" si="19"/>
        <v>7.0211486407689737E-4</v>
      </c>
      <c r="P119" s="145">
        <f t="shared" si="19"/>
        <v>7.019519710675877E-4</v>
      </c>
      <c r="Q119" s="145">
        <f t="shared" si="19"/>
        <v>7.0137798262178449E-4</v>
      </c>
    </row>
    <row r="120" spans="1:17" x14ac:dyDescent="0.25">
      <c r="A120" s="129" t="s">
        <v>79</v>
      </c>
      <c r="B120" s="144">
        <f t="shared" ref="B120:Q120" si="20">IF(B$58=0,0,B$58/B$53)</f>
        <v>1.6293683891372411E-3</v>
      </c>
      <c r="C120" s="144">
        <f t="shared" si="20"/>
        <v>1.66765191824844E-3</v>
      </c>
      <c r="D120" s="144">
        <f t="shared" si="20"/>
        <v>1.6677356329501318E-3</v>
      </c>
      <c r="E120" s="144">
        <f t="shared" si="20"/>
        <v>1.7096131117857727E-3</v>
      </c>
      <c r="F120" s="144">
        <f t="shared" si="20"/>
        <v>1.6981071968288435E-3</v>
      </c>
      <c r="G120" s="144">
        <f t="shared" si="20"/>
        <v>1.6129510350288835E-3</v>
      </c>
      <c r="H120" s="144">
        <f t="shared" si="20"/>
        <v>1.6075207221780713E-3</v>
      </c>
      <c r="I120" s="144">
        <f t="shared" si="20"/>
        <v>1.7392973756607778E-3</v>
      </c>
      <c r="J120" s="144">
        <f t="shared" si="20"/>
        <v>1.7068698293300141E-3</v>
      </c>
      <c r="K120" s="144">
        <f t="shared" si="20"/>
        <v>1.6065074831088798E-3</v>
      </c>
      <c r="L120" s="144">
        <f t="shared" si="20"/>
        <v>1.6077038797617795E-3</v>
      </c>
      <c r="M120" s="144">
        <f t="shared" si="20"/>
        <v>1.6063479104257978E-3</v>
      </c>
      <c r="N120" s="144">
        <f t="shared" si="20"/>
        <v>1.7027821042908061E-3</v>
      </c>
      <c r="O120" s="144">
        <f t="shared" si="20"/>
        <v>1.7011443848070455E-3</v>
      </c>
      <c r="P120" s="144">
        <f t="shared" si="20"/>
        <v>1.7007497135897143E-3</v>
      </c>
      <c r="Q120" s="144">
        <f t="shared" si="20"/>
        <v>1.6993590049300912E-3</v>
      </c>
    </row>
    <row r="121" spans="1:17" x14ac:dyDescent="0.25">
      <c r="A121" s="127" t="s">
        <v>115</v>
      </c>
      <c r="B121" s="143">
        <f t="shared" ref="B121:Q121" si="21">IF(B$63=0,0,B$63/B$53)</f>
        <v>0.17776253791550409</v>
      </c>
      <c r="C121" s="143">
        <f t="shared" si="21"/>
        <v>0.20490826339729976</v>
      </c>
      <c r="D121" s="143">
        <f t="shared" si="21"/>
        <v>0.20509449815353212</v>
      </c>
      <c r="E121" s="143">
        <f t="shared" si="21"/>
        <v>0.19231435188117177</v>
      </c>
      <c r="F121" s="143">
        <f t="shared" si="21"/>
        <v>0.18965658018478099</v>
      </c>
      <c r="G121" s="143">
        <f t="shared" si="21"/>
        <v>0.19460270253933151</v>
      </c>
      <c r="H121" s="143">
        <f t="shared" si="21"/>
        <v>0.18579762518111201</v>
      </c>
      <c r="I121" s="143">
        <f t="shared" si="21"/>
        <v>0.22893179827469429</v>
      </c>
      <c r="J121" s="143">
        <f t="shared" si="21"/>
        <v>0.18600596925184093</v>
      </c>
      <c r="K121" s="143">
        <f t="shared" si="21"/>
        <v>0.18675797406242772</v>
      </c>
      <c r="L121" s="143">
        <f t="shared" si="21"/>
        <v>0.18565842403533125</v>
      </c>
      <c r="M121" s="143">
        <f t="shared" si="21"/>
        <v>0.18647945811267788</v>
      </c>
      <c r="N121" s="143">
        <f t="shared" si="21"/>
        <v>0.18759742882818259</v>
      </c>
      <c r="O121" s="143">
        <f t="shared" si="21"/>
        <v>0.18866168876653111</v>
      </c>
      <c r="P121" s="143">
        <f t="shared" si="21"/>
        <v>0.18889720370370994</v>
      </c>
      <c r="Q121" s="143">
        <f t="shared" si="21"/>
        <v>0.19016091365434568</v>
      </c>
    </row>
    <row r="122" spans="1:17" x14ac:dyDescent="0.25">
      <c r="A122" s="127" t="s">
        <v>114</v>
      </c>
      <c r="B122" s="143">
        <f t="shared" ref="B122:Q122" si="22">IF(B$69=0,0,B$69/B$53)</f>
        <v>0.44834996296852481</v>
      </c>
      <c r="C122" s="143">
        <f t="shared" si="22"/>
        <v>0.43190124666247703</v>
      </c>
      <c r="D122" s="143">
        <f t="shared" si="22"/>
        <v>0.43192292773610452</v>
      </c>
      <c r="E122" s="143">
        <f t="shared" si="22"/>
        <v>0.43370110996732675</v>
      </c>
      <c r="F122" s="143">
        <f t="shared" si="22"/>
        <v>0.43882789354028667</v>
      </c>
      <c r="G122" s="143">
        <f t="shared" si="22"/>
        <v>0.43157686380488203</v>
      </c>
      <c r="H122" s="143">
        <f t="shared" si="22"/>
        <v>0.44233818519168994</v>
      </c>
      <c r="I122" s="143">
        <f t="shared" si="22"/>
        <v>0.39153700111319134</v>
      </c>
      <c r="J122" s="143">
        <f t="shared" si="22"/>
        <v>0.44205820118175154</v>
      </c>
      <c r="K122" s="143">
        <f t="shared" si="22"/>
        <v>0.44127174600045238</v>
      </c>
      <c r="L122" s="143">
        <f t="shared" si="22"/>
        <v>0.44238858428892325</v>
      </c>
      <c r="M122" s="143">
        <f t="shared" si="22"/>
        <v>0.44201546498353655</v>
      </c>
      <c r="N122" s="143">
        <f t="shared" si="22"/>
        <v>0.44099953089142996</v>
      </c>
      <c r="O122" s="143">
        <f t="shared" si="22"/>
        <v>0.4405753817755505</v>
      </c>
      <c r="P122" s="143">
        <f t="shared" si="22"/>
        <v>0.44047316680555482</v>
      </c>
      <c r="Q122" s="143">
        <f t="shared" si="22"/>
        <v>0.44011299044185259</v>
      </c>
    </row>
    <row r="123" spans="1:17" x14ac:dyDescent="0.25">
      <c r="A123" s="127" t="s">
        <v>113</v>
      </c>
      <c r="B123" s="143">
        <f t="shared" ref="B123:Q123" si="23">IF(B$70=0,0,B$70/B$53)</f>
        <v>0.24570126982025514</v>
      </c>
      <c r="C123" s="143">
        <f t="shared" si="23"/>
        <v>0.23702496046051386</v>
      </c>
      <c r="D123" s="143">
        <f t="shared" si="23"/>
        <v>0.23701667655494918</v>
      </c>
      <c r="E123" s="143">
        <f t="shared" si="23"/>
        <v>0.24286700820778206</v>
      </c>
      <c r="F123" s="143">
        <f t="shared" si="23"/>
        <v>0.24128174915065737</v>
      </c>
      <c r="G123" s="143">
        <f t="shared" si="23"/>
        <v>0.24290975337111906</v>
      </c>
      <c r="H123" s="143">
        <f t="shared" si="23"/>
        <v>0.24191728815840643</v>
      </c>
      <c r="I123" s="143">
        <f t="shared" si="23"/>
        <v>0.24659140772636234</v>
      </c>
      <c r="J123" s="143">
        <f t="shared" si="23"/>
        <v>0.24234688144818078</v>
      </c>
      <c r="K123" s="143">
        <f t="shared" si="23"/>
        <v>0.24167278247313173</v>
      </c>
      <c r="L123" s="143">
        <f t="shared" si="23"/>
        <v>0.24208685280991932</v>
      </c>
      <c r="M123" s="143">
        <f t="shared" si="23"/>
        <v>0.24185533519249497</v>
      </c>
      <c r="N123" s="143">
        <f t="shared" si="23"/>
        <v>0.24176150314088279</v>
      </c>
      <c r="O123" s="143">
        <f t="shared" si="23"/>
        <v>0.24177262642932826</v>
      </c>
      <c r="P123" s="143">
        <f t="shared" si="23"/>
        <v>0.24171112555030111</v>
      </c>
      <c r="Q123" s="143">
        <f t="shared" si="23"/>
        <v>0.2415131361977651</v>
      </c>
    </row>
    <row r="124" spans="1:17" x14ac:dyDescent="0.25">
      <c r="A124" s="142" t="s">
        <v>123</v>
      </c>
      <c r="B124" s="141">
        <f t="shared" ref="B124:Q124" si="24">IF(B$71=0,0,B$71/B$53)</f>
        <v>0.23114595615927666</v>
      </c>
      <c r="C124" s="141">
        <f t="shared" si="24"/>
        <v>0.2227786850802502</v>
      </c>
      <c r="D124" s="141">
        <f t="shared" si="24"/>
        <v>0.22279692063437329</v>
      </c>
      <c r="E124" s="141">
        <f t="shared" si="24"/>
        <v>0.22868846123906486</v>
      </c>
      <c r="F124" s="141">
        <f t="shared" si="24"/>
        <v>0.22695053934284579</v>
      </c>
      <c r="G124" s="141">
        <f t="shared" si="24"/>
        <v>0.22889536602078958</v>
      </c>
      <c r="H124" s="141">
        <f t="shared" si="24"/>
        <v>0.22820613856994534</v>
      </c>
      <c r="I124" s="141">
        <f t="shared" si="24"/>
        <v>0.2336989994117965</v>
      </c>
      <c r="J124" s="141">
        <f t="shared" si="24"/>
        <v>0.22810584761384817</v>
      </c>
      <c r="K124" s="141">
        <f t="shared" si="24"/>
        <v>0.22799733799261618</v>
      </c>
      <c r="L124" s="141">
        <f t="shared" si="24"/>
        <v>0.22815229865044051</v>
      </c>
      <c r="M124" s="141">
        <f t="shared" si="24"/>
        <v>0.22796114623969477</v>
      </c>
      <c r="N124" s="141">
        <f t="shared" si="24"/>
        <v>0.22756130821954537</v>
      </c>
      <c r="O124" s="141">
        <f t="shared" si="24"/>
        <v>0.22725730510265418</v>
      </c>
      <c r="P124" s="141">
        <f t="shared" si="24"/>
        <v>0.22720647062880248</v>
      </c>
      <c r="Q124" s="141">
        <f t="shared" si="24"/>
        <v>0.22702080242975914</v>
      </c>
    </row>
    <row r="125" spans="1:17" x14ac:dyDescent="0.25">
      <c r="A125" s="142" t="s">
        <v>122</v>
      </c>
      <c r="B125" s="141">
        <f t="shared" ref="B125:Q125" si="25">IF(B$76=0,0,B$76/B$53)</f>
        <v>1.4555313660978458E-2</v>
      </c>
      <c r="C125" s="141">
        <f t="shared" si="25"/>
        <v>1.4246275380263658E-2</v>
      </c>
      <c r="D125" s="141">
        <f t="shared" si="25"/>
        <v>1.4219755920575911E-2</v>
      </c>
      <c r="E125" s="141">
        <f t="shared" si="25"/>
        <v>1.4178546968717214E-2</v>
      </c>
      <c r="F125" s="141">
        <f t="shared" si="25"/>
        <v>1.4331209807811588E-2</v>
      </c>
      <c r="G125" s="141">
        <f t="shared" si="25"/>
        <v>1.401438735032947E-2</v>
      </c>
      <c r="H125" s="141">
        <f t="shared" si="25"/>
        <v>1.3711149588461133E-2</v>
      </c>
      <c r="I125" s="141">
        <f t="shared" si="25"/>
        <v>1.2892408314565848E-2</v>
      </c>
      <c r="J125" s="141">
        <f t="shared" si="25"/>
        <v>1.4241033834332643E-2</v>
      </c>
      <c r="K125" s="141">
        <f t="shared" si="25"/>
        <v>1.3675444480515542E-2</v>
      </c>
      <c r="L125" s="141">
        <f t="shared" si="25"/>
        <v>1.3934554159478805E-2</v>
      </c>
      <c r="M125" s="141">
        <f t="shared" si="25"/>
        <v>1.3894188952800191E-2</v>
      </c>
      <c r="N125" s="141">
        <f t="shared" si="25"/>
        <v>1.420019492133741E-2</v>
      </c>
      <c r="O125" s="141">
        <f t="shared" si="25"/>
        <v>1.4515321326674048E-2</v>
      </c>
      <c r="P125" s="141">
        <f t="shared" si="25"/>
        <v>1.4504654921498647E-2</v>
      </c>
      <c r="Q125" s="141">
        <f t="shared" si="25"/>
        <v>1.4492333768005948E-2</v>
      </c>
    </row>
    <row r="126" spans="1:17" x14ac:dyDescent="0.25">
      <c r="A126" s="127" t="s">
        <v>112</v>
      </c>
      <c r="B126" s="143">
        <f t="shared" ref="B126:Q126" si="26">IF(B$77=0,0,B$77/B$53)</f>
        <v>8.2383114314152919E-2</v>
      </c>
      <c r="C126" s="143">
        <f t="shared" si="26"/>
        <v>8.1944743182456939E-2</v>
      </c>
      <c r="D126" s="143">
        <f t="shared" si="26"/>
        <v>8.1742891412465671E-2</v>
      </c>
      <c r="E126" s="143">
        <f t="shared" si="26"/>
        <v>8.5784067222875543E-2</v>
      </c>
      <c r="F126" s="143">
        <f t="shared" si="26"/>
        <v>8.5205414407153138E-2</v>
      </c>
      <c r="G126" s="143">
        <f t="shared" si="26"/>
        <v>8.5569072941850233E-2</v>
      </c>
      <c r="H126" s="143">
        <f t="shared" si="26"/>
        <v>8.4757945451205671E-2</v>
      </c>
      <c r="I126" s="143">
        <f t="shared" si="26"/>
        <v>8.6819198584963897E-2</v>
      </c>
      <c r="J126" s="143">
        <f t="shared" si="26"/>
        <v>8.4328228459590232E-2</v>
      </c>
      <c r="K126" s="143">
        <f t="shared" si="26"/>
        <v>8.5137024572685654E-2</v>
      </c>
      <c r="L126" s="143">
        <f t="shared" si="26"/>
        <v>8.4672034112127301E-2</v>
      </c>
      <c r="M126" s="143">
        <f t="shared" si="26"/>
        <v>8.4493754561825021E-2</v>
      </c>
      <c r="N126" s="143">
        <f t="shared" si="26"/>
        <v>8.4489210853263358E-2</v>
      </c>
      <c r="O126" s="143">
        <f t="shared" si="26"/>
        <v>8.3881403816376598E-2</v>
      </c>
      <c r="P126" s="143">
        <f t="shared" si="26"/>
        <v>8.3820070144515466E-2</v>
      </c>
      <c r="Q126" s="143">
        <f t="shared" si="26"/>
        <v>8.3151403048426067E-2</v>
      </c>
    </row>
    <row r="127" spans="1:17" x14ac:dyDescent="0.25">
      <c r="A127" s="142" t="s">
        <v>121</v>
      </c>
      <c r="B127" s="141">
        <f t="shared" ref="B127:Q127" si="27">IF(B$78=0,0,B$78/B$53)</f>
        <v>1.7282498003399115E-2</v>
      </c>
      <c r="C127" s="141">
        <f t="shared" si="27"/>
        <v>1.8244180230292038E-2</v>
      </c>
      <c r="D127" s="141">
        <f t="shared" si="27"/>
        <v>1.8669485007207207E-2</v>
      </c>
      <c r="E127" s="141">
        <f t="shared" si="27"/>
        <v>3.3989135247549235E-2</v>
      </c>
      <c r="F127" s="141">
        <f t="shared" si="27"/>
        <v>3.3149010546255249E-2</v>
      </c>
      <c r="G127" s="141">
        <f t="shared" si="27"/>
        <v>3.1020282105739174E-2</v>
      </c>
      <c r="H127" s="141">
        <f t="shared" si="27"/>
        <v>2.9591828184188065E-2</v>
      </c>
      <c r="I127" s="141">
        <f t="shared" si="27"/>
        <v>3.2076161154593788E-2</v>
      </c>
      <c r="J127" s="141">
        <f t="shared" si="27"/>
        <v>2.6844294085874795E-2</v>
      </c>
      <c r="K127" s="141">
        <f t="shared" si="27"/>
        <v>3.1533328110921202E-2</v>
      </c>
      <c r="L127" s="141">
        <f t="shared" si="27"/>
        <v>2.8474357037318924E-2</v>
      </c>
      <c r="M127" s="141">
        <f t="shared" si="27"/>
        <v>2.7733889967768696E-2</v>
      </c>
      <c r="N127" s="141">
        <f t="shared" si="27"/>
        <v>2.7909769743849153E-2</v>
      </c>
      <c r="O127" s="141">
        <f t="shared" si="27"/>
        <v>2.4645996442231123E-2</v>
      </c>
      <c r="P127" s="141">
        <f t="shared" si="27"/>
        <v>2.4190668560956752E-2</v>
      </c>
      <c r="Q127" s="141">
        <f t="shared" si="27"/>
        <v>2.2734568512936176E-2</v>
      </c>
    </row>
    <row r="128" spans="1:17" x14ac:dyDescent="0.25">
      <c r="A128" s="142" t="s">
        <v>120</v>
      </c>
      <c r="B128" s="141">
        <f t="shared" ref="B128:Q128" si="28">IF(B$82=0,0,B$82/B$53)</f>
        <v>6.284461898823418E-2</v>
      </c>
      <c r="C128" s="141">
        <f t="shared" si="28"/>
        <v>6.1280038977162096E-2</v>
      </c>
      <c r="D128" s="141">
        <f t="shared" si="28"/>
        <v>6.0601529727570262E-2</v>
      </c>
      <c r="E128" s="141">
        <f t="shared" si="28"/>
        <v>4.7809049550442288E-2</v>
      </c>
      <c r="F128" s="141">
        <f t="shared" si="28"/>
        <v>4.8027604758541793E-2</v>
      </c>
      <c r="G128" s="141">
        <f t="shared" si="28"/>
        <v>5.0632039343828705E-2</v>
      </c>
      <c r="H128" s="141">
        <f t="shared" si="28"/>
        <v>5.1479400313249588E-2</v>
      </c>
      <c r="I128" s="141">
        <f t="shared" si="28"/>
        <v>5.1118715147640062E-2</v>
      </c>
      <c r="J128" s="141">
        <f t="shared" si="28"/>
        <v>5.4001074296424728E-2</v>
      </c>
      <c r="K128" s="141">
        <f t="shared" si="28"/>
        <v>4.9681236807132385E-2</v>
      </c>
      <c r="L128" s="141">
        <f t="shared" si="28"/>
        <v>5.2587721496044515E-2</v>
      </c>
      <c r="M128" s="141">
        <f t="shared" si="28"/>
        <v>5.3264378356737821E-2</v>
      </c>
      <c r="N128" s="141">
        <f t="shared" si="28"/>
        <v>5.2973562974878409E-2</v>
      </c>
      <c r="O128" s="141">
        <f t="shared" si="28"/>
        <v>5.59721151065126E-2</v>
      </c>
      <c r="P128" s="141">
        <f t="shared" si="28"/>
        <v>5.6447112337756115E-2</v>
      </c>
      <c r="Q128" s="141">
        <f t="shared" si="28"/>
        <v>5.7363188377738017E-2</v>
      </c>
    </row>
    <row r="129" spans="1:17" x14ac:dyDescent="0.25">
      <c r="A129" s="140" t="s">
        <v>119</v>
      </c>
      <c r="B129" s="139">
        <f t="shared" ref="B129:Q129" si="29">IF(B$93=0,0,B$93/B$53)</f>
        <v>2.2559973225196191E-3</v>
      </c>
      <c r="C129" s="139">
        <f t="shared" si="29"/>
        <v>2.4205239750028024E-3</v>
      </c>
      <c r="D129" s="139">
        <f t="shared" si="29"/>
        <v>2.4718766776881985E-3</v>
      </c>
      <c r="E129" s="139">
        <f t="shared" si="29"/>
        <v>3.985882424884013E-3</v>
      </c>
      <c r="F129" s="139">
        <f t="shared" si="29"/>
        <v>4.0287991023560937E-3</v>
      </c>
      <c r="G129" s="139">
        <f t="shared" si="29"/>
        <v>3.9167514922823568E-3</v>
      </c>
      <c r="H129" s="139">
        <f t="shared" si="29"/>
        <v>3.6867169537680108E-3</v>
      </c>
      <c r="I129" s="139">
        <f t="shared" si="29"/>
        <v>3.6243222827300604E-3</v>
      </c>
      <c r="J129" s="139">
        <f t="shared" si="29"/>
        <v>3.482860077290702E-3</v>
      </c>
      <c r="K129" s="139">
        <f t="shared" si="29"/>
        <v>3.9224596546320835E-3</v>
      </c>
      <c r="L129" s="139">
        <f t="shared" si="29"/>
        <v>3.6099555787638803E-3</v>
      </c>
      <c r="M129" s="139">
        <f t="shared" si="29"/>
        <v>3.4954862373185232E-3</v>
      </c>
      <c r="N129" s="139">
        <f t="shared" si="29"/>
        <v>3.605878134535796E-3</v>
      </c>
      <c r="O129" s="139">
        <f t="shared" si="29"/>
        <v>3.2632922676328743E-3</v>
      </c>
      <c r="P129" s="139">
        <f t="shared" si="29"/>
        <v>3.1822892458025945E-3</v>
      </c>
      <c r="Q129" s="139">
        <f t="shared" si="29"/>
        <v>3.0536461577518824E-3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</v>
      </c>
      <c r="C134" s="170">
        <f>IF(C$5=0,0,C$5/ISI_fec!C$5)</f>
        <v>0</v>
      </c>
      <c r="D134" s="170">
        <f>IF(D$5=0,0,D$5/ISI_fec!D$5)</f>
        <v>0</v>
      </c>
      <c r="E134" s="170">
        <f>IF(E$5=0,0,E$5/ISI_fec!E$5)</f>
        <v>0</v>
      </c>
      <c r="F134" s="170">
        <f>IF(F$5=0,0,F$5/ISI_fec!F$5)</f>
        <v>0</v>
      </c>
      <c r="G134" s="170">
        <f>IF(G$5=0,0,G$5/ISI_fec!G$5)</f>
        <v>0</v>
      </c>
      <c r="H134" s="170">
        <f>IF(H$5=0,0,H$5/ISI_fec!H$5)</f>
        <v>0</v>
      </c>
      <c r="I134" s="170">
        <f>IF(I$5=0,0,I$5/ISI_fec!I$5)</f>
        <v>0</v>
      </c>
      <c r="J134" s="170">
        <f>IF(J$5=0,0,J$5/ISI_fec!J$5)</f>
        <v>0</v>
      </c>
      <c r="K134" s="170">
        <f>IF(K$5=0,0,K$5/ISI_fec!K$5)</f>
        <v>0</v>
      </c>
      <c r="L134" s="170">
        <f>IF(L$5=0,0,L$5/ISI_fec!L$5)</f>
        <v>0</v>
      </c>
      <c r="M134" s="170">
        <f>IF(M$5=0,0,M$5/ISI_fec!M$5)</f>
        <v>0</v>
      </c>
      <c r="N134" s="170">
        <f>IF(N$5=0,0,N$5/ISI_fec!N$5)</f>
        <v>0</v>
      </c>
      <c r="O134" s="170">
        <f>IF(O$5=0,0,O$5/ISI_fec!O$5)</f>
        <v>0</v>
      </c>
      <c r="P134" s="170">
        <f>IF(P$5=0,0,P$5/ISI_fec!P$5)</f>
        <v>0</v>
      </c>
      <c r="Q134" s="170">
        <f>IF(Q$5=0,0,Q$5/ISI_fec!Q$5)</f>
        <v>0</v>
      </c>
    </row>
    <row r="135" spans="1:17" x14ac:dyDescent="0.25">
      <c r="A135" s="132" t="s">
        <v>83</v>
      </c>
      <c r="B135" s="169">
        <f>IF(B$6=0,0,B$6/ISI_fec!B$6)</f>
        <v>0</v>
      </c>
      <c r="C135" s="169">
        <f>IF(C$6=0,0,C$6/ISI_fec!C$6)</f>
        <v>0</v>
      </c>
      <c r="D135" s="169">
        <f>IF(D$6=0,0,D$6/ISI_fec!D$6)</f>
        <v>0</v>
      </c>
      <c r="E135" s="169">
        <f>IF(E$6=0,0,E$6/ISI_fec!E$6)</f>
        <v>0</v>
      </c>
      <c r="F135" s="169">
        <f>IF(F$6=0,0,F$6/ISI_fec!F$6)</f>
        <v>0</v>
      </c>
      <c r="G135" s="169">
        <f>IF(G$6=0,0,G$6/ISI_fec!G$6)</f>
        <v>0</v>
      </c>
      <c r="H135" s="169">
        <f>IF(H$6=0,0,H$6/ISI_fec!H$6)</f>
        <v>0</v>
      </c>
      <c r="I135" s="169">
        <f>IF(I$6=0,0,I$6/ISI_fec!I$6)</f>
        <v>0</v>
      </c>
      <c r="J135" s="169">
        <f>IF(J$6=0,0,J$6/ISI_fec!J$6)</f>
        <v>0</v>
      </c>
      <c r="K135" s="169">
        <f>IF(K$6=0,0,K$6/ISI_fec!K$6)</f>
        <v>0</v>
      </c>
      <c r="L135" s="169">
        <f>IF(L$6=0,0,L$6/ISI_fec!L$6)</f>
        <v>0</v>
      </c>
      <c r="M135" s="169">
        <f>IF(M$6=0,0,M$6/ISI_fec!M$6)</f>
        <v>0</v>
      </c>
      <c r="N135" s="169">
        <f>IF(N$6=0,0,N$6/ISI_fec!N$6)</f>
        <v>0</v>
      </c>
      <c r="O135" s="169">
        <f>IF(O$6=0,0,O$6/ISI_fec!O$6)</f>
        <v>0</v>
      </c>
      <c r="P135" s="169">
        <f>IF(P$6=0,0,P$6/ISI_fec!P$6)</f>
        <v>0</v>
      </c>
      <c r="Q135" s="169">
        <f>IF(Q$6=0,0,Q$6/ISI_fec!Q$6)</f>
        <v>0</v>
      </c>
    </row>
    <row r="136" spans="1:17" x14ac:dyDescent="0.25">
      <c r="A136" s="76" t="s">
        <v>82</v>
      </c>
      <c r="B136" s="168">
        <f>IF(B$7=0,0,B$7/ISI_fec!B$7)</f>
        <v>0</v>
      </c>
      <c r="C136" s="168">
        <f>IF(C$7=0,0,C$7/ISI_fec!C$7)</f>
        <v>0</v>
      </c>
      <c r="D136" s="168">
        <f>IF(D$7=0,0,D$7/ISI_fec!D$7)</f>
        <v>0</v>
      </c>
      <c r="E136" s="168">
        <f>IF(E$7=0,0,E$7/ISI_fec!E$7)</f>
        <v>0</v>
      </c>
      <c r="F136" s="168">
        <f>IF(F$7=0,0,F$7/ISI_fec!F$7)</f>
        <v>0</v>
      </c>
      <c r="G136" s="168">
        <f>IF(G$7=0,0,G$7/ISI_fec!G$7)</f>
        <v>0</v>
      </c>
      <c r="H136" s="168">
        <f>IF(H$7=0,0,H$7/ISI_fec!H$7)</f>
        <v>0</v>
      </c>
      <c r="I136" s="168">
        <f>IF(I$7=0,0,I$7/ISI_fec!I$7)</f>
        <v>0</v>
      </c>
      <c r="J136" s="168">
        <f>IF(J$7=0,0,J$7/ISI_fec!J$7)</f>
        <v>0</v>
      </c>
      <c r="K136" s="168">
        <f>IF(K$7=0,0,K$7/ISI_fec!K$7)</f>
        <v>0</v>
      </c>
      <c r="L136" s="168">
        <f>IF(L$7=0,0,L$7/ISI_fec!L$7)</f>
        <v>0</v>
      </c>
      <c r="M136" s="168">
        <f>IF(M$7=0,0,M$7/ISI_fec!M$7)</f>
        <v>0</v>
      </c>
      <c r="N136" s="168">
        <f>IF(N$7=0,0,N$7/ISI_fec!N$7)</f>
        <v>0</v>
      </c>
      <c r="O136" s="168">
        <f>IF(O$7=0,0,O$7/ISI_fec!O$7)</f>
        <v>0</v>
      </c>
      <c r="P136" s="168">
        <f>IF(P$7=0,0,P$7/ISI_fec!P$7)</f>
        <v>0</v>
      </c>
      <c r="Q136" s="168">
        <f>IF(Q$7=0,0,Q$7/ISI_fec!Q$7)</f>
        <v>0</v>
      </c>
    </row>
    <row r="137" spans="1:17" x14ac:dyDescent="0.25">
      <c r="A137" s="76" t="s">
        <v>81</v>
      </c>
      <c r="B137" s="168">
        <f>IF(B$8=0,0,B$8/ISI_fec!B$8)</f>
        <v>0</v>
      </c>
      <c r="C137" s="168">
        <f>IF(C$8=0,0,C$8/ISI_fec!C$8)</f>
        <v>0</v>
      </c>
      <c r="D137" s="168">
        <f>IF(D$8=0,0,D$8/ISI_fec!D$8)</f>
        <v>0</v>
      </c>
      <c r="E137" s="168">
        <f>IF(E$8=0,0,E$8/ISI_fec!E$8)</f>
        <v>0</v>
      </c>
      <c r="F137" s="168">
        <f>IF(F$8=0,0,F$8/ISI_fec!F$8)</f>
        <v>0</v>
      </c>
      <c r="G137" s="168">
        <f>IF(G$8=0,0,G$8/ISI_fec!G$8)</f>
        <v>0</v>
      </c>
      <c r="H137" s="168">
        <f>IF(H$8=0,0,H$8/ISI_fec!H$8)</f>
        <v>0</v>
      </c>
      <c r="I137" s="168">
        <f>IF(I$8=0,0,I$8/ISI_fec!I$8)</f>
        <v>0</v>
      </c>
      <c r="J137" s="168">
        <f>IF(J$8=0,0,J$8/ISI_fec!J$8)</f>
        <v>0</v>
      </c>
      <c r="K137" s="168">
        <f>IF(K$8=0,0,K$8/ISI_fec!K$8)</f>
        <v>0</v>
      </c>
      <c r="L137" s="168">
        <f>IF(L$8=0,0,L$8/ISI_fec!L$8)</f>
        <v>0</v>
      </c>
      <c r="M137" s="168">
        <f>IF(M$8=0,0,M$8/ISI_fec!M$8)</f>
        <v>0</v>
      </c>
      <c r="N137" s="168">
        <f>IF(N$8=0,0,N$8/ISI_fec!N$8)</f>
        <v>0</v>
      </c>
      <c r="O137" s="168">
        <f>IF(O$8=0,0,O$8/ISI_fec!O$8)</f>
        <v>0</v>
      </c>
      <c r="P137" s="168">
        <f>IF(P$8=0,0,P$8/ISI_fec!P$8)</f>
        <v>0</v>
      </c>
      <c r="Q137" s="168">
        <f>IF(Q$8=0,0,Q$8/ISI_fec!Q$8)</f>
        <v>0</v>
      </c>
    </row>
    <row r="138" spans="1:17" x14ac:dyDescent="0.25">
      <c r="A138" s="76" t="s">
        <v>80</v>
      </c>
      <c r="B138" s="168">
        <f>IF(B$9=0,0,B$9/ISI_fec!B$9)</f>
        <v>0</v>
      </c>
      <c r="C138" s="168">
        <f>IF(C$9=0,0,C$9/ISI_fec!C$9)</f>
        <v>0</v>
      </c>
      <c r="D138" s="168">
        <f>IF(D$9=0,0,D$9/ISI_fec!D$9)</f>
        <v>0</v>
      </c>
      <c r="E138" s="168">
        <f>IF(E$9=0,0,E$9/ISI_fec!E$9)</f>
        <v>0</v>
      </c>
      <c r="F138" s="168">
        <f>IF(F$9=0,0,F$9/ISI_fec!F$9)</f>
        <v>0</v>
      </c>
      <c r="G138" s="168">
        <f>IF(G$9=0,0,G$9/ISI_fec!G$9)</f>
        <v>0</v>
      </c>
      <c r="H138" s="168">
        <f>IF(H$9=0,0,H$9/ISI_fec!H$9)</f>
        <v>0</v>
      </c>
      <c r="I138" s="168">
        <f>IF(I$9=0,0,I$9/ISI_fec!I$9)</f>
        <v>0</v>
      </c>
      <c r="J138" s="168">
        <f>IF(J$9=0,0,J$9/ISI_fec!J$9)</f>
        <v>0</v>
      </c>
      <c r="K138" s="168">
        <f>IF(K$9=0,0,K$9/ISI_fec!K$9)</f>
        <v>0</v>
      </c>
      <c r="L138" s="168">
        <f>IF(L$9=0,0,L$9/ISI_fec!L$9)</f>
        <v>0</v>
      </c>
      <c r="M138" s="168">
        <f>IF(M$9=0,0,M$9/ISI_fec!M$9)</f>
        <v>0</v>
      </c>
      <c r="N138" s="168">
        <f>IF(N$9=0,0,N$9/ISI_fec!N$9)</f>
        <v>0</v>
      </c>
      <c r="O138" s="168">
        <f>IF(O$9=0,0,O$9/ISI_fec!O$9)</f>
        <v>0</v>
      </c>
      <c r="P138" s="168">
        <f>IF(P$9=0,0,P$9/ISI_fec!P$9)</f>
        <v>0</v>
      </c>
      <c r="Q138" s="168">
        <f>IF(Q$9=0,0,Q$9/ISI_fec!Q$9)</f>
        <v>0</v>
      </c>
    </row>
    <row r="139" spans="1:17" x14ac:dyDescent="0.25">
      <c r="A139" s="129" t="s">
        <v>79</v>
      </c>
      <c r="B139" s="167">
        <f>IF(B$10=0,0,B$10/ISI_fec!B$10)</f>
        <v>0</v>
      </c>
      <c r="C139" s="167">
        <f>IF(C$10=0,0,C$10/ISI_fec!C$10)</f>
        <v>0</v>
      </c>
      <c r="D139" s="167">
        <f>IF(D$10=0,0,D$10/ISI_fec!D$10)</f>
        <v>0</v>
      </c>
      <c r="E139" s="167">
        <f>IF(E$10=0,0,E$10/ISI_fec!E$10)</f>
        <v>0</v>
      </c>
      <c r="F139" s="167">
        <f>IF(F$10=0,0,F$10/ISI_fec!F$10)</f>
        <v>0</v>
      </c>
      <c r="G139" s="167">
        <f>IF(G$10=0,0,G$10/ISI_fec!G$10)</f>
        <v>0</v>
      </c>
      <c r="H139" s="167">
        <f>IF(H$10=0,0,H$10/ISI_fec!H$10)</f>
        <v>0</v>
      </c>
      <c r="I139" s="167">
        <f>IF(I$10=0,0,I$10/ISI_fec!I$10)</f>
        <v>0</v>
      </c>
      <c r="J139" s="167">
        <f>IF(J$10=0,0,J$10/ISI_fec!J$10)</f>
        <v>0</v>
      </c>
      <c r="K139" s="167">
        <f>IF(K$10=0,0,K$10/ISI_fec!K$10)</f>
        <v>0</v>
      </c>
      <c r="L139" s="167">
        <f>IF(L$10=0,0,L$10/ISI_fec!L$10)</f>
        <v>0</v>
      </c>
      <c r="M139" s="167">
        <f>IF(M$10=0,0,M$10/ISI_fec!M$10)</f>
        <v>0</v>
      </c>
      <c r="N139" s="167">
        <f>IF(N$10=0,0,N$10/ISI_fec!N$10)</f>
        <v>0</v>
      </c>
      <c r="O139" s="167">
        <f>IF(O$10=0,0,O$10/ISI_fec!O$10)</f>
        <v>0</v>
      </c>
      <c r="P139" s="167">
        <f>IF(P$10=0,0,P$10/ISI_fec!P$10)</f>
        <v>0</v>
      </c>
      <c r="Q139" s="167">
        <f>IF(Q$10=0,0,Q$10/ISI_fec!Q$10)</f>
        <v>0</v>
      </c>
    </row>
    <row r="140" spans="1:17" x14ac:dyDescent="0.25">
      <c r="A140" s="127" t="s">
        <v>117</v>
      </c>
      <c r="B140" s="166">
        <f>IF(B$15=0,0,B$15/ISI_fec!B$15)</f>
        <v>0</v>
      </c>
      <c r="C140" s="166">
        <f>IF(C$15=0,0,C$15/ISI_fec!C$15)</f>
        <v>0</v>
      </c>
      <c r="D140" s="166">
        <f>IF(D$15=0,0,D$15/ISI_fec!D$15)</f>
        <v>0</v>
      </c>
      <c r="E140" s="166">
        <f>IF(E$15=0,0,E$15/ISI_fec!E$15)</f>
        <v>0</v>
      </c>
      <c r="F140" s="166">
        <f>IF(F$15=0,0,F$15/ISI_fec!F$15)</f>
        <v>0</v>
      </c>
      <c r="G140" s="166">
        <f>IF(G$15=0,0,G$15/ISI_fec!G$15)</f>
        <v>0</v>
      </c>
      <c r="H140" s="166">
        <f>IF(H$15=0,0,H$15/ISI_fec!H$15)</f>
        <v>0</v>
      </c>
      <c r="I140" s="166">
        <f>IF(I$15=0,0,I$15/ISI_fec!I$15)</f>
        <v>0</v>
      </c>
      <c r="J140" s="166">
        <f>IF(J$15=0,0,J$15/ISI_fec!J$15)</f>
        <v>0</v>
      </c>
      <c r="K140" s="166">
        <f>IF(K$15=0,0,K$15/ISI_fec!K$15)</f>
        <v>0</v>
      </c>
      <c r="L140" s="166">
        <f>IF(L$15=0,0,L$15/ISI_fec!L$15)</f>
        <v>0</v>
      </c>
      <c r="M140" s="166">
        <f>IF(M$15=0,0,M$15/ISI_fec!M$15)</f>
        <v>0</v>
      </c>
      <c r="N140" s="166">
        <f>IF(N$15=0,0,N$15/ISI_fec!N$15)</f>
        <v>0</v>
      </c>
      <c r="O140" s="166">
        <f>IF(O$15=0,0,O$15/ISI_fec!O$15)</f>
        <v>0</v>
      </c>
      <c r="P140" s="166">
        <f>IF(P$15=0,0,P$15/ISI_fec!P$15)</f>
        <v>0</v>
      </c>
      <c r="Q140" s="166">
        <f>IF(Q$15=0,0,Q$15/ISI_fec!Q$15)</f>
        <v>0</v>
      </c>
    </row>
    <row r="141" spans="1:17" x14ac:dyDescent="0.25">
      <c r="A141" s="127" t="s">
        <v>116</v>
      </c>
      <c r="B141" s="166">
        <f>IF(B$21=0,0,B$21/ISI_fec!B$21)</f>
        <v>0</v>
      </c>
      <c r="C141" s="166">
        <f>IF(C$21=0,0,C$21/ISI_fec!C$21)</f>
        <v>0</v>
      </c>
      <c r="D141" s="166">
        <f>IF(D$21=0,0,D$21/ISI_fec!D$21)</f>
        <v>0</v>
      </c>
      <c r="E141" s="166">
        <f>IF(E$21=0,0,E$21/ISI_fec!E$21)</f>
        <v>0</v>
      </c>
      <c r="F141" s="166">
        <f>IF(F$21=0,0,F$21/ISI_fec!F$21)</f>
        <v>0</v>
      </c>
      <c r="G141" s="166">
        <f>IF(G$21=0,0,G$21/ISI_fec!G$21)</f>
        <v>0</v>
      </c>
      <c r="H141" s="166">
        <f>IF(H$21=0,0,H$21/ISI_fec!H$21)</f>
        <v>0</v>
      </c>
      <c r="I141" s="166">
        <f>IF(I$21=0,0,I$21/ISI_fec!I$21)</f>
        <v>0</v>
      </c>
      <c r="J141" s="166">
        <f>IF(J$21=0,0,J$21/ISI_fec!J$21)</f>
        <v>0</v>
      </c>
      <c r="K141" s="166">
        <f>IF(K$21=0,0,K$21/ISI_fec!K$21)</f>
        <v>0</v>
      </c>
      <c r="L141" s="166">
        <f>IF(L$21=0,0,L$21/ISI_fec!L$21)</f>
        <v>0</v>
      </c>
      <c r="M141" s="166">
        <f>IF(M$21=0,0,M$21/ISI_fec!M$21)</f>
        <v>0</v>
      </c>
      <c r="N141" s="166">
        <f>IF(N$21=0,0,N$21/ISI_fec!N$21)</f>
        <v>0</v>
      </c>
      <c r="O141" s="166">
        <f>IF(O$21=0,0,O$21/ISI_fec!O$21)</f>
        <v>0</v>
      </c>
      <c r="P141" s="166">
        <f>IF(P$21=0,0,P$21/ISI_fec!P$21)</f>
        <v>0</v>
      </c>
      <c r="Q141" s="166">
        <f>IF(Q$21=0,0,Q$21/ISI_fec!Q$21)</f>
        <v>0</v>
      </c>
    </row>
    <row r="142" spans="1:17" x14ac:dyDescent="0.25">
      <c r="A142" s="127" t="s">
        <v>113</v>
      </c>
      <c r="B142" s="166">
        <f>IF(B$27=0,0,B$27/ISI_fec!B$27)</f>
        <v>0</v>
      </c>
      <c r="C142" s="166">
        <f>IF(C$27=0,0,C$27/ISI_fec!C$27)</f>
        <v>0</v>
      </c>
      <c r="D142" s="166">
        <f>IF(D$27=0,0,D$27/ISI_fec!D$27)</f>
        <v>0</v>
      </c>
      <c r="E142" s="166">
        <f>IF(E$27=0,0,E$27/ISI_fec!E$27)</f>
        <v>0</v>
      </c>
      <c r="F142" s="166">
        <f>IF(F$27=0,0,F$27/ISI_fec!F$27)</f>
        <v>0</v>
      </c>
      <c r="G142" s="166">
        <f>IF(G$27=0,0,G$27/ISI_fec!G$27)</f>
        <v>0</v>
      </c>
      <c r="H142" s="166">
        <f>IF(H$27=0,0,H$27/ISI_fec!H$27)</f>
        <v>0</v>
      </c>
      <c r="I142" s="166">
        <f>IF(I$27=0,0,I$27/ISI_fec!I$27)</f>
        <v>0</v>
      </c>
      <c r="J142" s="166">
        <f>IF(J$27=0,0,J$27/ISI_fec!J$27)</f>
        <v>0</v>
      </c>
      <c r="K142" s="166">
        <f>IF(K$27=0,0,K$27/ISI_fec!K$27)</f>
        <v>0</v>
      </c>
      <c r="L142" s="166">
        <f>IF(L$27=0,0,L$27/ISI_fec!L$27)</f>
        <v>0</v>
      </c>
      <c r="M142" s="166">
        <f>IF(M$27=0,0,M$27/ISI_fec!M$27)</f>
        <v>0</v>
      </c>
      <c r="N142" s="166">
        <f>IF(N$27=0,0,N$27/ISI_fec!N$27)</f>
        <v>0</v>
      </c>
      <c r="O142" s="166">
        <f>IF(O$27=0,0,O$27/ISI_fec!O$27)</f>
        <v>0</v>
      </c>
      <c r="P142" s="166">
        <f>IF(P$27=0,0,P$27/ISI_fec!P$27)</f>
        <v>0</v>
      </c>
      <c r="Q142" s="166">
        <f>IF(Q$27=0,0,Q$27/ISI_fec!Q$27)</f>
        <v>0</v>
      </c>
    </row>
    <row r="143" spans="1:17" x14ac:dyDescent="0.25">
      <c r="A143" s="72" t="s">
        <v>112</v>
      </c>
      <c r="B143" s="165">
        <f>IF(B$34=0,0,B$34/ISI_fec!B$34)</f>
        <v>0</v>
      </c>
      <c r="C143" s="165">
        <f>IF(C$34=0,0,C$34/ISI_fec!C$34)</f>
        <v>0</v>
      </c>
      <c r="D143" s="165">
        <f>IF(D$34=0,0,D$34/ISI_fec!D$34)</f>
        <v>0</v>
      </c>
      <c r="E143" s="165">
        <f>IF(E$34=0,0,E$34/ISI_fec!E$34)</f>
        <v>0</v>
      </c>
      <c r="F143" s="165">
        <f>IF(F$34=0,0,F$34/ISI_fec!F$34)</f>
        <v>0</v>
      </c>
      <c r="G143" s="165">
        <f>IF(G$34=0,0,G$34/ISI_fec!G$34)</f>
        <v>0</v>
      </c>
      <c r="H143" s="165">
        <f>IF(H$34=0,0,H$34/ISI_fec!H$34)</f>
        <v>0</v>
      </c>
      <c r="I143" s="165">
        <f>IF(I$34=0,0,I$34/ISI_fec!I$34)</f>
        <v>0</v>
      </c>
      <c r="J143" s="165">
        <f>IF(J$34=0,0,J$34/ISI_fec!J$34)</f>
        <v>0</v>
      </c>
      <c r="K143" s="165">
        <f>IF(K$34=0,0,K$34/ISI_fec!K$34)</f>
        <v>0</v>
      </c>
      <c r="L143" s="165">
        <f>IF(L$34=0,0,L$34/ISI_fec!L$34)</f>
        <v>0</v>
      </c>
      <c r="M143" s="165">
        <f>IF(M$34=0,0,M$34/ISI_fec!M$34)</f>
        <v>0</v>
      </c>
      <c r="N143" s="165">
        <f>IF(N$34=0,0,N$34/ISI_fec!N$34)</f>
        <v>0</v>
      </c>
      <c r="O143" s="165">
        <f>IF(O$34=0,0,O$34/ISI_fec!O$34)</f>
        <v>0</v>
      </c>
      <c r="P143" s="165">
        <f>IF(P$34=0,0,P$34/ISI_fec!P$34)</f>
        <v>0</v>
      </c>
      <c r="Q143" s="165">
        <f>IF(Q$34=0,0,Q$34/ISI_fec!Q$34)</f>
        <v>0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0.4117706682986117</v>
      </c>
      <c r="C145" s="170">
        <f>IF(C$53=0,0,C$53/ISI_fec!C$53)</f>
        <v>0.42745272283847424</v>
      </c>
      <c r="D145" s="170">
        <f>IF(D$53=0,0,D$53/ISI_fec!D$53)</f>
        <v>0.4274312661540498</v>
      </c>
      <c r="E145" s="170">
        <f>IF(E$53=0,0,E$53/ISI_fec!E$53)</f>
        <v>0.4193556257899354</v>
      </c>
      <c r="F145" s="170">
        <f>IF(F$53=0,0,F$53/ISI_fec!F$53)</f>
        <v>0.42502905142781222</v>
      </c>
      <c r="G145" s="170">
        <f>IF(G$53=0,0,G$53/ISI_fec!G$53)</f>
        <v>0.42115671865807491</v>
      </c>
      <c r="H145" s="170">
        <f>IF(H$53=0,0,H$53/ISI_fec!H$53)</f>
        <v>0.4304187528990423</v>
      </c>
      <c r="I145" s="170">
        <f>IF(I$53=0,0,I$53/ISI_fec!I$53)</f>
        <v>0.42266153377729337</v>
      </c>
      <c r="J145" s="170">
        <f>IF(J$53=0,0,J$53/ISI_fec!J$53)</f>
        <v>0.43531683191206871</v>
      </c>
      <c r="K145" s="170">
        <f>IF(K$53=0,0,K$53/ISI_fec!K$53)</f>
        <v>0.43531567671450044</v>
      </c>
      <c r="L145" s="170">
        <f>IF(L$53=0,0,L$53/ISI_fec!L$53)</f>
        <v>0.43499173010646403</v>
      </c>
      <c r="M145" s="170">
        <f>IF(M$53=0,0,M$53/ISI_fec!M$53)</f>
        <v>0.44201184424710854</v>
      </c>
      <c r="N145" s="170">
        <f>IF(N$53=0,0,N$53/ISI_fec!N$53)</f>
        <v>0.44303011041346452</v>
      </c>
      <c r="O145" s="170">
        <f>IF(O$53=0,0,O$53/ISI_fec!O$53)</f>
        <v>0.44345662273669612</v>
      </c>
      <c r="P145" s="170">
        <f>IF(P$53=0,0,P$53/ISI_fec!P$53)</f>
        <v>0.44355953003912313</v>
      </c>
      <c r="Q145" s="170">
        <f>IF(Q$53=0,0,Q$53/ISI_fec!Q$53)</f>
        <v>0.45421435867285592</v>
      </c>
    </row>
    <row r="146" spans="1:17" x14ac:dyDescent="0.25">
      <c r="A146" s="132" t="s">
        <v>83</v>
      </c>
      <c r="B146" s="169">
        <f>IF(B$54=0,0,B$54/ISI_fec!B$54)</f>
        <v>0.34797726478980467</v>
      </c>
      <c r="C146" s="169">
        <f>IF(C$54=0,0,C$54/ISI_fec!C$54)</f>
        <v>0.34797726478980467</v>
      </c>
      <c r="D146" s="169">
        <f>IF(D$54=0,0,D$54/ISI_fec!D$54)</f>
        <v>0.34797726478980467</v>
      </c>
      <c r="E146" s="169">
        <f>IF(E$54=0,0,E$54/ISI_fec!E$54)</f>
        <v>0.34997553689375382</v>
      </c>
      <c r="F146" s="169">
        <f>IF(F$54=0,0,F$54/ISI_fec!F$54)</f>
        <v>0.35232307949949204</v>
      </c>
      <c r="G146" s="169">
        <f>IF(G$54=0,0,G$54/ISI_fec!G$54)</f>
        <v>0.35232307949949199</v>
      </c>
      <c r="H146" s="169">
        <f>IF(H$54=0,0,H$54/ISI_fec!H$54)</f>
        <v>0.35885908153713159</v>
      </c>
      <c r="I146" s="169">
        <f>IF(I$54=0,0,I$54/ISI_fec!I$54)</f>
        <v>0.35885908153713159</v>
      </c>
      <c r="J146" s="169">
        <f>IF(J$54=0,0,J$54/ISI_fec!J$54)</f>
        <v>0.36271309622341391</v>
      </c>
      <c r="K146" s="169">
        <f>IF(K$54=0,0,K$54/ISI_fec!K$54)</f>
        <v>0.36271309622341386</v>
      </c>
      <c r="L146" s="169">
        <f>IF(L$54=0,0,L$54/ISI_fec!L$54)</f>
        <v>0.36271309622341391</v>
      </c>
      <c r="M146" s="169">
        <f>IF(M$54=0,0,M$54/ISI_fec!M$54)</f>
        <v>0.3682558851145542</v>
      </c>
      <c r="N146" s="169">
        <f>IF(N$54=0,0,N$54/ISI_fec!N$54)</f>
        <v>0.36825588511455432</v>
      </c>
      <c r="O146" s="169">
        <f>IF(O$54=0,0,O$54/ISI_fec!O$54)</f>
        <v>0.36825588511455426</v>
      </c>
      <c r="P146" s="169">
        <f>IF(P$54=0,0,P$54/ISI_fec!P$54)</f>
        <v>0.3682558851145542</v>
      </c>
      <c r="Q146" s="169">
        <f>IF(Q$54=0,0,Q$54/ISI_fec!Q$54)</f>
        <v>0.37679347302279392</v>
      </c>
    </row>
    <row r="147" spans="1:17" x14ac:dyDescent="0.25">
      <c r="A147" s="76" t="s">
        <v>82</v>
      </c>
      <c r="B147" s="168">
        <f>IF(B$55=0,0,B$55/ISI_fec!B$55)</f>
        <v>9.0504643763029136E-2</v>
      </c>
      <c r="C147" s="168">
        <f>IF(C$55=0,0,C$55/ISI_fec!C$55)</f>
        <v>9.0504643763029108E-2</v>
      </c>
      <c r="D147" s="168">
        <f>IF(D$55=0,0,D$55/ISI_fec!D$55)</f>
        <v>9.0504643763029122E-2</v>
      </c>
      <c r="E147" s="168">
        <f>IF(E$55=0,0,E$55/ISI_fec!E$55)</f>
        <v>9.1024369972782404E-2</v>
      </c>
      <c r="F147" s="168">
        <f>IF(F$55=0,0,F$55/ISI_fec!F$55)</f>
        <v>9.1634937181474058E-2</v>
      </c>
      <c r="G147" s="168">
        <f>IF(G$55=0,0,G$55/ISI_fec!G$55)</f>
        <v>9.1634937181474044E-2</v>
      </c>
      <c r="H147" s="168">
        <f>IF(H$55=0,0,H$55/ISI_fec!H$55)</f>
        <v>9.3334871619456139E-2</v>
      </c>
      <c r="I147" s="168">
        <f>IF(I$55=0,0,I$55/ISI_fec!I$55)</f>
        <v>9.3334871619456153E-2</v>
      </c>
      <c r="J147" s="168">
        <f>IF(J$55=0,0,J$55/ISI_fec!J$55)</f>
        <v>9.4337253848220878E-2</v>
      </c>
      <c r="K147" s="168">
        <f>IF(K$55=0,0,K$55/ISI_fec!K$55)</f>
        <v>9.433725384822092E-2</v>
      </c>
      <c r="L147" s="168">
        <f>IF(L$55=0,0,L$55/ISI_fec!L$55)</f>
        <v>9.4337253848220906E-2</v>
      </c>
      <c r="M147" s="168">
        <f>IF(M$55=0,0,M$55/ISI_fec!M$55)</f>
        <v>9.5778865656823808E-2</v>
      </c>
      <c r="N147" s="168">
        <f>IF(N$55=0,0,N$55/ISI_fec!N$55)</f>
        <v>9.5778865656823822E-2</v>
      </c>
      <c r="O147" s="168">
        <f>IF(O$55=0,0,O$55/ISI_fec!O$55)</f>
        <v>9.5778865656823822E-2</v>
      </c>
      <c r="P147" s="168">
        <f>IF(P$55=0,0,P$55/ISI_fec!P$55)</f>
        <v>9.5778865656823822E-2</v>
      </c>
      <c r="Q147" s="168">
        <f>IF(Q$55=0,0,Q$55/ISI_fec!Q$55)</f>
        <v>9.7999388174861077E-2</v>
      </c>
    </row>
    <row r="148" spans="1:17" x14ac:dyDescent="0.25">
      <c r="A148" s="76" t="s">
        <v>81</v>
      </c>
      <c r="B148" s="168">
        <f>IF(B$56=0,0,B$56/ISI_fec!B$56)</f>
        <v>0.50279646876510564</v>
      </c>
      <c r="C148" s="168">
        <f>IF(C$56=0,0,C$56/ISI_fec!C$56)</f>
        <v>0.50279646876510575</v>
      </c>
      <c r="D148" s="168">
        <f>IF(D$56=0,0,D$56/ISI_fec!D$56)</f>
        <v>0.50279646876510575</v>
      </c>
      <c r="E148" s="168">
        <f>IF(E$56=0,0,E$56/ISI_fec!E$56)</f>
        <v>0.50568379578086453</v>
      </c>
      <c r="F148" s="168">
        <f>IF(F$56=0,0,F$56/ISI_fec!F$56)</f>
        <v>0.50907578787883612</v>
      </c>
      <c r="G148" s="168">
        <f>IF(G$56=0,0,G$56/ISI_fec!G$56)</f>
        <v>0.50907578787883623</v>
      </c>
      <c r="H148" s="168">
        <f>IF(H$56=0,0,H$56/ISI_fec!H$56)</f>
        <v>0.51851973458711254</v>
      </c>
      <c r="I148" s="168">
        <f>IF(I$56=0,0,I$56/ISI_fec!I$56)</f>
        <v>0.51851973458711265</v>
      </c>
      <c r="J148" s="168">
        <f>IF(J$56=0,0,J$56/ISI_fec!J$56)</f>
        <v>0.52408844602578131</v>
      </c>
      <c r="K148" s="168">
        <f>IF(K$56=0,0,K$56/ISI_fec!K$56)</f>
        <v>0.52408844602578131</v>
      </c>
      <c r="L148" s="168">
        <f>IF(L$56=0,0,L$56/ISI_fec!L$56)</f>
        <v>0.52408844602578131</v>
      </c>
      <c r="M148" s="168">
        <f>IF(M$56=0,0,M$56/ISI_fec!M$56)</f>
        <v>0.53209728730240669</v>
      </c>
      <c r="N148" s="168">
        <f>IF(N$56=0,0,N$56/ISI_fec!N$56)</f>
        <v>0.53209728730240669</v>
      </c>
      <c r="O148" s="168">
        <f>IF(O$56=0,0,O$56/ISI_fec!O$56)</f>
        <v>0.53209728730240669</v>
      </c>
      <c r="P148" s="168">
        <f>IF(P$56=0,0,P$56/ISI_fec!P$56)</f>
        <v>0.53209728730240669</v>
      </c>
      <c r="Q148" s="168">
        <f>IF(Q$56=0,0,Q$56/ISI_fec!Q$56)</f>
        <v>0.54443334912709962</v>
      </c>
    </row>
    <row r="149" spans="1:17" x14ac:dyDescent="0.25">
      <c r="A149" s="76" t="s">
        <v>80</v>
      </c>
      <c r="B149" s="168">
        <f>IF(B$57=0,0,B$57/ISI_fec!B$57)</f>
        <v>0.34542408461496726</v>
      </c>
      <c r="C149" s="168">
        <f>IF(C$57=0,0,C$57/ISI_fec!C$57)</f>
        <v>0.34542408461496726</v>
      </c>
      <c r="D149" s="168">
        <f>IF(D$57=0,0,D$57/ISI_fec!D$57)</f>
        <v>0.34542408461496732</v>
      </c>
      <c r="E149" s="168">
        <f>IF(E$57=0,0,E$57/ISI_fec!E$57)</f>
        <v>0.34740769498886692</v>
      </c>
      <c r="F149" s="168">
        <f>IF(F$57=0,0,F$57/ISI_fec!F$57)</f>
        <v>0.34973801319563702</v>
      </c>
      <c r="G149" s="168">
        <f>IF(G$57=0,0,G$57/ISI_fec!G$57)</f>
        <v>0.34973801319563702</v>
      </c>
      <c r="H149" s="168">
        <f>IF(H$57=0,0,H$57/ISI_fec!H$57)</f>
        <v>0.3562260592530625</v>
      </c>
      <c r="I149" s="168">
        <f>IF(I$57=0,0,I$57/ISI_fec!I$57)</f>
        <v>0.35622605925306255</v>
      </c>
      <c r="J149" s="168">
        <f>IF(J$57=0,0,J$57/ISI_fec!J$57)</f>
        <v>0.36005179624742006</v>
      </c>
      <c r="K149" s="168">
        <f>IF(K$57=0,0,K$57/ISI_fec!K$57)</f>
        <v>0.36005179624742012</v>
      </c>
      <c r="L149" s="168">
        <f>IF(L$57=0,0,L$57/ISI_fec!L$57)</f>
        <v>0.36005179624742012</v>
      </c>
      <c r="M149" s="168">
        <f>IF(M$57=0,0,M$57/ISI_fec!M$57)</f>
        <v>0.36555391656580538</v>
      </c>
      <c r="N149" s="168">
        <f>IF(N$57=0,0,N$57/ISI_fec!N$57)</f>
        <v>0.36555391656580538</v>
      </c>
      <c r="O149" s="168">
        <f>IF(O$57=0,0,O$57/ISI_fec!O$57)</f>
        <v>0.36555391656580549</v>
      </c>
      <c r="P149" s="168">
        <f>IF(P$57=0,0,P$57/ISI_fec!P$57)</f>
        <v>0.36555391656580544</v>
      </c>
      <c r="Q149" s="168">
        <f>IF(Q$57=0,0,Q$57/ISI_fec!Q$57)</f>
        <v>0.37402886244999956</v>
      </c>
    </row>
    <row r="150" spans="1:17" x14ac:dyDescent="0.25">
      <c r="A150" s="129" t="s">
        <v>79</v>
      </c>
      <c r="B150" s="167">
        <f>IF(B$58=0,0,B$58/ISI_fec!B$58)</f>
        <v>0.54565766541241079</v>
      </c>
      <c r="C150" s="167">
        <f>IF(C$58=0,0,C$58/ISI_fec!C$58)</f>
        <v>0.57974773699843374</v>
      </c>
      <c r="D150" s="167">
        <f>IF(D$58=0,0,D$58/ISI_fec!D$58)</f>
        <v>0.57974773699843374</v>
      </c>
      <c r="E150" s="167">
        <f>IF(E$58=0,0,E$58/ISI_fec!E$58)</f>
        <v>0.58307695947183702</v>
      </c>
      <c r="F150" s="167">
        <f>IF(F$58=0,0,F$58/ISI_fec!F$58)</f>
        <v>0.58698808428054039</v>
      </c>
      <c r="G150" s="167">
        <f>IF(G$58=0,0,G$58/ISI_fec!G$58)</f>
        <v>0.55247226897633994</v>
      </c>
      <c r="H150" s="167">
        <f>IF(H$58=0,0,H$58/ISI_fec!H$58)</f>
        <v>0.56272127077576339</v>
      </c>
      <c r="I150" s="167">
        <f>IF(I$58=0,0,I$58/ISI_fec!I$58)</f>
        <v>0.59787739451357402</v>
      </c>
      <c r="J150" s="167">
        <f>IF(J$58=0,0,J$58/ISI_fec!J$58)</f>
        <v>0.60429837806283127</v>
      </c>
      <c r="K150" s="167">
        <f>IF(K$58=0,0,K$58/ISI_fec!K$58)</f>
        <v>0.56876469047288736</v>
      </c>
      <c r="L150" s="167">
        <f>IF(L$58=0,0,L$58/ISI_fec!L$58)</f>
        <v>0.56876469047288736</v>
      </c>
      <c r="M150" s="167">
        <f>IF(M$58=0,0,M$58/ISI_fec!M$58)</f>
        <v>0.57745625038856285</v>
      </c>
      <c r="N150" s="167">
        <f>IF(N$58=0,0,N$58/ISI_fec!N$58)</f>
        <v>0.61353294491948995</v>
      </c>
      <c r="O150" s="167">
        <f>IF(O$58=0,0,O$58/ISI_fec!O$58)</f>
        <v>0.61353294491949006</v>
      </c>
      <c r="P150" s="167">
        <f>IF(P$58=0,0,P$58/ISI_fec!P$58)</f>
        <v>0.61353294491948984</v>
      </c>
      <c r="Q150" s="167">
        <f>IF(Q$58=0,0,Q$58/ISI_fec!Q$58)</f>
        <v>0.62775699852890321</v>
      </c>
    </row>
    <row r="151" spans="1:17" x14ac:dyDescent="0.25">
      <c r="A151" s="127" t="s">
        <v>115</v>
      </c>
      <c r="B151" s="166">
        <f>IF(B$63=0,0,B$63/ISI_fec!B$63)</f>
        <v>0.32772677755383317</v>
      </c>
      <c r="C151" s="166">
        <f>IF(C$63=0,0,C$63/ISI_fec!C$63)</f>
        <v>0.39216049214366233</v>
      </c>
      <c r="D151" s="166">
        <f>IF(D$63=0,0,D$63/ISI_fec!D$63)</f>
        <v>0.39249721160989348</v>
      </c>
      <c r="E151" s="166">
        <f>IF(E$63=0,0,E$63/ISI_fec!E$63)</f>
        <v>0.34926540746958262</v>
      </c>
      <c r="F151" s="166">
        <f>IF(F$63=0,0,F$63/ISI_fec!F$63)</f>
        <v>0.35961476438493467</v>
      </c>
      <c r="G151" s="166">
        <f>IF(G$63=0,0,G$63/ISI_fec!G$63)</f>
        <v>0.35093738927655604</v>
      </c>
      <c r="H151" s="166">
        <f>IF(H$63=0,0,H$63/ISI_fec!H$63)</f>
        <v>0.35805325146128308</v>
      </c>
      <c r="I151" s="166">
        <f>IF(I$63=0,0,I$63/ISI_fec!I$63)</f>
        <v>0.35622578946926159</v>
      </c>
      <c r="J151" s="166">
        <f>IF(J$63=0,0,J$63/ISI_fec!J$63)</f>
        <v>0.36253389744297032</v>
      </c>
      <c r="K151" s="166">
        <f>IF(K$63=0,0,K$63/ISI_fec!K$63)</f>
        <v>0.36292999286096345</v>
      </c>
      <c r="L151" s="166">
        <f>IF(L$63=0,0,L$63/ISI_fec!L$63)</f>
        <v>0.36158627594848614</v>
      </c>
      <c r="M151" s="166">
        <f>IF(M$63=0,0,M$63/ISI_fec!M$63)</f>
        <v>0.36904657901737553</v>
      </c>
      <c r="N151" s="166">
        <f>IF(N$63=0,0,N$63/ISI_fec!N$63)</f>
        <v>0.37211433786634224</v>
      </c>
      <c r="O151" s="166">
        <f>IF(O$63=0,0,O$63/ISI_fec!O$63)</f>
        <v>0.37458565451743087</v>
      </c>
      <c r="P151" s="166">
        <f>IF(P$63=0,0,P$63/ISI_fec!P$63)</f>
        <v>0.37514030057919467</v>
      </c>
      <c r="Q151" s="166">
        <f>IF(Q$63=0,0,Q$63/ISI_fec!Q$63)</f>
        <v>0.38672156698889865</v>
      </c>
    </row>
    <row r="152" spans="1:17" x14ac:dyDescent="0.25">
      <c r="A152" s="127" t="s">
        <v>114</v>
      </c>
      <c r="B152" s="166">
        <f>IF(B$69=0,0,B$69/ISI_fec!B$69)</f>
        <v>0.50017876346833612</v>
      </c>
      <c r="C152" s="166">
        <f>IF(C$69=0,0,C$69/ISI_fec!C$69)</f>
        <v>0.50017876346833612</v>
      </c>
      <c r="D152" s="166">
        <f>IF(D$69=0,0,D$69/ISI_fec!D$69)</f>
        <v>0.50017876346833612</v>
      </c>
      <c r="E152" s="166">
        <f>IF(E$69=0,0,E$69/ISI_fec!E$69)</f>
        <v>0.5030510582161849</v>
      </c>
      <c r="F152" s="166">
        <f>IF(F$69=0,0,F$69/ISI_fec!F$69)</f>
        <v>0.50642539061240233</v>
      </c>
      <c r="G152" s="166">
        <f>IF(G$69=0,0,G$69/ISI_fec!G$69)</f>
        <v>0.50642539061240233</v>
      </c>
      <c r="H152" s="166">
        <f>IF(H$69=0,0,H$69/ISI_fec!H$69)</f>
        <v>0.51582016937528441</v>
      </c>
      <c r="I152" s="166">
        <f>IF(I$69=0,0,I$69/ISI_fec!I$69)</f>
        <v>0.51582016937528452</v>
      </c>
      <c r="J152" s="166">
        <f>IF(J$69=0,0,J$69/ISI_fec!J$69)</f>
        <v>0.52135988847543302</v>
      </c>
      <c r="K152" s="166">
        <f>IF(K$69=0,0,K$69/ISI_fec!K$69)</f>
        <v>0.52135988847543302</v>
      </c>
      <c r="L152" s="166">
        <f>IF(L$69=0,0,L$69/ISI_fec!L$69)</f>
        <v>0.52135988847543302</v>
      </c>
      <c r="M152" s="166">
        <f>IF(M$69=0,0,M$69/ISI_fec!M$69)</f>
        <v>0.52932703338477427</v>
      </c>
      <c r="N152" s="166">
        <f>IF(N$69=0,0,N$69/ISI_fec!N$69)</f>
        <v>0.52932703338477427</v>
      </c>
      <c r="O152" s="166">
        <f>IF(O$69=0,0,O$69/ISI_fec!O$69)</f>
        <v>0.52932703338477427</v>
      </c>
      <c r="P152" s="166">
        <f>IF(P$69=0,0,P$69/ISI_fec!P$69)</f>
        <v>0.52932703338477427</v>
      </c>
      <c r="Q152" s="166">
        <f>IF(Q$69=0,0,Q$69/ISI_fec!Q$69)</f>
        <v>0.5415988700679123</v>
      </c>
    </row>
    <row r="153" spans="1:17" x14ac:dyDescent="0.25">
      <c r="A153" s="127" t="s">
        <v>113</v>
      </c>
      <c r="B153" s="166">
        <f>IF(B$70=0,0,B$70/ISI_fec!B$70)</f>
        <v>0.36667465873391286</v>
      </c>
      <c r="C153" s="166">
        <f>IF(C$70=0,0,C$70/ISI_fec!C$70)</f>
        <v>0.36719795924102339</v>
      </c>
      <c r="D153" s="166">
        <f>IF(D$70=0,0,D$70/ISI_fec!D$70)</f>
        <v>0.36716669439889532</v>
      </c>
      <c r="E153" s="166">
        <f>IF(E$70=0,0,E$70/ISI_fec!E$70)</f>
        <v>0.36912128133633931</v>
      </c>
      <c r="F153" s="166">
        <f>IF(F$70=0,0,F$70/ISI_fec!F$70)</f>
        <v>0.37167313990400064</v>
      </c>
      <c r="G153" s="166">
        <f>IF(G$70=0,0,G$70/ISI_fec!G$70)</f>
        <v>0.37077186766749537</v>
      </c>
      <c r="H153" s="166">
        <f>IF(H$70=0,0,H$70/ISI_fec!H$70)</f>
        <v>0.3773776524685451</v>
      </c>
      <c r="I153" s="166">
        <f>IF(I$70=0,0,I$70/ISI_fec!I$70)</f>
        <v>0.37773632679942254</v>
      </c>
      <c r="J153" s="166">
        <f>IF(J$70=0,0,J$70/ISI_fec!J$70)</f>
        <v>0.38234990236917288</v>
      </c>
      <c r="K153" s="166">
        <f>IF(K$70=0,0,K$70/ISI_fec!K$70)</f>
        <v>0.38128536674766855</v>
      </c>
      <c r="L153" s="166">
        <f>IF(L$70=0,0,L$70/ISI_fec!L$70)</f>
        <v>0.38165441716708909</v>
      </c>
      <c r="M153" s="166">
        <f>IF(M$70=0,0,M$70/ISI_fec!M$70)</f>
        <v>0.3874428648280816</v>
      </c>
      <c r="N153" s="166">
        <f>IF(N$70=0,0,N$70/ISI_fec!N$70)</f>
        <v>0.38818475841756145</v>
      </c>
      <c r="O153" s="166">
        <f>IF(O$70=0,0,O$70/ISI_fec!O$70)</f>
        <v>0.38857634754541998</v>
      </c>
      <c r="P153" s="166">
        <f>IF(P$70=0,0,P$70/ISI_fec!P$70)</f>
        <v>0.38856765249168984</v>
      </c>
      <c r="Q153" s="166">
        <f>IF(Q$70=0,0,Q$70/ISI_fec!Q$70)</f>
        <v>0.39757558334365545</v>
      </c>
    </row>
    <row r="154" spans="1:17" x14ac:dyDescent="0.25">
      <c r="A154" s="72" t="s">
        <v>112</v>
      </c>
      <c r="B154" s="165">
        <f>IF(B$77=0,0,B$77/ISI_fec!B$77)</f>
        <v>0.36764450095868711</v>
      </c>
      <c r="C154" s="165">
        <f>IF(C$77=0,0,C$77/ISI_fec!C$77)</f>
        <v>0.3796152476406609</v>
      </c>
      <c r="D154" s="165">
        <f>IF(D$77=0,0,D$77/ISI_fec!D$77)</f>
        <v>0.37866114551668401</v>
      </c>
      <c r="E154" s="165">
        <f>IF(E$77=0,0,E$77/ISI_fec!E$77)</f>
        <v>0.38987336687288077</v>
      </c>
      <c r="F154" s="165">
        <f>IF(F$77=0,0,F$77/ISI_fec!F$77)</f>
        <v>0.39248247587301427</v>
      </c>
      <c r="G154" s="165">
        <f>IF(G$77=0,0,G$77/ISI_fec!G$77)</f>
        <v>0.39056652875421</v>
      </c>
      <c r="H154" s="165">
        <f>IF(H$77=0,0,H$77/ISI_fec!H$77)</f>
        <v>0.39537214355290495</v>
      </c>
      <c r="I154" s="165">
        <f>IF(I$77=0,0,I$77/ISI_fec!I$77)</f>
        <v>0.39768843255822245</v>
      </c>
      <c r="J154" s="165">
        <f>IF(J$77=0,0,J$77/ISI_fec!J$77)</f>
        <v>0.39784407851704395</v>
      </c>
      <c r="K154" s="165">
        <f>IF(K$77=0,0,K$77/ISI_fec!K$77)</f>
        <v>0.40165875441198434</v>
      </c>
      <c r="L154" s="165">
        <f>IF(L$77=0,0,L$77/ISI_fec!L$77)</f>
        <v>0.39916775842544794</v>
      </c>
      <c r="M154" s="165">
        <f>IF(M$77=0,0,M$77/ISI_fec!M$77)</f>
        <v>0.40475570373849507</v>
      </c>
      <c r="N154" s="165">
        <f>IF(N$77=0,0,N$77/ISI_fec!N$77)</f>
        <v>0.40566632648745726</v>
      </c>
      <c r="O154" s="165">
        <f>IF(O$77=0,0,O$77/ISI_fec!O$77)</f>
        <v>0.40313573508764478</v>
      </c>
      <c r="P154" s="165">
        <f>IF(P$77=0,0,P$77/ISI_fec!P$77)</f>
        <v>0.40293444635795789</v>
      </c>
      <c r="Q154" s="165">
        <f>IF(Q$77=0,0,Q$77/ISI_fec!Q$77)</f>
        <v>0.4093218255479219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2018-07-16T15:47:02Z</dcterms:created>
  <dcterms:modified xsi:type="dcterms:W3CDTF">2018-07-16T15:47:02Z</dcterms:modified>
</cp:coreProperties>
</file>