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5" i="4"/>
  <c r="B6" i="4"/>
  <c r="B4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<sst xmlns="http://schemas.openxmlformats.org/spreadsheetml/2006/main" count="86" uniqueCount="58">
  <si>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</si>
  <si>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</si>
  <si>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</si>
  <si>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</si>
  <si>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</si>
  <si>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</si>
  <si>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</si>
  <si>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</si>
  <si>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</si>
  <si>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</si>
  <si>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</si>
  <si>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</si>
  <si>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</si>
  <si>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</si>
  <si>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</si>
  <si>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</si>
  <si>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</si>
  <si>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</si>
  <si>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</si>
  <si>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</si>
  <si>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</si>
  <si>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</si>
  <si>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</si>
  <si>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</si>
  <si>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</si>
  <si>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</si>
  <si>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</si>
  <si>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</si>
  <si>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</si>
  <si>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</si>
  <si>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</si>
  <si>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</si>
  <si>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</si>
  <si>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</si>
  <si>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</si>
  <si>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</si>
  <si>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</si>
  <si>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</si>
  <si>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</si>
  <si>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</si>
  <si>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</si>
  <si>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</si>
  <si>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</si>
  <si>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</si>
  <si>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</si>
  <si>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</si>
  <si>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</si>
  <si>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</si>
  <si>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</si>
  <si>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</si>
  <si>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</si>
  <si>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</si>
  <si>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</si>
  <si>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BG</t>
  </si>
  <si>
    <t>Bulgaria</t>
  </si>
  <si>
    <t>BG - Maritime bunkers</t>
  </si>
  <si>
    <t>BG - Maritime bunkers / energy consumption</t>
  </si>
  <si>
    <t>BG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</si>
</sst>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43297.733275462961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11796.562165070893</v>
      </c>
      <c r="C3" s="25">
        <f t="shared" si="0"/>
        <v>17538.620030267146</v>
      </c>
      <c r="D3" s="25">
        <f t="shared" si="0"/>
        <v>20571.59584674882</v>
      </c>
      <c r="E3" s="25">
        <f t="shared" si="0"/>
        <v>33731.796358230742</v>
      </c>
      <c r="F3" s="25">
        <f t="shared" si="0"/>
        <v>28655.390927791304</v>
      </c>
      <c r="G3" s="25">
        <f t="shared" si="0"/>
        <v>27800.207285102595</v>
      </c>
      <c r="H3" s="25">
        <f t="shared" si="0"/>
        <v>25514.746315160686</v>
      </c>
      <c r="I3" s="25">
        <f t="shared" si="0"/>
        <v>12929.417219216519</v>
      </c>
      <c r="J3" s="25">
        <f t="shared" si="0"/>
        <v>35543.565067891126</v>
      </c>
      <c r="K3" s="25">
        <f t="shared" si="0"/>
        <v>61434.393950793106</v>
      </c>
      <c r="L3" s="25">
        <f t="shared" si="0"/>
        <v>25130.415734474485</v>
      </c>
      <c r="M3" s="25">
        <f t="shared" si="0"/>
        <v>17421.655444864497</v>
      </c>
      <c r="N3" s="25">
        <f t="shared" si="0"/>
        <v>13473.951865834195</v>
      </c>
      <c r="O3" s="25">
        <f t="shared" si="0"/>
        <v>21932.108464833604</v>
      </c>
      <c r="P3" s="25">
        <f t="shared" si="0"/>
        <v>19365.88584344097</v>
      </c>
      <c r="Q3" s="25">
        <f t="shared" si="0"/>
        <v>22513.758437192373</v>
      </c>
    </row>
    <row r="4" spans="1:17" ht="11.45" customHeight="1" x14ac:dyDescent="0.25">
      <c r="A4" s="40" t="s">
        <v>40</v>
      </c>
      <c r="B4" s="30">
        <v>7377.9830549349463</v>
      </c>
      <c r="C4" s="30">
        <v>11643.928363136098</v>
      </c>
      <c r="D4" s="30">
        <v>11855.718737983465</v>
      </c>
      <c r="E4" s="30">
        <v>9221.2615212477358</v>
      </c>
      <c r="F4" s="30">
        <v>7955.1261541828999</v>
      </c>
      <c r="G4" s="30">
        <v>7783.9813837512329</v>
      </c>
      <c r="H4" s="30">
        <v>8473.4829297017295</v>
      </c>
      <c r="I4" s="30">
        <v>4170.5591294682326</v>
      </c>
      <c r="J4" s="30">
        <v>5016.8832757389264</v>
      </c>
      <c r="K4" s="30">
        <v>7940.9648019492734</v>
      </c>
      <c r="L4" s="30">
        <v>7813.8101679991378</v>
      </c>
      <c r="M4" s="30">
        <v>8600.3787864537571</v>
      </c>
      <c r="N4" s="30">
        <v>8851.8584488796751</v>
      </c>
      <c r="O4" s="30">
        <v>10283.96535175439</v>
      </c>
      <c r="P4" s="30">
        <v>10133.200744031046</v>
      </c>
      <c r="Q4" s="30">
        <v>9452.9716280095454</v>
      </c>
    </row>
    <row r="5" spans="1:17" ht="11.45" customHeight="1" x14ac:dyDescent="0.25">
      <c r="A5" s="39" t="s">
        <v>39</v>
      </c>
      <c r="B5" s="29">
        <v>4418.5791101359473</v>
      </c>
      <c r="C5" s="29">
        <v>5894.6916671310473</v>
      </c>
      <c r="D5" s="29">
        <v>8715.8771087653549</v>
      </c>
      <c r="E5" s="29">
        <v>24510.534836983006</v>
      </c>
      <c r="F5" s="29">
        <v>20700.264773608404</v>
      </c>
      <c r="G5" s="29">
        <v>20016.225901351361</v>
      </c>
      <c r="H5" s="29">
        <v>17041.263385458959</v>
      </c>
      <c r="I5" s="29">
        <v>8758.8580897482861</v>
      </c>
      <c r="J5" s="29">
        <v>30526.681792152198</v>
      </c>
      <c r="K5" s="29">
        <v>53493.429148843832</v>
      </c>
      <c r="L5" s="29">
        <v>17316.605566475348</v>
      </c>
      <c r="M5" s="29">
        <v>8821.2766584107412</v>
      </c>
      <c r="N5" s="29">
        <v>4622.0934169545189</v>
      </c>
      <c r="O5" s="29">
        <v>11648.143113079215</v>
      </c>
      <c r="P5" s="29">
        <v>9232.6850994099241</v>
      </c>
      <c r="Q5" s="29">
        <v>13060.78680918283</v>
      </c>
    </row>
    <row r="7" spans="1:17" ht="11.45" customHeight="1" x14ac:dyDescent="0.25">
      <c r="A7" s="17" t="s">
        <v>27</v>
      </c>
      <c r="B7" s="16">
        <f t="shared" ref="B7:Q7" si="1">SUM(B8:B9)</f>
        <v>0.68557220751438308</v>
      </c>
      <c r="C7" s="16">
        <f t="shared" si="1"/>
        <v>1.0548276730660961</v>
      </c>
      <c r="D7" s="16">
        <f t="shared" si="1"/>
        <v>1.1228101835546616</v>
      </c>
      <c r="E7" s="16">
        <f t="shared" si="1"/>
        <v>1.220930131210838</v>
      </c>
      <c r="F7" s="16">
        <f t="shared" si="1"/>
        <v>1.038906712642429</v>
      </c>
      <c r="G7" s="16">
        <f t="shared" si="1"/>
        <v>1.0064706248504141</v>
      </c>
      <c r="H7" s="16">
        <f t="shared" si="1"/>
        <v>0.99719604002053597</v>
      </c>
      <c r="I7" s="16">
        <f t="shared" si="1"/>
        <v>0.49543016576999177</v>
      </c>
      <c r="J7" s="16">
        <f t="shared" si="1"/>
        <v>0.97814183234044971</v>
      </c>
      <c r="K7" s="16">
        <f t="shared" si="1"/>
        <v>1.6388496615569872</v>
      </c>
      <c r="L7" s="16">
        <f t="shared" si="1"/>
        <v>0.93090242664342016</v>
      </c>
      <c r="M7" s="16">
        <f t="shared" si="1"/>
        <v>0.82533958922971895</v>
      </c>
      <c r="N7" s="16">
        <f t="shared" si="1"/>
        <v>0.76122217142762272</v>
      </c>
      <c r="O7" s="16">
        <f t="shared" si="1"/>
        <v>0.99739848284767607</v>
      </c>
      <c r="P7" s="16">
        <f t="shared" si="1"/>
        <v>0.93596954131644794</v>
      </c>
      <c r="Q7" s="16">
        <f t="shared" si="1"/>
        <v>0.95092649952062547</v>
      </c>
    </row>
    <row r="8" spans="1:17" ht="11.45" customHeight="1" x14ac:dyDescent="0.25">
      <c r="A8" s="40" t="s">
        <v>40</v>
      </c>
      <c r="B8" s="35">
        <v>0.59626729042388604</v>
      </c>
      <c r="C8" s="35">
        <v>0.93639306530756394</v>
      </c>
      <c r="D8" s="35">
        <v>0.94872836023481499</v>
      </c>
      <c r="E8" s="35">
        <v>0.73427656238918659</v>
      </c>
      <c r="F8" s="35">
        <v>0.63033544590820989</v>
      </c>
      <c r="G8" s="35">
        <v>0.61373625454215375</v>
      </c>
      <c r="H8" s="35">
        <v>0.66480959741452683</v>
      </c>
      <c r="I8" s="35">
        <v>0.32560040470202806</v>
      </c>
      <c r="J8" s="35">
        <v>0.38974448755009938</v>
      </c>
      <c r="K8" s="35">
        <v>0.61386742376073955</v>
      </c>
      <c r="L8" s="35">
        <v>0.60106232061531828</v>
      </c>
      <c r="M8" s="35">
        <v>0.65830864526853305</v>
      </c>
      <c r="N8" s="35">
        <v>0.67422021729399328</v>
      </c>
      <c r="O8" s="35">
        <v>0.77944100059799415</v>
      </c>
      <c r="P8" s="35">
        <v>0.76423094700747585</v>
      </c>
      <c r="Q8" s="35">
        <v>0.70941711167406218</v>
      </c>
    </row>
    <row r="9" spans="1:17" ht="11.45" customHeight="1" x14ac:dyDescent="0.25">
      <c r="A9" s="39" t="s">
        <v>39</v>
      </c>
      <c r="B9" s="34">
        <v>8.9304917090496996E-2</v>
      </c>
      <c r="C9" s="34">
        <v>0.11843460775853221</v>
      </c>
      <c r="D9" s="34">
        <v>0.17408182331984651</v>
      </c>
      <c r="E9" s="34">
        <v>0.48665356882165151</v>
      </c>
      <c r="F9" s="34">
        <v>0.40857126673421895</v>
      </c>
      <c r="G9" s="34">
        <v>0.39273437030826025</v>
      </c>
      <c r="H9" s="34">
        <v>0.33238644260600908</v>
      </c>
      <c r="I9" s="34">
        <v>0.16982976106796371</v>
      </c>
      <c r="J9" s="34">
        <v>0.58839734479035033</v>
      </c>
      <c r="K9" s="34">
        <v>1.0249822377962476</v>
      </c>
      <c r="L9" s="34">
        <v>0.32984010602810188</v>
      </c>
      <c r="M9" s="34">
        <v>0.1670309439611859</v>
      </c>
      <c r="N9" s="34">
        <v>8.7001954133629392E-2</v>
      </c>
      <c r="O9" s="34">
        <v>0.21795748224968189</v>
      </c>
      <c r="P9" s="34">
        <v>0.17173859430897212</v>
      </c>
      <c r="Q9" s="34">
        <v>0.24150938784656328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17206.885045472623</v>
      </c>
      <c r="C13" s="25">
        <f t="shared" si="2"/>
        <v>16627.000294073783</v>
      </c>
      <c r="D13" s="25">
        <f t="shared" si="2"/>
        <v>18321.525889284327</v>
      </c>
      <c r="E13" s="25">
        <f t="shared" si="2"/>
        <v>27627.949786756242</v>
      </c>
      <c r="F13" s="25">
        <f t="shared" si="2"/>
        <v>27582.256018836524</v>
      </c>
      <c r="G13" s="25">
        <f t="shared" si="2"/>
        <v>27621.479056315609</v>
      </c>
      <c r="H13" s="25">
        <f t="shared" si="2"/>
        <v>25586.489808598963</v>
      </c>
      <c r="I13" s="25">
        <f t="shared" si="2"/>
        <v>26097.355616450543</v>
      </c>
      <c r="J13" s="25">
        <f t="shared" si="2"/>
        <v>36337.843748942039</v>
      </c>
      <c r="K13" s="25">
        <f t="shared" si="2"/>
        <v>37486.290165522216</v>
      </c>
      <c r="L13" s="25">
        <f t="shared" si="2"/>
        <v>26995.757036629391</v>
      </c>
      <c r="M13" s="25">
        <f t="shared" si="2"/>
        <v>21108.469376979661</v>
      </c>
      <c r="N13" s="25">
        <f t="shared" si="2"/>
        <v>17700.419629875825</v>
      </c>
      <c r="O13" s="25">
        <f t="shared" si="2"/>
        <v>21989.314042482962</v>
      </c>
      <c r="P13" s="25">
        <f t="shared" si="2"/>
        <v>20690.722281627575</v>
      </c>
      <c r="Q13" s="25">
        <f t="shared" si="2"/>
        <v>23675.603160225164</v>
      </c>
    </row>
    <row r="14" spans="1:17" ht="11.45" customHeight="1" x14ac:dyDescent="0.25">
      <c r="A14" s="40" t="s">
        <v>40</v>
      </c>
      <c r="B14" s="30">
        <f t="shared" ref="B14:Q14" si="3">IF(B4=0,"",B4/B8)</f>
        <v>12373.61695572793</v>
      </c>
      <c r="C14" s="30">
        <f t="shared" si="3"/>
        <v>12434.87248521173</v>
      </c>
      <c r="D14" s="30">
        <f t="shared" si="3"/>
        <v>12496.431259890993</v>
      </c>
      <c r="E14" s="30">
        <f t="shared" si="3"/>
        <v>12558.294780979562</v>
      </c>
      <c r="F14" s="30">
        <f t="shared" si="3"/>
        <v>12620.464557123023</v>
      </c>
      <c r="G14" s="30">
        <f t="shared" si="3"/>
        <v>12682.942104435513</v>
      </c>
      <c r="H14" s="30">
        <f t="shared" si="3"/>
        <v>12745.728946536678</v>
      </c>
      <c r="I14" s="30">
        <f t="shared" si="3"/>
        <v>12808.826614588836</v>
      </c>
      <c r="J14" s="30">
        <f t="shared" si="3"/>
        <v>12872.236647334326</v>
      </c>
      <c r="K14" s="30">
        <f t="shared" si="3"/>
        <v>12935.960591133009</v>
      </c>
      <c r="L14" s="30">
        <f t="shared" si="3"/>
        <v>13000</v>
      </c>
      <c r="M14" s="30">
        <f t="shared" si="3"/>
        <v>13064.356435643565</v>
      </c>
      <c r="N14" s="30">
        <f t="shared" si="3"/>
        <v>13129.031467503188</v>
      </c>
      <c r="O14" s="30">
        <f t="shared" si="3"/>
        <v>13194.026672787857</v>
      </c>
      <c r="P14" s="30">
        <f t="shared" si="3"/>
        <v>13259.343636514528</v>
      </c>
      <c r="Q14" s="30">
        <f t="shared" si="3"/>
        <v>13324.983951546776</v>
      </c>
    </row>
    <row r="15" spans="1:17" ht="11.45" customHeight="1" x14ac:dyDescent="0.25">
      <c r="A15" s="39" t="s">
        <v>39</v>
      </c>
      <c r="B15" s="29">
        <f t="shared" ref="B15:Q15" si="4">IF(B5=0,"",B5/B9)</f>
        <v>49477.444849519175</v>
      </c>
      <c r="C15" s="29">
        <f t="shared" si="4"/>
        <v>49771.699156966941</v>
      </c>
      <c r="D15" s="29">
        <f t="shared" si="4"/>
        <v>50067.703465808576</v>
      </c>
      <c r="E15" s="29">
        <f t="shared" si="4"/>
        <v>50365.468183724777</v>
      </c>
      <c r="F15" s="29">
        <f t="shared" si="4"/>
        <v>50665.003780293249</v>
      </c>
      <c r="G15" s="29">
        <f t="shared" si="4"/>
        <v>50966.320787356781</v>
      </c>
      <c r="H15" s="29">
        <f t="shared" si="4"/>
        <v>51269.42979939362</v>
      </c>
      <c r="I15" s="29">
        <f t="shared" si="4"/>
        <v>51574.341473889857</v>
      </c>
      <c r="J15" s="29">
        <f t="shared" si="4"/>
        <v>51881.066531714292</v>
      </c>
      <c r="K15" s="29">
        <f t="shared" si="4"/>
        <v>52189.615757495289</v>
      </c>
      <c r="L15" s="29">
        <f t="shared" si="4"/>
        <v>52500</v>
      </c>
      <c r="M15" s="29">
        <f t="shared" si="4"/>
        <v>52812.230172515825</v>
      </c>
      <c r="N15" s="29">
        <f t="shared" si="4"/>
        <v>53126.31725323412</v>
      </c>
      <c r="O15" s="29">
        <f t="shared" si="4"/>
        <v>53442.272285636187</v>
      </c>
      <c r="P15" s="29">
        <f t="shared" si="4"/>
        <v>53760.106378881559</v>
      </c>
      <c r="Q15" s="29">
        <f t="shared" si="4"/>
        <v>54079.830708198642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0.62543501671875501</v>
      </c>
      <c r="C18" s="36">
        <f t="shared" si="6"/>
        <v>0.66390219658340699</v>
      </c>
      <c r="D18" s="36">
        <f t="shared" si="6"/>
        <v>0.57631497460403247</v>
      </c>
      <c r="E18" s="36">
        <f t="shared" si="6"/>
        <v>0.27337001039962988</v>
      </c>
      <c r="F18" s="36">
        <f t="shared" si="6"/>
        <v>0.27761359718417439</v>
      </c>
      <c r="G18" s="36">
        <f t="shared" si="6"/>
        <v>0.27999724260770048</v>
      </c>
      <c r="H18" s="36">
        <f t="shared" si="6"/>
        <v>0.33210139834574193</v>
      </c>
      <c r="I18" s="36">
        <f t="shared" si="6"/>
        <v>0.32256358185036238</v>
      </c>
      <c r="J18" s="36">
        <f t="shared" si="6"/>
        <v>0.14114744162990595</v>
      </c>
      <c r="K18" s="36">
        <f t="shared" si="6"/>
        <v>0.12925926816027061</v>
      </c>
      <c r="L18" s="36">
        <f t="shared" si="6"/>
        <v>0.31093039807057282</v>
      </c>
      <c r="M18" s="36">
        <f t="shared" si="6"/>
        <v>0.49366025023695159</v>
      </c>
      <c r="N18" s="36">
        <f t="shared" si="6"/>
        <v>0.65696081869828182</v>
      </c>
      <c r="O18" s="36">
        <f t="shared" si="6"/>
        <v>0.46889998598374222</v>
      </c>
      <c r="P18" s="36">
        <f t="shared" si="6"/>
        <v>0.52325005042116668</v>
      </c>
      <c r="Q18" s="36">
        <f t="shared" si="6"/>
        <v>0.41987532443243175</v>
      </c>
    </row>
    <row r="19" spans="1:17" ht="11.45" customHeight="1" x14ac:dyDescent="0.25">
      <c r="A19" s="39" t="s">
        <v>39</v>
      </c>
      <c r="B19" s="18">
        <f t="shared" ref="B19:Q19" si="7">IF(B5=0,0,B5/B$3)</f>
        <v>0.3745649832812451</v>
      </c>
      <c r="C19" s="18">
        <f t="shared" si="7"/>
        <v>0.33609780341659301</v>
      </c>
      <c r="D19" s="18">
        <f t="shared" si="7"/>
        <v>0.42368502539596758</v>
      </c>
      <c r="E19" s="18">
        <f t="shared" si="7"/>
        <v>0.72662998960037006</v>
      </c>
      <c r="F19" s="18">
        <f t="shared" si="7"/>
        <v>0.72238640281582556</v>
      </c>
      <c r="G19" s="18">
        <f t="shared" si="7"/>
        <v>0.72000275739229946</v>
      </c>
      <c r="H19" s="18">
        <f t="shared" si="7"/>
        <v>0.66789860165425818</v>
      </c>
      <c r="I19" s="18">
        <f t="shared" si="7"/>
        <v>0.67743641814963762</v>
      </c>
      <c r="J19" s="18">
        <f t="shared" si="7"/>
        <v>0.858852558370094</v>
      </c>
      <c r="K19" s="18">
        <f t="shared" si="7"/>
        <v>0.87074073183972933</v>
      </c>
      <c r="L19" s="18">
        <f t="shared" si="7"/>
        <v>0.68906960192942723</v>
      </c>
      <c r="M19" s="18">
        <f t="shared" si="7"/>
        <v>0.50633974976304852</v>
      </c>
      <c r="N19" s="18">
        <f t="shared" si="7"/>
        <v>0.34303918130171807</v>
      </c>
      <c r="O19" s="18">
        <f t="shared" si="7"/>
        <v>0.53110001401625784</v>
      </c>
      <c r="P19" s="18">
        <f t="shared" si="7"/>
        <v>0.47674994957883332</v>
      </c>
      <c r="Q19" s="18">
        <f t="shared" si="7"/>
        <v>0.5801246755675683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0.8697366723568305</v>
      </c>
      <c r="C22" s="36">
        <f t="shared" si="9"/>
        <v>0.88772136834988868</v>
      </c>
      <c r="D22" s="36">
        <f t="shared" si="9"/>
        <v>0.84495881327979439</v>
      </c>
      <c r="E22" s="36">
        <f t="shared" si="9"/>
        <v>0.60140752006912912</v>
      </c>
      <c r="F22" s="36">
        <f t="shared" si="9"/>
        <v>0.60672959201983601</v>
      </c>
      <c r="G22" s="36">
        <f t="shared" si="9"/>
        <v>0.60979052879299867</v>
      </c>
      <c r="H22" s="36">
        <f t="shared" si="9"/>
        <v>0.66667893847716841</v>
      </c>
      <c r="I22" s="36">
        <f t="shared" si="9"/>
        <v>0.65720746776891092</v>
      </c>
      <c r="J22" s="36">
        <f t="shared" si="9"/>
        <v>0.39845396103501463</v>
      </c>
      <c r="K22" s="36">
        <f t="shared" si="9"/>
        <v>0.37457213932456473</v>
      </c>
      <c r="L22" s="36">
        <f t="shared" si="9"/>
        <v>0.64567703704735713</v>
      </c>
      <c r="M22" s="36">
        <f t="shared" si="9"/>
        <v>0.797621553429814</v>
      </c>
      <c r="N22" s="36">
        <f t="shared" si="9"/>
        <v>0.88570754058507928</v>
      </c>
      <c r="O22" s="36">
        <f t="shared" si="9"/>
        <v>0.7814740186616379</v>
      </c>
      <c r="P22" s="36">
        <f t="shared" si="9"/>
        <v>0.81651262490078413</v>
      </c>
      <c r="Q22" s="36">
        <f t="shared" si="9"/>
        <v>0.74602728184742839</v>
      </c>
    </row>
    <row r="23" spans="1:17" ht="11.45" customHeight="1" x14ac:dyDescent="0.25">
      <c r="A23" s="39" t="s">
        <v>39</v>
      </c>
      <c r="B23" s="18">
        <f t="shared" ref="B23:Q23" si="10">IF(B9=0,0,B9/B$7)</f>
        <v>0.13026332764316939</v>
      </c>
      <c r="C23" s="18">
        <f t="shared" si="10"/>
        <v>0.11227863165011127</v>
      </c>
      <c r="D23" s="18">
        <f t="shared" si="10"/>
        <v>0.1550411867202055</v>
      </c>
      <c r="E23" s="18">
        <f t="shared" si="10"/>
        <v>0.39859247993087088</v>
      </c>
      <c r="F23" s="18">
        <f t="shared" si="10"/>
        <v>0.39327040798016394</v>
      </c>
      <c r="G23" s="18">
        <f t="shared" si="10"/>
        <v>0.39020947120700128</v>
      </c>
      <c r="H23" s="18">
        <f t="shared" si="10"/>
        <v>0.33332106152283159</v>
      </c>
      <c r="I23" s="18">
        <f t="shared" si="10"/>
        <v>0.34279253223108908</v>
      </c>
      <c r="J23" s="18">
        <f t="shared" si="10"/>
        <v>0.60154603896498537</v>
      </c>
      <c r="K23" s="18">
        <f t="shared" si="10"/>
        <v>0.62542786067543532</v>
      </c>
      <c r="L23" s="18">
        <f t="shared" si="10"/>
        <v>0.35432296295264282</v>
      </c>
      <c r="M23" s="18">
        <f t="shared" si="10"/>
        <v>0.20237844657018594</v>
      </c>
      <c r="N23" s="18">
        <f t="shared" si="10"/>
        <v>0.11429245941492072</v>
      </c>
      <c r="O23" s="18">
        <f t="shared" si="10"/>
        <v>0.21852598133836207</v>
      </c>
      <c r="P23" s="18">
        <f t="shared" si="10"/>
        <v>0.18348737509921589</v>
      </c>
      <c r="Q23" s="18">
        <f t="shared" si="10"/>
        <v>0.25397271815257155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65.587083213910404</v>
      </c>
      <c r="C4" s="33">
        <v>98.3</v>
      </c>
      <c r="D4" s="33">
        <v>107.6</v>
      </c>
      <c r="E4" s="33">
        <v>140.4</v>
      </c>
      <c r="F4" s="33">
        <v>117.8</v>
      </c>
      <c r="G4" s="33">
        <v>112.711378618515</v>
      </c>
      <c r="H4" s="33">
        <v>106</v>
      </c>
      <c r="I4" s="33">
        <v>52.5</v>
      </c>
      <c r="J4" s="33">
        <v>122.39999999999999</v>
      </c>
      <c r="K4" s="33">
        <v>206</v>
      </c>
      <c r="L4" s="33">
        <v>96.4937422375083</v>
      </c>
      <c r="M4" s="33">
        <v>75.188688258335702</v>
      </c>
      <c r="N4" s="33">
        <v>63.628546861564899</v>
      </c>
      <c r="O4" s="33">
        <v>90.235979745868008</v>
      </c>
      <c r="P4" s="33">
        <v>81.422566160313409</v>
      </c>
      <c r="Q4" s="33">
        <v>86.74882965510659</v>
      </c>
    </row>
    <row r="5" spans="1:17" ht="11.45" customHeight="1" x14ac:dyDescent="0.25">
      <c r="A5" s="31" t="s">
        <v>29</v>
      </c>
      <c r="B5" s="15">
        <v>65.587083213910404</v>
      </c>
      <c r="C5" s="15">
        <v>98.3</v>
      </c>
      <c r="D5" s="15">
        <v>107.6</v>
      </c>
      <c r="E5" s="15">
        <v>140.4</v>
      </c>
      <c r="F5" s="15">
        <v>117.8</v>
      </c>
      <c r="G5" s="15">
        <v>112.711378618515</v>
      </c>
      <c r="H5" s="15">
        <v>106</v>
      </c>
      <c r="I5" s="15">
        <v>52.5</v>
      </c>
      <c r="J5" s="15">
        <v>122.39999999999999</v>
      </c>
      <c r="K5" s="15">
        <v>206</v>
      </c>
      <c r="L5" s="15">
        <v>96.4937422375083</v>
      </c>
      <c r="M5" s="15">
        <v>75.188688258335702</v>
      </c>
      <c r="N5" s="15">
        <v>63.628546861564899</v>
      </c>
      <c r="O5" s="15">
        <v>90.235979745868008</v>
      </c>
      <c r="P5" s="15">
        <v>81.422566160313409</v>
      </c>
      <c r="Q5" s="15">
        <v>86.74882965510659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65.587083213910404</v>
      </c>
      <c r="C9" s="15">
        <v>97.3</v>
      </c>
      <c r="D9" s="15">
        <v>107.6</v>
      </c>
      <c r="E9" s="15">
        <v>140.4</v>
      </c>
      <c r="F9" s="15">
        <v>117.8</v>
      </c>
      <c r="G9" s="15">
        <v>112.711378618515</v>
      </c>
      <c r="H9" s="15">
        <v>106</v>
      </c>
      <c r="I9" s="15">
        <v>52.5</v>
      </c>
      <c r="J9" s="15">
        <v>107.1</v>
      </c>
      <c r="K9" s="15">
        <v>151.5</v>
      </c>
      <c r="L9" s="15">
        <v>52.546097258049102</v>
      </c>
      <c r="M9" s="15">
        <v>47.482564249546201</v>
      </c>
      <c r="N9" s="15">
        <v>45.476258717875197</v>
      </c>
      <c r="O9" s="15">
        <v>60.619088564058501</v>
      </c>
      <c r="P9" s="15">
        <v>56.582592911053801</v>
      </c>
      <c r="Q9" s="15">
        <v>66.685774338396897</v>
      </c>
    </row>
    <row r="10" spans="1:17" ht="11.45" customHeight="1" x14ac:dyDescent="0.25">
      <c r="A10" s="14" t="s">
        <v>36</v>
      </c>
      <c r="B10" s="15">
        <v>0</v>
      </c>
      <c r="C10" s="15">
        <v>1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15.3</v>
      </c>
      <c r="K10" s="15">
        <v>54.5</v>
      </c>
      <c r="L10" s="15">
        <v>43.947644979459199</v>
      </c>
      <c r="M10" s="15">
        <v>27.706124008789502</v>
      </c>
      <c r="N10" s="15">
        <v>18.152288143689699</v>
      </c>
      <c r="O10" s="15">
        <v>29.6168911818095</v>
      </c>
      <c r="P10" s="15">
        <v>24.8399732492596</v>
      </c>
      <c r="Q10" s="15">
        <v>20.063055316709701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65.587083213910404</v>
      </c>
      <c r="C19" s="28">
        <f t="shared" si="0"/>
        <v>98.3</v>
      </c>
      <c r="D19" s="28">
        <f t="shared" si="0"/>
        <v>107.6</v>
      </c>
      <c r="E19" s="28">
        <f t="shared" si="0"/>
        <v>140.4</v>
      </c>
      <c r="F19" s="28">
        <f t="shared" si="0"/>
        <v>117.79999999999998</v>
      </c>
      <c r="G19" s="28">
        <f t="shared" si="0"/>
        <v>112.711378618515</v>
      </c>
      <c r="H19" s="28">
        <f t="shared" si="0"/>
        <v>106</v>
      </c>
      <c r="I19" s="28">
        <f t="shared" si="0"/>
        <v>52.5</v>
      </c>
      <c r="J19" s="28">
        <f t="shared" si="0"/>
        <v>122.39999999999998</v>
      </c>
      <c r="K19" s="28">
        <f t="shared" si="0"/>
        <v>206</v>
      </c>
      <c r="L19" s="28">
        <f t="shared" si="0"/>
        <v>96.493742237508286</v>
      </c>
      <c r="M19" s="28">
        <f t="shared" si="0"/>
        <v>75.188688258335702</v>
      </c>
      <c r="N19" s="28">
        <f t="shared" si="0"/>
        <v>63.628546861564885</v>
      </c>
      <c r="O19" s="28">
        <f t="shared" si="0"/>
        <v>90.235979745868008</v>
      </c>
      <c r="P19" s="28">
        <f t="shared" si="0"/>
        <v>81.422566160313409</v>
      </c>
      <c r="Q19" s="28">
        <f t="shared" si="0"/>
        <v>86.74882965510659</v>
      </c>
    </row>
    <row r="20" spans="1:17" ht="11.45" customHeight="1" x14ac:dyDescent="0.25">
      <c r="A20" s="40" t="s">
        <v>40</v>
      </c>
      <c r="B20" s="27">
        <v>50.411250273365837</v>
      </c>
      <c r="C20" s="27">
        <v>78.383255639746892</v>
      </c>
      <c r="D20" s="27">
        <v>78.629518904513887</v>
      </c>
      <c r="E20" s="27">
        <v>60.253465088839128</v>
      </c>
      <c r="F20" s="27">
        <v>51.212115636255895</v>
      </c>
      <c r="G20" s="27">
        <v>49.36980281384394</v>
      </c>
      <c r="H20" s="27">
        <v>52.948726689345712</v>
      </c>
      <c r="I20" s="27">
        <v>25.675671018827121</v>
      </c>
      <c r="J20" s="27">
        <v>30.429546080015918</v>
      </c>
      <c r="K20" s="27">
        <v>47.453549837144465</v>
      </c>
      <c r="L20" s="27">
        <v>46.003645574829093</v>
      </c>
      <c r="M20" s="27">
        <v>49.886258157282676</v>
      </c>
      <c r="N20" s="27">
        <v>50.586166454074458</v>
      </c>
      <c r="O20" s="27">
        <v>57.901774121758429</v>
      </c>
      <c r="P20" s="27">
        <v>56.209778008505936</v>
      </c>
      <c r="Q20" s="27">
        <v>51.661562345882714</v>
      </c>
    </row>
    <row r="21" spans="1:17" ht="11.45" customHeight="1" x14ac:dyDescent="0.25">
      <c r="A21" s="39" t="s">
        <v>39</v>
      </c>
      <c r="B21" s="26">
        <v>15.175832940544559</v>
      </c>
      <c r="C21" s="26">
        <v>19.916744360253105</v>
      </c>
      <c r="D21" s="26">
        <v>28.970481095486111</v>
      </c>
      <c r="E21" s="26">
        <v>80.146534911160884</v>
      </c>
      <c r="F21" s="26">
        <v>66.587884363744095</v>
      </c>
      <c r="G21" s="26">
        <v>63.341575804671066</v>
      </c>
      <c r="H21" s="26">
        <v>53.051273310654288</v>
      </c>
      <c r="I21" s="26">
        <v>26.824328981172883</v>
      </c>
      <c r="J21" s="26">
        <v>91.970453919984067</v>
      </c>
      <c r="K21" s="26">
        <v>158.54645016285554</v>
      </c>
      <c r="L21" s="26">
        <v>50.4900966626792</v>
      </c>
      <c r="M21" s="26">
        <v>25.302430101053019</v>
      </c>
      <c r="N21" s="26">
        <v>13.042380407490429</v>
      </c>
      <c r="O21" s="26">
        <v>32.334205624109572</v>
      </c>
      <c r="P21" s="26">
        <v>25.212788151807473</v>
      </c>
      <c r="Q21" s="26">
        <v>35.087267309223883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9566.7651773258931</v>
      </c>
      <c r="C25" s="25">
        <f>IF(C19=0,"",C19/MBunk_act!C7*100)</f>
        <v>9319.0577484821497</v>
      </c>
      <c r="D25" s="25">
        <f>IF(D19=0,"",D19/MBunk_act!D7*100)</f>
        <v>9583.0979782667546</v>
      </c>
      <c r="E25" s="25">
        <f>IF(E19=0,"",E19/MBunk_act!E7*100)</f>
        <v>11499.429525976277</v>
      </c>
      <c r="F25" s="25">
        <f>IF(F19=0,"",F19/MBunk_act!F7*100)</f>
        <v>11338.842897682229</v>
      </c>
      <c r="G25" s="25">
        <f>IF(G19=0,"",G19/MBunk_act!G7*100)</f>
        <v>11198.675434294631</v>
      </c>
      <c r="H25" s="25">
        <f>IF(H19=0,"",H19/MBunk_act!H7*100)</f>
        <v>10629.805549349861</v>
      </c>
      <c r="I25" s="25">
        <f>IF(I19=0,"",I19/MBunk_act!I7*100)</f>
        <v>10596.851711361805</v>
      </c>
      <c r="J25" s="25">
        <f>IF(J19=0,"",J19/MBunk_act!J7*100)</f>
        <v>12513.522676678418</v>
      </c>
      <c r="K25" s="25">
        <f>IF(K19=0,"",K19/MBunk_act!K7*100)</f>
        <v>12569.792387441441</v>
      </c>
      <c r="L25" s="25">
        <f>IF(L19=0,"",L19/MBunk_act!L7*100)</f>
        <v>10365.612923089948</v>
      </c>
      <c r="M25" s="25">
        <f>IF(M19=0,"",M19/MBunk_act!M7*100)</f>
        <v>9110.0304940550031</v>
      </c>
      <c r="N25" s="25">
        <f>IF(N19=0,"",N19/MBunk_act!N7*100)</f>
        <v>8358.7353666057406</v>
      </c>
      <c r="O25" s="25">
        <f>IF(O19=0,"",O19/MBunk_act!O7*100)</f>
        <v>9047.1342495162935</v>
      </c>
      <c r="P25" s="25">
        <f>IF(P19=0,"",P19/MBunk_act!P7*100)</f>
        <v>8699.275197117202</v>
      </c>
      <c r="Q25" s="25">
        <f>IF(Q19=0,"",Q19/MBunk_act!Q7*100)</f>
        <v>9122.5588622083633</v>
      </c>
    </row>
    <row r="26" spans="1:17" ht="11.45" customHeight="1" x14ac:dyDescent="0.25">
      <c r="A26" s="40" t="s">
        <v>40</v>
      </c>
      <c r="B26" s="30">
        <f>IF(B20=0,"",B20/MBunk_act!B8*100)</f>
        <v>8454.4718590094908</v>
      </c>
      <c r="C26" s="30">
        <f>IF(C20=0,"",C20/MBunk_act!C8*100)</f>
        <v>8370.7642168410803</v>
      </c>
      <c r="D26" s="30">
        <f>IF(D20=0,"",D20/MBunk_act!D8*100)</f>
        <v>8287.8853632089904</v>
      </c>
      <c r="E26" s="30">
        <f>IF(E20=0,"",E20/MBunk_act!E8*100)</f>
        <v>8205.8270922861284</v>
      </c>
      <c r="F26" s="30">
        <f>IF(F20=0,"",F20/MBunk_act!F8*100)</f>
        <v>8124.5812794912154</v>
      </c>
      <c r="G26" s="30">
        <f>IF(G20=0,"",G20/MBunk_act!G8*100)</f>
        <v>8044.1398806843717</v>
      </c>
      <c r="H26" s="30">
        <f>IF(H20=0,"",H20/MBunk_act!H8*100)</f>
        <v>7964.4949313706647</v>
      </c>
      <c r="I26" s="30">
        <f>IF(I20=0,"",I20/MBunk_act!I8*100)</f>
        <v>7885.638545911549</v>
      </c>
      <c r="J26" s="30">
        <f>IF(J20=0,"",J20/MBunk_act!J8*100)</f>
        <v>7807.5629167441075</v>
      </c>
      <c r="K26" s="30">
        <f>IF(K20=0,"",K20/MBunk_act!K8*100)</f>
        <v>7730.2603136080279</v>
      </c>
      <c r="L26" s="30">
        <f>IF(L20=0,"",L20/MBunk_act!L8*100)</f>
        <v>7653.723082780225</v>
      </c>
      <c r="M26" s="30">
        <f>IF(M20=0,"",M20/MBunk_act!M8*100)</f>
        <v>7577.9436463170541</v>
      </c>
      <c r="N26" s="30">
        <f>IF(N20=0,"",N20/MBunk_act!N8*100)</f>
        <v>7502.9145013040152</v>
      </c>
      <c r="O26" s="30">
        <f>IF(O20=0,"",O20/MBunk_act!O8*100)</f>
        <v>7428.6282191128867</v>
      </c>
      <c r="P26" s="30">
        <f>IF(P20=0,"",P20/MBunk_act!P8*100)</f>
        <v>7355.0774446662235</v>
      </c>
      <c r="Q26" s="30">
        <f>IF(Q20=0,"",Q20/MBunk_act!Q8*100)</f>
        <v>7282.2548957091331</v>
      </c>
    </row>
    <row r="27" spans="1:17" ht="11.45" customHeight="1" x14ac:dyDescent="0.25">
      <c r="A27" s="39" t="s">
        <v>39</v>
      </c>
      <c r="B27" s="29">
        <f>IF(B21=0,"",B21/MBunk_act!B9*100)</f>
        <v>16993.278125062425</v>
      </c>
      <c r="C27" s="29">
        <f>IF(C21=0,"",C21/MBunk_act!C9*100)</f>
        <v>16816.659198855054</v>
      </c>
      <c r="D27" s="29">
        <f>IF(D21=0,"",D21/MBunk_act!D9*100)</f>
        <v>16641.875954078016</v>
      </c>
      <c r="E27" s="29">
        <f>IF(E21=0,"",E21/MBunk_act!E9*100)</f>
        <v>16468.90931165306</v>
      </c>
      <c r="F27" s="29">
        <f>IF(F21=0,"",F21/MBunk_act!F9*100)</f>
        <v>16297.740390799532</v>
      </c>
      <c r="G27" s="29">
        <f>IF(G21=0,"",G21/MBunk_act!G9*100)</f>
        <v>16128.350506973396</v>
      </c>
      <c r="H27" s="29">
        <f>IF(H21=0,"",H21/MBunk_act!H9*100)</f>
        <v>15960.721169827639</v>
      </c>
      <c r="I27" s="29">
        <f>IF(I21=0,"",I21/MBunk_act!I9*100)</f>
        <v>15794.834081193889</v>
      </c>
      <c r="J27" s="29">
        <f>IF(J21=0,"",J21/MBunk_act!J9*100)</f>
        <v>15630.671133085028</v>
      </c>
      <c r="K27" s="29">
        <f>IF(K21=0,"",K21/MBunk_act!K9*100)</f>
        <v>15468.214405718551</v>
      </c>
      <c r="L27" s="29">
        <f>IF(L21=0,"",L21/MBunk_act!L9*100)</f>
        <v>15307.44616556045</v>
      </c>
      <c r="M27" s="29">
        <f>IF(M21=0,"",M21/MBunk_act!M9*100)</f>
        <v>15148.348863389478</v>
      </c>
      <c r="N27" s="29">
        <f>IF(N21=0,"",N21/MBunk_act!N9*100)</f>
        <v>14990.90513238148</v>
      </c>
      <c r="O27" s="29">
        <f>IF(O21=0,"",O21/MBunk_act!O9*100)</f>
        <v>14835.097786213651</v>
      </c>
      <c r="P27" s="29">
        <f>IF(P21=0,"",P21/MBunk_act!P9*100)</f>
        <v>14680.909817188533</v>
      </c>
      <c r="Q27" s="29">
        <f>IF(Q21=0,"",Q21/MBunk_act!Q9*100)</f>
        <v>14528.324394377441</v>
      </c>
    </row>
    <row r="29" spans="1:17" ht="11.45" customHeight="1" x14ac:dyDescent="0.25">
      <c r="A29" s="17" t="s">
        <v>34</v>
      </c>
      <c r="B29" s="25">
        <f>IF(B19=0,"",B19/MBunk_act!B3*1000)</f>
        <v>5.5598472076984349</v>
      </c>
      <c r="C29" s="25">
        <f>IF(C19=0,"",C19/MBunk_act!C3*1000)</f>
        <v>5.6047739121070803</v>
      </c>
      <c r="D29" s="25">
        <f>IF(D19=0,"",D19/MBunk_act!D3*1000)</f>
        <v>5.2305130239570277</v>
      </c>
      <c r="E29" s="25">
        <f>IF(E19=0,"",E19/MBunk_act!E3*1000)</f>
        <v>4.1622449782678608</v>
      </c>
      <c r="F29" s="25">
        <f>IF(F19=0,"",F19/MBunk_act!F3*1000)</f>
        <v>4.110919313466848</v>
      </c>
      <c r="G29" s="25">
        <f>IF(G19=0,"",G19/MBunk_act!G3*1000)</f>
        <v>4.0543359070172862</v>
      </c>
      <c r="H29" s="25">
        <f>IF(H19=0,"",H19/MBunk_act!H3*1000)</f>
        <v>4.1544602752728732</v>
      </c>
      <c r="I29" s="25">
        <f>IF(I19=0,"",I19/MBunk_act!I3*1000)</f>
        <v>4.060507841140061</v>
      </c>
      <c r="J29" s="25">
        <f>IF(J19=0,"",J19/MBunk_act!J3*1000)</f>
        <v>3.4436613143956141</v>
      </c>
      <c r="K29" s="25">
        <f>IF(K19=0,"",K19/MBunk_act!K3*1000)</f>
        <v>3.3531705410001948</v>
      </c>
      <c r="L29" s="25">
        <f>IF(L19=0,"",L19/MBunk_act!L3*1000)</f>
        <v>3.8397192970085223</v>
      </c>
      <c r="M29" s="25">
        <f>IF(M19=0,"",M19/MBunk_act!M3*1000)</f>
        <v>4.3158176613175758</v>
      </c>
      <c r="N29" s="25">
        <f>IF(N19=0,"",N19/MBunk_act!N3*1000)</f>
        <v>4.722337402949119</v>
      </c>
      <c r="O29" s="25">
        <f>IF(O19=0,"",O19/MBunk_act!O3*1000)</f>
        <v>4.1143321851865844</v>
      </c>
      <c r="P29" s="25">
        <f>IF(P19=0,"",P19/MBunk_act!P3*1000)</f>
        <v>4.2044328268045854</v>
      </c>
      <c r="Q29" s="25">
        <f>IF(Q19=0,"",Q19/MBunk_act!Q3*1000)</f>
        <v>3.8531473941640453</v>
      </c>
    </row>
    <row r="30" spans="1:17" ht="11.45" customHeight="1" x14ac:dyDescent="0.25">
      <c r="A30" s="40" t="s">
        <v>40</v>
      </c>
      <c r="B30" s="30">
        <f>IF(B20=0,"",B20/MBunk_act!B4*1000)</f>
        <v>6.8326600776952215</v>
      </c>
      <c r="C30" s="30">
        <f>IF(C20=0,"",C20/MBunk_act!C4*1000)</f>
        <v>6.7316848056110565</v>
      </c>
      <c r="D30" s="30">
        <f>IF(D20=0,"",D20/MBunk_act!D4*1000)</f>
        <v>6.6322017789271497</v>
      </c>
      <c r="E30" s="30">
        <f>IF(E20=0,"",E20/MBunk_act!E4*1000)</f>
        <v>6.5341889447558135</v>
      </c>
      <c r="F30" s="30">
        <f>IF(F20=0,"",F20/MBunk_act!F4*1000)</f>
        <v>6.4376245761141018</v>
      </c>
      <c r="G30" s="30">
        <f>IF(G20=0,"",G20/MBunk_act!G4*1000)</f>
        <v>6.342487267107491</v>
      </c>
      <c r="H30" s="30">
        <f>IF(H20=0,"",H20/MBunk_act!H4*1000)</f>
        <v>6.2487559281847203</v>
      </c>
      <c r="I30" s="30">
        <f>IF(I20=0,"",I20/MBunk_act!I4*1000)</f>
        <v>6.156409781462779</v>
      </c>
      <c r="J30" s="30">
        <f>IF(J20=0,"",J20/MBunk_act!J4*1000)</f>
        <v>6.0654283561209645</v>
      </c>
      <c r="K30" s="30">
        <f>IF(K20=0,"",K20/MBunk_act!K4*1000)</f>
        <v>5.9757914838630199</v>
      </c>
      <c r="L30" s="30">
        <f>IF(L20=0,"",L20/MBunk_act!L4*1000)</f>
        <v>5.8874792944463259</v>
      </c>
      <c r="M30" s="30">
        <f>IF(M20=0,"",M20/MBunk_act!M4*1000)</f>
        <v>5.8004722112771683</v>
      </c>
      <c r="N30" s="30">
        <f>IF(N20=0,"",N20/MBunk_act!N4*1000)</f>
        <v>5.714750947071102</v>
      </c>
      <c r="O30" s="30">
        <f>IF(O20=0,"",O20/MBunk_act!O4*1000)</f>
        <v>5.6302964995774412</v>
      </c>
      <c r="P30" s="30">
        <f>IF(P20=0,"",P20/MBunk_act!P4*1000)</f>
        <v>5.5470901473669372</v>
      </c>
      <c r="Q30" s="30">
        <f>IF(Q20=0,"",Q20/MBunk_act!Q4*1000)</f>
        <v>5.4651134456817125</v>
      </c>
    </row>
    <row r="31" spans="1:17" ht="11.45" customHeight="1" x14ac:dyDescent="0.25">
      <c r="A31" s="39" t="s">
        <v>39</v>
      </c>
      <c r="B31" s="29">
        <f>IF(B21=0,"",B21/MBunk_act!B5*1000)</f>
        <v>3.4345504657214665</v>
      </c>
      <c r="C31" s="29">
        <f>IF(C21=0,"",C21/MBunk_act!C5*1000)</f>
        <v>3.3787593117566073</v>
      </c>
      <c r="D31" s="29">
        <f>IF(D21=0,"",D21/MBunk_act!D5*1000)</f>
        <v>3.3238744344331304</v>
      </c>
      <c r="E31" s="29">
        <f>IF(E21=0,"",E21/MBunk_act!E5*1000)</f>
        <v>3.2698811121098368</v>
      </c>
      <c r="F31" s="29">
        <f>IF(F21=0,"",F21/MBunk_act!F5*1000)</f>
        <v>3.2167648622852232</v>
      </c>
      <c r="G31" s="29">
        <f>IF(G21=0,"",G21/MBunk_act!G5*1000)</f>
        <v>3.1645114377128745</v>
      </c>
      <c r="H31" s="29">
        <f>IF(H21=0,"",H21/MBunk_act!H5*1000)</f>
        <v>3.1131068225799563</v>
      </c>
      <c r="I31" s="29">
        <f>IF(I21=0,"",I21/MBunk_act!I5*1000)</f>
        <v>3.0625372287477903</v>
      </c>
      <c r="J31" s="29">
        <f>IF(J21=0,"",J21/MBunk_act!J5*1000)</f>
        <v>3.0127890920534912</v>
      </c>
      <c r="K31" s="29">
        <f>IF(K21=0,"",K21/MBunk_act!K5*1000)</f>
        <v>2.9638490686716845</v>
      </c>
      <c r="L31" s="29">
        <f>IF(L21=0,"",L21/MBunk_act!L5*1000)</f>
        <v>2.9157040315353235</v>
      </c>
      <c r="M31" s="29">
        <f>IF(M21=0,"",M21/MBunk_act!M5*1000)</f>
        <v>2.8683410668146481</v>
      </c>
      <c r="N31" s="29">
        <f>IF(N21=0,"",N21/MBunk_act!N5*1000)</f>
        <v>2.8217474704533356</v>
      </c>
      <c r="O31" s="29">
        <f>IF(O21=0,"",O21/MBunk_act!O5*1000)</f>
        <v>2.7759107447609255</v>
      </c>
      <c r="P31" s="29">
        <f>IF(P21=0,"",P21/MBunk_act!P5*1000)</f>
        <v>2.7308185950605921</v>
      </c>
      <c r="Q31" s="29">
        <f>IF(Q21=0,"",Q21/MBunk_act!Q5*1000)</f>
        <v>2.6864589263913707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0.76861552310461767</v>
      </c>
      <c r="C34" s="23">
        <f t="shared" si="2"/>
        <v>0.79738815503303051</v>
      </c>
      <c r="D34" s="23">
        <f t="shared" si="2"/>
        <v>0.73075761063674616</v>
      </c>
      <c r="E34" s="23">
        <f t="shared" si="2"/>
        <v>0.42915573425099091</v>
      </c>
      <c r="F34" s="23">
        <f t="shared" si="2"/>
        <v>0.43473782373731668</v>
      </c>
      <c r="G34" s="23">
        <f t="shared" si="2"/>
        <v>0.43801968726637514</v>
      </c>
      <c r="H34" s="23">
        <f t="shared" si="2"/>
        <v>0.49951628952212934</v>
      </c>
      <c r="I34" s="23">
        <f t="shared" si="2"/>
        <v>0.48906040035861181</v>
      </c>
      <c r="J34" s="23">
        <f t="shared" si="2"/>
        <v>0.24860740261450917</v>
      </c>
      <c r="K34" s="23">
        <f t="shared" si="2"/>
        <v>0.23035703804439062</v>
      </c>
      <c r="L34" s="23">
        <f t="shared" si="2"/>
        <v>0.47675263191261036</v>
      </c>
      <c r="M34" s="23">
        <f t="shared" si="2"/>
        <v>0.66348089470429217</v>
      </c>
      <c r="N34" s="23">
        <f t="shared" si="2"/>
        <v>0.79502312954173815</v>
      </c>
      <c r="O34" s="23">
        <f t="shared" si="2"/>
        <v>0.64167058732921667</v>
      </c>
      <c r="P34" s="23">
        <f t="shared" si="2"/>
        <v>0.69034643169848209</v>
      </c>
      <c r="Q34" s="23">
        <f t="shared" si="2"/>
        <v>0.59553036682197569</v>
      </c>
    </row>
    <row r="35" spans="1:17" ht="11.45" customHeight="1" x14ac:dyDescent="0.25">
      <c r="A35" s="39" t="s">
        <v>39</v>
      </c>
      <c r="B35" s="22">
        <f t="shared" ref="B35:Q35" si="3">IF(B21=0,0,B21/B$19)</f>
        <v>0.23138447689538216</v>
      </c>
      <c r="C35" s="22">
        <f t="shared" si="3"/>
        <v>0.20261184496696955</v>
      </c>
      <c r="D35" s="22">
        <f t="shared" si="3"/>
        <v>0.26924238936325384</v>
      </c>
      <c r="E35" s="22">
        <f t="shared" si="3"/>
        <v>0.57084426574900915</v>
      </c>
      <c r="F35" s="22">
        <f t="shared" si="3"/>
        <v>0.56526217626268338</v>
      </c>
      <c r="G35" s="22">
        <f t="shared" si="3"/>
        <v>0.56198031273362492</v>
      </c>
      <c r="H35" s="22">
        <f t="shared" si="3"/>
        <v>0.50048371047787066</v>
      </c>
      <c r="I35" s="22">
        <f t="shared" si="3"/>
        <v>0.51093959964138824</v>
      </c>
      <c r="J35" s="22">
        <f t="shared" si="3"/>
        <v>0.75139259738549091</v>
      </c>
      <c r="K35" s="22">
        <f t="shared" si="3"/>
        <v>0.76964296195560944</v>
      </c>
      <c r="L35" s="22">
        <f t="shared" si="3"/>
        <v>0.5232473680873897</v>
      </c>
      <c r="M35" s="22">
        <f t="shared" si="3"/>
        <v>0.33651910529570778</v>
      </c>
      <c r="N35" s="22">
        <f t="shared" si="3"/>
        <v>0.20497687045826185</v>
      </c>
      <c r="O35" s="22">
        <f t="shared" si="3"/>
        <v>0.35832941267078322</v>
      </c>
      <c r="P35" s="22">
        <f t="shared" si="3"/>
        <v>0.30965356830151797</v>
      </c>
      <c r="Q35" s="22">
        <f t="shared" si="3"/>
        <v>0.40446963317802437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203.47860000000006</v>
      </c>
      <c r="C4" s="33">
        <v>305.10593244</v>
      </c>
      <c r="D4" s="33">
        <v>333.82026287999997</v>
      </c>
      <c r="E4" s="33">
        <v>435.57959952000004</v>
      </c>
      <c r="F4" s="33">
        <v>365.46493464000002</v>
      </c>
      <c r="G4" s="33">
        <v>349.677899999999</v>
      </c>
      <c r="H4" s="33">
        <v>328.85639280000004</v>
      </c>
      <c r="I4" s="33">
        <v>162.87698700000001</v>
      </c>
      <c r="J4" s="33">
        <v>381.84997644000003</v>
      </c>
      <c r="K4" s="33">
        <v>646.62823260000005</v>
      </c>
      <c r="L4" s="33">
        <v>305.43599999999981</v>
      </c>
      <c r="M4" s="33">
        <v>237.09479999999996</v>
      </c>
      <c r="N4" s="33">
        <v>199.91039999999995</v>
      </c>
      <c r="O4" s="33">
        <v>284.04180000000014</v>
      </c>
      <c r="P4" s="33">
        <v>256.03890000000013</v>
      </c>
      <c r="Q4" s="33">
        <v>271.90320000000025</v>
      </c>
    </row>
    <row r="5" spans="1:17" ht="11.45" customHeight="1" x14ac:dyDescent="0.25">
      <c r="A5" s="38" t="s">
        <v>21</v>
      </c>
      <c r="B5" s="37">
        <f t="shared" ref="B5:Q5" si="0">B4</f>
        <v>203.47860000000006</v>
      </c>
      <c r="C5" s="37">
        <f t="shared" si="0"/>
        <v>305.10593244</v>
      </c>
      <c r="D5" s="37">
        <f t="shared" si="0"/>
        <v>333.82026287999997</v>
      </c>
      <c r="E5" s="37">
        <f t="shared" si="0"/>
        <v>435.57959952000004</v>
      </c>
      <c r="F5" s="37">
        <f t="shared" si="0"/>
        <v>365.46493464000002</v>
      </c>
      <c r="G5" s="37">
        <f t="shared" si="0"/>
        <v>349.677899999999</v>
      </c>
      <c r="H5" s="37">
        <f t="shared" si="0"/>
        <v>328.85639280000004</v>
      </c>
      <c r="I5" s="37">
        <f t="shared" si="0"/>
        <v>162.87698700000001</v>
      </c>
      <c r="J5" s="37">
        <f t="shared" si="0"/>
        <v>381.84997644000003</v>
      </c>
      <c r="K5" s="37">
        <f t="shared" si="0"/>
        <v>646.62823260000005</v>
      </c>
      <c r="L5" s="37">
        <f t="shared" si="0"/>
        <v>305.43599999999981</v>
      </c>
      <c r="M5" s="37">
        <f t="shared" si="0"/>
        <v>237.09479999999996</v>
      </c>
      <c r="N5" s="37">
        <f t="shared" si="0"/>
        <v>199.91039999999995</v>
      </c>
      <c r="O5" s="37">
        <f t="shared" si="0"/>
        <v>284.04180000000014</v>
      </c>
      <c r="P5" s="37">
        <f t="shared" si="0"/>
        <v>256.03890000000013</v>
      </c>
      <c r="Q5" s="37">
        <f t="shared" si="0"/>
        <v>271.90320000000025</v>
      </c>
    </row>
    <row r="7" spans="1:17" ht="11.45" customHeight="1" x14ac:dyDescent="0.25">
      <c r="A7" s="17" t="s">
        <v>25</v>
      </c>
      <c r="B7" s="28">
        <f t="shared" ref="B7:Q7" si="1">SUM(B8:B9)</f>
        <v>203.47860000000006</v>
      </c>
      <c r="C7" s="28">
        <f t="shared" si="1"/>
        <v>305.10593244</v>
      </c>
      <c r="D7" s="28">
        <f t="shared" si="1"/>
        <v>333.82026287999997</v>
      </c>
      <c r="E7" s="28">
        <f t="shared" si="1"/>
        <v>435.57959952000004</v>
      </c>
      <c r="F7" s="28">
        <f t="shared" si="1"/>
        <v>365.46493464000002</v>
      </c>
      <c r="G7" s="28">
        <f t="shared" si="1"/>
        <v>349.677899999999</v>
      </c>
      <c r="H7" s="28">
        <f t="shared" si="1"/>
        <v>328.85639279999998</v>
      </c>
      <c r="I7" s="28">
        <f t="shared" si="1"/>
        <v>162.87698700000001</v>
      </c>
      <c r="J7" s="28">
        <f t="shared" si="1"/>
        <v>381.84997644000009</v>
      </c>
      <c r="K7" s="28">
        <f t="shared" si="1"/>
        <v>646.62823260000005</v>
      </c>
      <c r="L7" s="28">
        <f t="shared" si="1"/>
        <v>305.43599999999975</v>
      </c>
      <c r="M7" s="28">
        <f t="shared" si="1"/>
        <v>237.09479999999996</v>
      </c>
      <c r="N7" s="28">
        <f t="shared" si="1"/>
        <v>199.91039999999992</v>
      </c>
      <c r="O7" s="28">
        <f t="shared" si="1"/>
        <v>284.04180000000008</v>
      </c>
      <c r="P7" s="28">
        <f t="shared" si="1"/>
        <v>256.03890000000013</v>
      </c>
      <c r="Q7" s="28">
        <f t="shared" si="1"/>
        <v>271.90320000000025</v>
      </c>
    </row>
    <row r="8" spans="1:17" ht="11.45" customHeight="1" x14ac:dyDescent="0.25">
      <c r="A8" s="40" t="s">
        <v>40</v>
      </c>
      <c r="B8" s="27">
        <v>156.39681057959532</v>
      </c>
      <c r="C8" s="27">
        <v>243.28785655796403</v>
      </c>
      <c r="D8" s="27">
        <v>243.94169768431925</v>
      </c>
      <c r="E8" s="27">
        <v>186.93148285675818</v>
      </c>
      <c r="F8" s="27">
        <v>158.88143033769427</v>
      </c>
      <c r="G8" s="27">
        <v>153.16580440196233</v>
      </c>
      <c r="H8" s="27">
        <v>164.2691251170879</v>
      </c>
      <c r="I8" s="27">
        <v>79.656684471424413</v>
      </c>
      <c r="J8" s="27">
        <v>94.930730831159934</v>
      </c>
      <c r="K8" s="27">
        <v>148.95536437761527</v>
      </c>
      <c r="L8" s="27">
        <v>145.61741688085993</v>
      </c>
      <c r="M8" s="27">
        <v>157.30787003373518</v>
      </c>
      <c r="N8" s="27">
        <v>158.93339183594063</v>
      </c>
      <c r="O8" s="27">
        <v>182.261268632048</v>
      </c>
      <c r="P8" s="27">
        <v>176.75554099100455</v>
      </c>
      <c r="Q8" s="27">
        <v>161.92661243606918</v>
      </c>
    </row>
    <row r="9" spans="1:17" ht="11.45" customHeight="1" x14ac:dyDescent="0.25">
      <c r="A9" s="39" t="s">
        <v>39</v>
      </c>
      <c r="B9" s="26">
        <v>47.081789420404725</v>
      </c>
      <c r="C9" s="26">
        <v>61.818075882035963</v>
      </c>
      <c r="D9" s="26">
        <v>89.878565195680693</v>
      </c>
      <c r="E9" s="26">
        <v>248.64811666324186</v>
      </c>
      <c r="F9" s="26">
        <v>206.58350430230573</v>
      </c>
      <c r="G9" s="26">
        <v>196.51209559803667</v>
      </c>
      <c r="H9" s="26">
        <v>164.58726768291211</v>
      </c>
      <c r="I9" s="26">
        <v>83.220302528575601</v>
      </c>
      <c r="J9" s="26">
        <v>286.91924560884013</v>
      </c>
      <c r="K9" s="26">
        <v>497.67286822238475</v>
      </c>
      <c r="L9" s="26">
        <v>159.81858311913982</v>
      </c>
      <c r="M9" s="26">
        <v>79.786929966264765</v>
      </c>
      <c r="N9" s="26">
        <v>40.977008164059292</v>
      </c>
      <c r="O9" s="26">
        <v>101.78053136795211</v>
      </c>
      <c r="P9" s="26">
        <v>79.283359008995561</v>
      </c>
      <c r="Q9" s="26">
        <v>109.97658756393109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3.1024188000000001</v>
      </c>
      <c r="C14" s="33">
        <f>IF(C4=0,0,C4/MBunk_ene!C4)</f>
        <v>3.1038243381485251</v>
      </c>
      <c r="D14" s="33">
        <f>IF(D4=0,0,D4/MBunk_ene!D4)</f>
        <v>3.1024187999999997</v>
      </c>
      <c r="E14" s="33">
        <f>IF(E4=0,0,E4/MBunk_ene!E4)</f>
        <v>3.1024188000000001</v>
      </c>
      <c r="F14" s="33">
        <f>IF(F4=0,0,F4/MBunk_ene!F4)</f>
        <v>3.1024188000000001</v>
      </c>
      <c r="G14" s="33">
        <f>IF(G4=0,0,G4/MBunk_ene!G4)</f>
        <v>3.1024188000000001</v>
      </c>
      <c r="H14" s="33">
        <f>IF(H4=0,0,H4/MBunk_ene!H4)</f>
        <v>3.1024188000000001</v>
      </c>
      <c r="I14" s="33">
        <f>IF(I4=0,0,I4/MBunk_ene!I4)</f>
        <v>3.1024188000000001</v>
      </c>
      <c r="J14" s="33">
        <f>IF(J4=0,0,J4/MBunk_ene!J4)</f>
        <v>3.1196893500000007</v>
      </c>
      <c r="K14" s="33">
        <f>IF(K4=0,0,K4/MBunk_ene!K4)</f>
        <v>3.1389720029126216</v>
      </c>
      <c r="L14" s="33">
        <f>IF(L4=0,0,L4/MBunk_ene!L4)</f>
        <v>3.1653451603960394</v>
      </c>
      <c r="M14" s="33">
        <f>IF(M4=0,0,M4/MBunk_ene!M4)</f>
        <v>3.1533307135959343</v>
      </c>
      <c r="N14" s="33">
        <f>IF(N4=0,0,N4/MBunk_ene!N4)</f>
        <v>3.1418350702702704</v>
      </c>
      <c r="O14" s="33">
        <f>IF(O4=0,0,O4/MBunk_ene!O4)</f>
        <v>3.1477665649550026</v>
      </c>
      <c r="P14" s="33">
        <f>IF(P4=0,0,P4/MBunk_ene!P4)</f>
        <v>3.1445692769727192</v>
      </c>
      <c r="Q14" s="33">
        <f>IF(Q4=0,0,Q4/MBunk_ene!Q4)</f>
        <v>3.1343731215859036</v>
      </c>
    </row>
    <row r="15" spans="1:17" ht="11.45" customHeight="1" x14ac:dyDescent="0.25">
      <c r="A15" s="38" t="s">
        <v>21</v>
      </c>
      <c r="B15" s="37">
        <f t="shared" ref="B15:Q15" si="2">B14</f>
        <v>3.1024188000000001</v>
      </c>
      <c r="C15" s="37">
        <f t="shared" si="2"/>
        <v>3.1038243381485251</v>
      </c>
      <c r="D15" s="37">
        <f t="shared" si="2"/>
        <v>3.1024187999999997</v>
      </c>
      <c r="E15" s="37">
        <f t="shared" si="2"/>
        <v>3.1024188000000001</v>
      </c>
      <c r="F15" s="37">
        <f t="shared" si="2"/>
        <v>3.1024188000000001</v>
      </c>
      <c r="G15" s="37">
        <f t="shared" si="2"/>
        <v>3.1024188000000001</v>
      </c>
      <c r="H15" s="37">
        <f t="shared" si="2"/>
        <v>3.1024188000000001</v>
      </c>
      <c r="I15" s="37">
        <f t="shared" si="2"/>
        <v>3.1024188000000001</v>
      </c>
      <c r="J15" s="37">
        <f t="shared" si="2"/>
        <v>3.1196893500000007</v>
      </c>
      <c r="K15" s="37">
        <f t="shared" si="2"/>
        <v>3.1389720029126216</v>
      </c>
      <c r="L15" s="37">
        <f t="shared" si="2"/>
        <v>3.1653451603960394</v>
      </c>
      <c r="M15" s="37">
        <f t="shared" si="2"/>
        <v>3.1533307135959343</v>
      </c>
      <c r="N15" s="37">
        <f t="shared" si="2"/>
        <v>3.1418350702702704</v>
      </c>
      <c r="O15" s="37">
        <f t="shared" si="2"/>
        <v>3.1477665649550026</v>
      </c>
      <c r="P15" s="37">
        <f t="shared" si="2"/>
        <v>3.1445692769727192</v>
      </c>
      <c r="Q15" s="37">
        <f t="shared" si="2"/>
        <v>3.1343731215859036</v>
      </c>
    </row>
    <row r="17" spans="1:17" ht="11.45" customHeight="1" x14ac:dyDescent="0.25">
      <c r="A17" s="17" t="s">
        <v>30</v>
      </c>
      <c r="B17" s="25">
        <f>IF(B7=0,"",B7/MBunk_act!B7*100)</f>
        <v>29680.112141321184</v>
      </c>
      <c r="C17" s="25">
        <f>IF(C7=0,"",C7/MBunk_act!C7*100)</f>
        <v>28924.718248350495</v>
      </c>
      <c r="D17" s="25">
        <f>IF(D7=0,"",D7/MBunk_act!D7*100)</f>
        <v>29730.783330016766</v>
      </c>
      <c r="E17" s="25">
        <f>IF(E7=0,"",E7/MBunk_act!E7*100)</f>
        <v>35676.046350663892</v>
      </c>
      <c r="F17" s="25">
        <f>IF(F7=0,"",F7/MBunk_act!F7*100)</f>
        <v>35177.839376015836</v>
      </c>
      <c r="G17" s="25">
        <f>IF(G7=0,"",G7/MBunk_act!G7*100)</f>
        <v>34742.981202453833</v>
      </c>
      <c r="H17" s="25">
        <f>IF(H7=0,"",H7/MBunk_act!H7*100)</f>
        <v>32978.108576647341</v>
      </c>
      <c r="I17" s="25">
        <f>IF(I7=0,"",I7/MBunk_act!I7*100)</f>
        <v>32875.871970141045</v>
      </c>
      <c r="J17" s="25">
        <f>IF(J7=0,"",J7/MBunk_act!J7*100)</f>
        <v>39038.303425417173</v>
      </c>
      <c r="K17" s="25">
        <f>IF(K7=0,"",K7/MBunk_act!K7*100)</f>
        <v>39456.226386602881</v>
      </c>
      <c r="L17" s="25">
        <f>IF(L7=0,"",L7/MBunk_act!L7*100)</f>
        <v>32810.742700641415</v>
      </c>
      <c r="M17" s="25">
        <f>IF(M7=0,"",M7/MBunk_act!M7*100)</f>
        <v>28726.938958699186</v>
      </c>
      <c r="N17" s="25">
        <f>IF(N7=0,"",N7/MBunk_act!N7*100)</f>
        <v>26261.767917910343</v>
      </c>
      <c r="O17" s="25">
        <f>IF(O7=0,"",O7/MBunk_act!O7*100)</f>
        <v>28478.266699286654</v>
      </c>
      <c r="P17" s="25">
        <f>IF(P7=0,"",P7/MBunk_act!P7*100)</f>
        <v>27355.473516785554</v>
      </c>
      <c r="Q17" s="25">
        <f>IF(Q7=0,"",Q7/MBunk_act!Q7*100)</f>
        <v>28593.503297791176</v>
      </c>
    </row>
    <row r="18" spans="1:17" ht="11.45" customHeight="1" x14ac:dyDescent="0.25">
      <c r="A18" s="40" t="s">
        <v>40</v>
      </c>
      <c r="B18" s="30">
        <f>IF(B8=0,"",B8/MBunk_act!B8*100)</f>
        <v>26229.312439461995</v>
      </c>
      <c r="C18" s="30">
        <f>IF(C8=0,"",C8/MBunk_act!C8*100)</f>
        <v>25981.381705134125</v>
      </c>
      <c r="D18" s="30">
        <f>IF(D8=0,"",D8/MBunk_act!D8*100)</f>
        <v>25712.491363064397</v>
      </c>
      <c r="E18" s="30">
        <f>IF(E8=0,"",E8/MBunk_act!E8*100)</f>
        <v>25457.912240657821</v>
      </c>
      <c r="F18" s="30">
        <f>IF(F8=0,"",F8/MBunk_act!F8*100)</f>
        <v>25205.853703621604</v>
      </c>
      <c r="G18" s="30">
        <f>IF(G8=0,"",G8/MBunk_act!G8*100)</f>
        <v>24956.290795664954</v>
      </c>
      <c r="H18" s="30">
        <f>IF(H8=0,"",H8/MBunk_act!H8*100)</f>
        <v>24709.198807589062</v>
      </c>
      <c r="I18" s="30">
        <f>IF(I8=0,"",I8/MBunk_act!I8*100)</f>
        <v>24464.553274840648</v>
      </c>
      <c r="J18" s="30">
        <f>IF(J8=0,"",J8/MBunk_act!J8*100)</f>
        <v>24357.170880821541</v>
      </c>
      <c r="K18" s="30">
        <f>IF(K8=0,"",K8/MBunk_act!K8*100)</f>
        <v>24265.07069964214</v>
      </c>
      <c r="L18" s="30">
        <f>IF(L8=0,"",L8/MBunk_act!L8*100)</f>
        <v>24226.675319089834</v>
      </c>
      <c r="M18" s="30">
        <f>IF(M8=0,"",M8/MBunk_act!M8*100)</f>
        <v>23895.762445830736</v>
      </c>
      <c r="N18" s="30">
        <f>IF(N8=0,"",N8/MBunk_act!N8*100)</f>
        <v>23572.919909436328</v>
      </c>
      <c r="O18" s="30">
        <f>IF(O8=0,"",O8/MBunk_act!O8*100)</f>
        <v>23383.587531604768</v>
      </c>
      <c r="P18" s="30">
        <f>IF(P8=0,"",P8/MBunk_act!P8*100)</f>
        <v>23128.550562252422</v>
      </c>
      <c r="Q18" s="30">
        <f>IF(Q8=0,"",Q8/MBunk_act!Q8*100)</f>
        <v>22825.304009648062</v>
      </c>
    </row>
    <row r="19" spans="1:17" ht="11.45" customHeight="1" x14ac:dyDescent="0.25">
      <c r="A19" s="39" t="s">
        <v>39</v>
      </c>
      <c r="B19" s="29">
        <f>IF(B9=0,"",B9/MBunk_act!B9*100)</f>
        <v>52720.265528822412</v>
      </c>
      <c r="C19" s="29">
        <f>IF(C9=0,"",C9/MBunk_act!C9*100)</f>
        <v>52195.956107755592</v>
      </c>
      <c r="D19" s="29">
        <f>IF(D9=0,"",D9/MBunk_act!D9*100)</f>
        <v>51630.068827199568</v>
      </c>
      <c r="E19" s="29">
        <f>IF(E9=0,"",E9/MBunk_act!E9*100)</f>
        <v>51093.453863967508</v>
      </c>
      <c r="F19" s="29">
        <f>IF(F9=0,"",F9/MBunk_act!F9*100)</f>
        <v>50562.416185935821</v>
      </c>
      <c r="G19" s="29">
        <f>IF(G9=0,"",G9/MBunk_act!G9*100)</f>
        <v>50036.897825823806</v>
      </c>
      <c r="H19" s="29">
        <f>IF(H9=0,"",H9/MBunk_act!H9*100)</f>
        <v>49516.84141883126</v>
      </c>
      <c r="I19" s="29">
        <f>IF(I9=0,"",I9/MBunk_act!I9*100)</f>
        <v>49002.19019637665</v>
      </c>
      <c r="J19" s="29">
        <f>IF(J9=0,"",J9/MBunk_act!J9*100)</f>
        <v>48762.838267237807</v>
      </c>
      <c r="K19" s="29">
        <f>IF(K9=0,"",K9/MBunk_act!K9*100)</f>
        <v>48554.291954600216</v>
      </c>
      <c r="L19" s="29">
        <f>IF(L9=0,"",L9/MBunk_act!L9*100)</f>
        <v>48453.350638179676</v>
      </c>
      <c r="M19" s="29">
        <f>IF(M9=0,"",M9/MBunk_act!M9*100)</f>
        <v>47767.753731192104</v>
      </c>
      <c r="N19" s="29">
        <f>IF(N9=0,"",N9/MBunk_act!N9*100)</f>
        <v>47098.951480010728</v>
      </c>
      <c r="O19" s="29">
        <f>IF(O9=0,"",O9/MBunk_act!O9*100)</f>
        <v>46697.424799281311</v>
      </c>
      <c r="P19" s="29">
        <f>IF(P9=0,"",P9/MBunk_act!P9*100)</f>
        <v>46165.137969138232</v>
      </c>
      <c r="Q19" s="29">
        <f>IF(Q9=0,"",Q9/MBunk_act!Q9*100)</f>
        <v>45537.189483417453</v>
      </c>
    </row>
    <row r="21" spans="1:17" ht="11.45" customHeight="1" x14ac:dyDescent="0.25">
      <c r="A21" s="17" t="s">
        <v>38</v>
      </c>
      <c r="B21" s="25">
        <f>IF(B7=0,"",B7/MBunk_act!B3*1000)</f>
        <v>17.24897450229113</v>
      </c>
      <c r="C21" s="25">
        <f>IF(C7=0,"",C7/MBunk_act!C3*1000)</f>
        <v>17.396233678217879</v>
      </c>
      <c r="D21" s="25">
        <f>IF(D7=0,"",D7/MBunk_act!D3*1000)</f>
        <v>16.227241939169133</v>
      </c>
      <c r="E21" s="25">
        <f>IF(E7=0,"",E7/MBunk_act!E3*1000)</f>
        <v>12.913027070783803</v>
      </c>
      <c r="F21" s="25">
        <f>IF(F7=0,"",F7/MBunk_act!F3*1000)</f>
        <v>12.753793363382647</v>
      </c>
      <c r="G21" s="25">
        <f>IF(G7=0,"",G7/MBunk_act!G3*1000)</f>
        <v>12.578247939445482</v>
      </c>
      <c r="H21" s="25">
        <f>IF(H7=0,"",H7/MBunk_act!H3*1000)</f>
        <v>12.888875661859737</v>
      </c>
      <c r="I21" s="25">
        <f>IF(I7=0,"",I7/MBunk_act!I3*1000)</f>
        <v>12.59739586390034</v>
      </c>
      <c r="J21" s="25">
        <f>IF(J7=0,"",J7/MBunk_act!J3*1000)</f>
        <v>10.743153527527003</v>
      </c>
      <c r="K21" s="25">
        <f>IF(K7=0,"",K7/MBunk_act!K3*1000)</f>
        <v>10.52550844919098</v>
      </c>
      <c r="L21" s="25">
        <f>IF(L7=0,"",L7/MBunk_act!L3*1000)</f>
        <v>12.154036894065209</v>
      </c>
      <c r="M21" s="25">
        <f>IF(M7=0,"",M7/MBunk_act!M3*1000)</f>
        <v>13.609200385712487</v>
      </c>
      <c r="N21" s="25">
        <f>IF(N7=0,"",N7/MBunk_act!N3*1000)</f>
        <v>14.836805266234572</v>
      </c>
      <c r="O21" s="25">
        <f>IF(O7=0,"",O7/MBunk_act!O3*1000)</f>
        <v>12.95095728964858</v>
      </c>
      <c r="P21" s="25">
        <f>IF(P7=0,"",P7/MBunk_act!P3*1000)</f>
        <v>13.22113029426526</v>
      </c>
      <c r="Q21" s="25">
        <f>IF(Q7=0,"",Q7/MBunk_act!Q3*1000)</f>
        <v>12.077201625776549</v>
      </c>
    </row>
    <row r="22" spans="1:17" ht="11.45" customHeight="1" x14ac:dyDescent="0.25">
      <c r="A22" s="40" t="s">
        <v>40</v>
      </c>
      <c r="B22" s="30">
        <f>IF(B8=0,"",B8/MBunk_act!B4*1000)</f>
        <v>21.197773079051117</v>
      </c>
      <c r="C22" s="30">
        <f>IF(C8=0,"",C8/MBunk_act!C4*1000)</f>
        <v>20.893967136400221</v>
      </c>
      <c r="D22" s="30">
        <f>IF(D8=0,"",D8/MBunk_act!D4*1000)</f>
        <v>20.575867484337035</v>
      </c>
      <c r="E22" s="30">
        <f>IF(E8=0,"",E8/MBunk_act!E4*1000)</f>
        <v>20.271790624962598</v>
      </c>
      <c r="F22" s="30">
        <f>IF(F8=0,"",F8/MBunk_act!F4*1000)</f>
        <v>19.972207512278423</v>
      </c>
      <c r="G22" s="30">
        <f>IF(G8=0,"",G8/MBunk_act!G4*1000)</f>
        <v>19.677051736234901</v>
      </c>
      <c r="H22" s="30">
        <f>IF(H8=0,"",H8/MBunk_act!H4*1000)</f>
        <v>19.386257868211725</v>
      </c>
      <c r="I22" s="30">
        <f>IF(I8=0,"",I8/MBunk_act!I4*1000)</f>
        <v>19.099761446514016</v>
      </c>
      <c r="J22" s="30">
        <f>IF(J8=0,"",J8/MBunk_act!J4*1000)</f>
        <v>18.922252245778587</v>
      </c>
      <c r="K22" s="30">
        <f>IF(K8=0,"",K8/MBunk_act!K4*1000)</f>
        <v>18.757842163089691</v>
      </c>
      <c r="L22" s="30">
        <f>IF(L8=0,"",L8/MBunk_act!L4*1000)</f>
        <v>18.635904091607568</v>
      </c>
      <c r="M22" s="30">
        <f>IF(M8=0,"",M8/MBunk_act!M4*1000)</f>
        <v>18.290807177180021</v>
      </c>
      <c r="N22" s="30">
        <f>IF(N8=0,"",N8/MBunk_act!N4*1000)</f>
        <v>17.954804943368231</v>
      </c>
      <c r="O22" s="30">
        <f>IF(O8=0,"",O8/MBunk_act!O4*1000)</f>
        <v>17.72285907215306</v>
      </c>
      <c r="P22" s="30">
        <f>IF(P8=0,"",P8/MBunk_act!P4*1000)</f>
        <v>17.443209254008142</v>
      </c>
      <c r="Q22" s="30">
        <f>IF(Q8=0,"",Q8/MBunk_act!Q4*1000)</f>
        <v>17.12970469056248</v>
      </c>
    </row>
    <row r="23" spans="1:17" ht="11.45" customHeight="1" x14ac:dyDescent="0.25">
      <c r="A23" s="39" t="s">
        <v>39</v>
      </c>
      <c r="B23" s="29">
        <f>IF(B9=0,"",B9/MBunk_act!B5*1000)</f>
        <v>10.655413934403033</v>
      </c>
      <c r="C23" s="29">
        <f>IF(C9=0,"",C9/MBunk_act!C5*1000)</f>
        <v>10.487075384576118</v>
      </c>
      <c r="D23" s="29">
        <f>IF(D9=0,"",D9/MBunk_act!D5*1000)</f>
        <v>10.31205053422471</v>
      </c>
      <c r="E23" s="29">
        <f>IF(E9=0,"",E9/MBunk_act!E5*1000)</f>
        <v>10.144540635974465</v>
      </c>
      <c r="F23" s="29">
        <f>IF(F9=0,"",F9/MBunk_act!F5*1000)</f>
        <v>9.9797517839330894</v>
      </c>
      <c r="G23" s="29">
        <f>IF(G9=0,"",G9/MBunk_act!G5*1000)</f>
        <v>9.8176397771754509</v>
      </c>
      <c r="H23" s="29">
        <f>IF(H9=0,"",H9/MBunk_act!H5*1000)</f>
        <v>9.6581611327803216</v>
      </c>
      <c r="I23" s="29">
        <f>IF(I9=0,"",I9/MBunk_act!I5*1000)</f>
        <v>9.501273074167047</v>
      </c>
      <c r="J23" s="29">
        <f>IF(J9=0,"",J9/MBunk_act!J5*1000)</f>
        <v>9.3989660442754488</v>
      </c>
      <c r="K23" s="29">
        <f>IF(K9=0,"",K9/MBunk_act!K5*1000)</f>
        <v>9.3034392474190639</v>
      </c>
      <c r="L23" s="29">
        <f>IF(L9=0,"",L9/MBunk_act!L5*1000)</f>
        <v>9.2292096453675576</v>
      </c>
      <c r="M23" s="29">
        <f>IF(M9=0,"",M9/MBunk_act!M5*1000)</f>
        <v>9.0448279830551588</v>
      </c>
      <c r="N23" s="29">
        <f>IF(N9=0,"",N9/MBunk_act!N5*1000)</f>
        <v>8.8654651621167133</v>
      </c>
      <c r="O23" s="29">
        <f>IF(O9=0,"",O9/MBunk_act!O5*1000)</f>
        <v>8.7379190296577818</v>
      </c>
      <c r="P23" s="29">
        <f>IF(P9=0,"",P9/MBunk_act!P5*1000)</f>
        <v>8.5872482550133427</v>
      </c>
      <c r="Q23" s="29">
        <f>IF(Q9=0,"",Q9/MBunk_act!Q5*1000)</f>
        <v>8.4203646511256363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0.76861552310461778</v>
      </c>
      <c r="C26" s="23">
        <f t="shared" si="4"/>
        <v>0.7973881550330304</v>
      </c>
      <c r="D26" s="23">
        <f t="shared" si="4"/>
        <v>0.73075761063674616</v>
      </c>
      <c r="E26" s="23">
        <f t="shared" si="4"/>
        <v>0.42915573425099091</v>
      </c>
      <c r="F26" s="23">
        <f t="shared" si="4"/>
        <v>0.43473782373731662</v>
      </c>
      <c r="G26" s="23">
        <f t="shared" si="4"/>
        <v>0.43801968726637508</v>
      </c>
      <c r="H26" s="23">
        <f t="shared" si="4"/>
        <v>0.4995162895221294</v>
      </c>
      <c r="I26" s="23">
        <f t="shared" si="4"/>
        <v>0.48906040035861176</v>
      </c>
      <c r="J26" s="23">
        <f t="shared" si="4"/>
        <v>0.24860740261450914</v>
      </c>
      <c r="K26" s="23">
        <f t="shared" si="4"/>
        <v>0.23035703804439062</v>
      </c>
      <c r="L26" s="23">
        <f t="shared" si="4"/>
        <v>0.47675263191261036</v>
      </c>
      <c r="M26" s="23">
        <f t="shared" si="4"/>
        <v>0.66348089470429217</v>
      </c>
      <c r="N26" s="23">
        <f t="shared" si="4"/>
        <v>0.79502312954173815</v>
      </c>
      <c r="O26" s="23">
        <f t="shared" si="4"/>
        <v>0.64167058732921689</v>
      </c>
      <c r="P26" s="23">
        <f t="shared" si="4"/>
        <v>0.69034643169848198</v>
      </c>
      <c r="Q26" s="23">
        <f t="shared" si="4"/>
        <v>0.59553036682197569</v>
      </c>
    </row>
    <row r="27" spans="1:17" ht="11.45" customHeight="1" x14ac:dyDescent="0.25">
      <c r="A27" s="39" t="s">
        <v>39</v>
      </c>
      <c r="B27" s="22">
        <f t="shared" ref="B27:Q27" si="5">IF(B9=0,0,B9/B$7)</f>
        <v>0.23138447689538216</v>
      </c>
      <c r="C27" s="22">
        <f t="shared" si="5"/>
        <v>0.20261184496696955</v>
      </c>
      <c r="D27" s="22">
        <f t="shared" si="5"/>
        <v>0.26924238936325379</v>
      </c>
      <c r="E27" s="22">
        <f t="shared" si="5"/>
        <v>0.57084426574900915</v>
      </c>
      <c r="F27" s="22">
        <f t="shared" si="5"/>
        <v>0.56526217626268327</v>
      </c>
      <c r="G27" s="22">
        <f t="shared" si="5"/>
        <v>0.56198031273362492</v>
      </c>
      <c r="H27" s="22">
        <f t="shared" si="5"/>
        <v>0.50048371047787066</v>
      </c>
      <c r="I27" s="22">
        <f t="shared" si="5"/>
        <v>0.51093959964138824</v>
      </c>
      <c r="J27" s="22">
        <f t="shared" si="5"/>
        <v>0.7513925973854908</v>
      </c>
      <c r="K27" s="22">
        <f t="shared" si="5"/>
        <v>0.76964296195560933</v>
      </c>
      <c r="L27" s="22">
        <f t="shared" si="5"/>
        <v>0.5232473680873897</v>
      </c>
      <c r="M27" s="22">
        <f t="shared" si="5"/>
        <v>0.33651910529570778</v>
      </c>
      <c r="N27" s="22">
        <f t="shared" si="5"/>
        <v>0.20497687045826185</v>
      </c>
      <c r="O27" s="22">
        <f t="shared" si="5"/>
        <v>0.35832941267078322</v>
      </c>
      <c r="P27" s="22">
        <f t="shared" si="5"/>
        <v>0.30965356830151797</v>
      </c>
      <c r="Q27" s="22">
        <f t="shared" si="5"/>
        <v>0.40446963317802437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2018-07-16T15:35:55Z</dcterms:created>
  <dcterms:modified xsi:type="dcterms:W3CDTF">2018-07-16T15:35:55Z</dcterms:modified>
</cp:coreProperties>
</file>