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6" i="4"/>
  <c r="B5" i="4"/>
  <c r="B4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<sst xmlns="http://schemas.openxmlformats.org/spreadsheetml/2006/main" count="86" uniqueCount="58">
  <si>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</si>
  <si>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</si>
  <si>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</si>
  <si>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</si>
  <si>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</si>
  <si>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</si>
  <si>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</si>
  <si>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</si>
  <si>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</si>
  <si>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</si>
  <si>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</si>
  <si>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</si>
  <si>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</si>
  <si>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</si>
  <si>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</si>
  <si>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</si>
  <si>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</si>
  <si>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</si>
  <si>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</si>
  <si>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</si>
  <si>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</si>
  <si>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</si>
  <si>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</si>
  <si>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</si>
  <si>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</si>
  <si>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</si>
  <si>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</si>
  <si>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</si>
  <si>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</si>
  <si>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</si>
  <si>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</si>
  <si>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</si>
  <si>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</si>
  <si>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</si>
  <si>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</si>
  <si>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</si>
  <si>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</si>
  <si>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</si>
  <si>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</si>
  <si>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</si>
  <si>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</si>
  <si>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</si>
  <si>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</si>
  <si>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</si>
  <si>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</si>
  <si>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</si>
  <si>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</si>
  <si>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</si>
  <si>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</si>
  <si>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</si>
  <si>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</si>
  <si>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</si>
  <si>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</si>
  <si>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CY</t>
  </si>
  <si>
    <t>Cyprus</t>
  </si>
  <si>
    <t>CY - Maritime bunkers</t>
  </si>
  <si>
    <t>CY - Maritime bunkers / energy consumption</t>
  </si>
  <si>
    <t>CY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</si>
</sst>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43297.733611111114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39648.708258587554</v>
      </c>
      <c r="C3" s="25">
        <f t="shared" si="0"/>
        <v>40726.016374765495</v>
      </c>
      <c r="D3" s="25">
        <f t="shared" si="0"/>
        <v>29540.051674226248</v>
      </c>
      <c r="E3" s="25">
        <f t="shared" si="0"/>
        <v>25931.752241509908</v>
      </c>
      <c r="F3" s="25">
        <f t="shared" si="0"/>
        <v>9970.2463001642845</v>
      </c>
      <c r="G3" s="25">
        <f t="shared" si="0"/>
        <v>74262.673523582111</v>
      </c>
      <c r="H3" s="25">
        <f t="shared" si="0"/>
        <v>78444.055991067391</v>
      </c>
      <c r="I3" s="25">
        <f t="shared" si="0"/>
        <v>73453.383362615481</v>
      </c>
      <c r="J3" s="25">
        <f t="shared" si="0"/>
        <v>65564.107606099758</v>
      </c>
      <c r="K3" s="25">
        <f t="shared" si="0"/>
        <v>57185.719071521686</v>
      </c>
      <c r="L3" s="25">
        <f t="shared" si="0"/>
        <v>50435.194064029842</v>
      </c>
      <c r="M3" s="25">
        <f t="shared" si="0"/>
        <v>55311.947200751609</v>
      </c>
      <c r="N3" s="25">
        <f t="shared" si="0"/>
        <v>56170.769926388894</v>
      </c>
      <c r="O3" s="25">
        <f t="shared" si="0"/>
        <v>69558.983240148984</v>
      </c>
      <c r="P3" s="25">
        <f t="shared" si="0"/>
        <v>68326.727967641695</v>
      </c>
      <c r="Q3" s="25">
        <f t="shared" si="0"/>
        <v>70800.467696758133</v>
      </c>
    </row>
    <row r="4" spans="1:17" ht="11.45" customHeight="1" x14ac:dyDescent="0.25">
      <c r="A4" s="40" t="s">
        <v>40</v>
      </c>
      <c r="B4" s="30">
        <v>8390.2571411173067</v>
      </c>
      <c r="C4" s="30">
        <v>7843.0442349948999</v>
      </c>
      <c r="D4" s="30">
        <v>5965.0077041162385</v>
      </c>
      <c r="E4" s="30">
        <v>6522.1255118527106</v>
      </c>
      <c r="F4" s="30">
        <v>4601.6751317474036</v>
      </c>
      <c r="G4" s="30">
        <v>4961.5815240421862</v>
      </c>
      <c r="H4" s="30">
        <v>4044.1685226903815</v>
      </c>
      <c r="I4" s="30">
        <v>4499.9213836026065</v>
      </c>
      <c r="J4" s="30">
        <v>6885.137561122463</v>
      </c>
      <c r="K4" s="30">
        <v>6212.5270759250971</v>
      </c>
      <c r="L4" s="30">
        <v>4484.7820377964663</v>
      </c>
      <c r="M4" s="30">
        <v>4181.623004709757</v>
      </c>
      <c r="N4" s="30">
        <v>3925.8895388583692</v>
      </c>
      <c r="O4" s="30">
        <v>4748.4469004873163</v>
      </c>
      <c r="P4" s="30">
        <v>4993.9073528055742</v>
      </c>
      <c r="Q4" s="30">
        <v>6917.8724849636283</v>
      </c>
    </row>
    <row r="5" spans="1:17" ht="11.45" customHeight="1" x14ac:dyDescent="0.25">
      <c r="A5" s="39" t="s">
        <v>39</v>
      </c>
      <c r="B5" s="29">
        <v>31258.451117470249</v>
      </c>
      <c r="C5" s="29">
        <v>32882.972139770594</v>
      </c>
      <c r="D5" s="29">
        <v>23575.043970110008</v>
      </c>
      <c r="E5" s="29">
        <v>19409.626729657197</v>
      </c>
      <c r="F5" s="29">
        <v>5368.5711684168809</v>
      </c>
      <c r="G5" s="29">
        <v>69301.091999539931</v>
      </c>
      <c r="H5" s="29">
        <v>74399.887468377012</v>
      </c>
      <c r="I5" s="29">
        <v>68953.461979012878</v>
      </c>
      <c r="J5" s="29">
        <v>58678.970044977301</v>
      </c>
      <c r="K5" s="29">
        <v>50973.191995596586</v>
      </c>
      <c r="L5" s="29">
        <v>45950.412026233374</v>
      </c>
      <c r="M5" s="29">
        <v>51130.324196041853</v>
      </c>
      <c r="N5" s="29">
        <v>52244.880387530524</v>
      </c>
      <c r="O5" s="29">
        <v>64810.536339661674</v>
      </c>
      <c r="P5" s="29">
        <v>63332.820614836113</v>
      </c>
      <c r="Q5" s="29">
        <v>63882.595211794498</v>
      </c>
    </row>
    <row r="7" spans="1:17" ht="11.45" customHeight="1" x14ac:dyDescent="0.25">
      <c r="A7" s="17" t="s">
        <v>27</v>
      </c>
      <c r="B7" s="16">
        <f t="shared" ref="B7:Q7" si="1">SUM(B8:B9)</f>
        <v>1.6333283832718808</v>
      </c>
      <c r="C7" s="16">
        <f t="shared" si="1"/>
        <v>1.6081726130257008</v>
      </c>
      <c r="D7" s="16">
        <f t="shared" si="1"/>
        <v>1.1815954376100994</v>
      </c>
      <c r="E7" s="16">
        <f t="shared" si="1"/>
        <v>1.1310671474750675</v>
      </c>
      <c r="F7" s="16">
        <f t="shared" si="1"/>
        <v>0.59370926299724047</v>
      </c>
      <c r="G7" s="16">
        <f t="shared" si="1"/>
        <v>2.1539288624931761</v>
      </c>
      <c r="H7" s="16">
        <f t="shared" si="1"/>
        <v>2.1710202662152689</v>
      </c>
      <c r="I7" s="16">
        <f t="shared" si="1"/>
        <v>2.0753716223003509</v>
      </c>
      <c r="J7" s="16">
        <f t="shared" si="1"/>
        <v>2.058617713644006</v>
      </c>
      <c r="K7" s="16">
        <f t="shared" si="1"/>
        <v>1.8011031094469065</v>
      </c>
      <c r="L7" s="16">
        <f t="shared" si="1"/>
        <v>1.5052013141177678</v>
      </c>
      <c r="M7" s="16">
        <f t="shared" si="1"/>
        <v>1.5865646787654548</v>
      </c>
      <c r="N7" s="16">
        <f t="shared" si="1"/>
        <v>1.5783015900150286</v>
      </c>
      <c r="O7" s="16">
        <f t="shared" si="1"/>
        <v>1.9350433588430072</v>
      </c>
      <c r="P7" s="16">
        <f t="shared" si="1"/>
        <v>1.9141868408726634</v>
      </c>
      <c r="Q7" s="16">
        <f t="shared" si="1"/>
        <v>2.0997429489666581</v>
      </c>
    </row>
    <row r="8" spans="1:17" ht="11.45" customHeight="1" x14ac:dyDescent="0.25">
      <c r="A8" s="40" t="s">
        <v>40</v>
      </c>
      <c r="B8" s="35">
        <v>0.86421496818897414</v>
      </c>
      <c r="C8" s="35">
        <v>0.80387127266318226</v>
      </c>
      <c r="D8" s="35">
        <v>0.60837055326067146</v>
      </c>
      <c r="E8" s="35">
        <v>0.66191414138909666</v>
      </c>
      <c r="F8" s="35">
        <v>0.46471190052698885</v>
      </c>
      <c r="G8" s="35">
        <v>0.49858969971457845</v>
      </c>
      <c r="H8" s="35">
        <v>0.40439683383353731</v>
      </c>
      <c r="I8" s="35">
        <v>0.44775326365536355</v>
      </c>
      <c r="J8" s="35">
        <v>0.68171333105629672</v>
      </c>
      <c r="K8" s="35">
        <v>0.61208648631954687</v>
      </c>
      <c r="L8" s="35">
        <v>0.43968451350945748</v>
      </c>
      <c r="M8" s="35">
        <v>0.40794351731448414</v>
      </c>
      <c r="N8" s="35">
        <v>0.38110844038822883</v>
      </c>
      <c r="O8" s="35">
        <v>0.45868803195266816</v>
      </c>
      <c r="P8" s="35">
        <v>0.48002254527131483</v>
      </c>
      <c r="Q8" s="35">
        <v>0.66168157023123009</v>
      </c>
    </row>
    <row r="9" spans="1:17" ht="11.45" customHeight="1" x14ac:dyDescent="0.25">
      <c r="A9" s="39" t="s">
        <v>39</v>
      </c>
      <c r="B9" s="34">
        <v>0.76911341508290665</v>
      </c>
      <c r="C9" s="34">
        <v>0.80430134036251855</v>
      </c>
      <c r="D9" s="34">
        <v>0.57322488434942798</v>
      </c>
      <c r="E9" s="34">
        <v>0.46915300608597083</v>
      </c>
      <c r="F9" s="34">
        <v>0.12899736247025165</v>
      </c>
      <c r="G9" s="34">
        <v>1.6553391627785974</v>
      </c>
      <c r="H9" s="34">
        <v>1.7666234323817314</v>
      </c>
      <c r="I9" s="34">
        <v>1.6276183586449875</v>
      </c>
      <c r="J9" s="34">
        <v>1.3769043825877092</v>
      </c>
      <c r="K9" s="34">
        <v>1.1890166231273598</v>
      </c>
      <c r="L9" s="34">
        <v>1.0655168006083102</v>
      </c>
      <c r="M9" s="34">
        <v>1.1786211614509707</v>
      </c>
      <c r="N9" s="34">
        <v>1.1971931496267998</v>
      </c>
      <c r="O9" s="34">
        <v>1.4763553268903391</v>
      </c>
      <c r="P9" s="34">
        <v>1.4341642956013485</v>
      </c>
      <c r="Q9" s="34">
        <v>1.4380613787354279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24274.792910390333</v>
      </c>
      <c r="C13" s="25">
        <f t="shared" si="2"/>
        <v>25324.406127114315</v>
      </c>
      <c r="D13" s="25">
        <f t="shared" si="2"/>
        <v>25000.140262875506</v>
      </c>
      <c r="E13" s="25">
        <f t="shared" si="2"/>
        <v>22926.801737101581</v>
      </c>
      <c r="F13" s="25">
        <f t="shared" si="2"/>
        <v>16793.14594121572</v>
      </c>
      <c r="G13" s="25">
        <f t="shared" si="2"/>
        <v>34477.774459841239</v>
      </c>
      <c r="H13" s="25">
        <f t="shared" si="2"/>
        <v>36132.346257558711</v>
      </c>
      <c r="I13" s="25">
        <f t="shared" si="2"/>
        <v>35392.882206416332</v>
      </c>
      <c r="J13" s="25">
        <f t="shared" si="2"/>
        <v>31848.607525116084</v>
      </c>
      <c r="K13" s="25">
        <f t="shared" si="2"/>
        <v>31750.386067060103</v>
      </c>
      <c r="L13" s="25">
        <f t="shared" si="2"/>
        <v>33507.274801703876</v>
      </c>
      <c r="M13" s="25">
        <f t="shared" si="2"/>
        <v>34862.711833337424</v>
      </c>
      <c r="N13" s="25">
        <f t="shared" si="2"/>
        <v>35589.37675900969</v>
      </c>
      <c r="O13" s="25">
        <f t="shared" si="2"/>
        <v>35946.989467842926</v>
      </c>
      <c r="P13" s="25">
        <f t="shared" si="2"/>
        <v>35694.910501261227</v>
      </c>
      <c r="Q13" s="25">
        <f t="shared" si="2"/>
        <v>33718.635765202125</v>
      </c>
    </row>
    <row r="14" spans="1:17" ht="11.45" customHeight="1" x14ac:dyDescent="0.25">
      <c r="A14" s="40" t="s">
        <v>40</v>
      </c>
      <c r="B14" s="30">
        <f t="shared" ref="B14:Q14" si="3">IF(B4=0,"",B4/B8)</f>
        <v>9708.5302268019095</v>
      </c>
      <c r="C14" s="30">
        <f t="shared" si="3"/>
        <v>9756.5922576276625</v>
      </c>
      <c r="D14" s="30">
        <f t="shared" si="3"/>
        <v>9804.8922192990867</v>
      </c>
      <c r="E14" s="30">
        <f t="shared" si="3"/>
        <v>9853.4312896916545</v>
      </c>
      <c r="F14" s="30">
        <f t="shared" si="3"/>
        <v>9902.2106525119088</v>
      </c>
      <c r="G14" s="30">
        <f t="shared" si="3"/>
        <v>9951.2314973263237</v>
      </c>
      <c r="H14" s="30">
        <f t="shared" si="3"/>
        <v>10000.495019590313</v>
      </c>
      <c r="I14" s="30">
        <f t="shared" si="3"/>
        <v>10050.002420677392</v>
      </c>
      <c r="J14" s="30">
        <f t="shared" si="3"/>
        <v>10099.754907908467</v>
      </c>
      <c r="K14" s="30">
        <f t="shared" si="3"/>
        <v>10149.753694581283</v>
      </c>
      <c r="L14" s="30">
        <f t="shared" si="3"/>
        <v>10200</v>
      </c>
      <c r="M14" s="30">
        <f t="shared" si="3"/>
        <v>10250.495049504951</v>
      </c>
      <c r="N14" s="30">
        <f t="shared" si="3"/>
        <v>10301.240074502499</v>
      </c>
      <c r="O14" s="30">
        <f t="shared" si="3"/>
        <v>10352.236312495083</v>
      </c>
      <c r="P14" s="30">
        <f t="shared" si="3"/>
        <v>10403.485007111394</v>
      </c>
      <c r="Q14" s="30">
        <f t="shared" si="3"/>
        <v>10454.987408136698</v>
      </c>
    </row>
    <row r="15" spans="1:17" ht="11.45" customHeight="1" x14ac:dyDescent="0.25">
      <c r="A15" s="39" t="s">
        <v>39</v>
      </c>
      <c r="B15" s="29">
        <f t="shared" ref="B15:Q15" si="4">IF(B5=0,"",B5/B9)</f>
        <v>40642.18684067647</v>
      </c>
      <c r="C15" s="29">
        <f t="shared" si="4"/>
        <v>40883.89573607999</v>
      </c>
      <c r="D15" s="29">
        <f t="shared" si="4"/>
        <v>41127.04213262847</v>
      </c>
      <c r="E15" s="29">
        <f t="shared" si="4"/>
        <v>41371.634579488215</v>
      </c>
      <c r="F15" s="29">
        <f t="shared" si="4"/>
        <v>41617.681676669461</v>
      </c>
      <c r="G15" s="29">
        <f t="shared" si="4"/>
        <v>41865.192075328792</v>
      </c>
      <c r="H15" s="29">
        <f t="shared" si="4"/>
        <v>42114.174478073328</v>
      </c>
      <c r="I15" s="29">
        <f t="shared" si="4"/>
        <v>42364.637639266672</v>
      </c>
      <c r="J15" s="29">
        <f t="shared" si="4"/>
        <v>42616.590365336742</v>
      </c>
      <c r="K15" s="29">
        <f t="shared" si="4"/>
        <v>42870.041515085417</v>
      </c>
      <c r="L15" s="29">
        <f t="shared" si="4"/>
        <v>43125</v>
      </c>
      <c r="M15" s="29">
        <f t="shared" si="4"/>
        <v>43381.47478456657</v>
      </c>
      <c r="N15" s="29">
        <f t="shared" si="4"/>
        <v>43639.474886585165</v>
      </c>
      <c r="O15" s="29">
        <f t="shared" si="4"/>
        <v>43899.009377486858</v>
      </c>
      <c r="P15" s="29">
        <f t="shared" si="4"/>
        <v>44160.087382652702</v>
      </c>
      <c r="Q15" s="29">
        <f t="shared" si="4"/>
        <v>44422.718081734609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0.21161489263146555</v>
      </c>
      <c r="C18" s="36">
        <f t="shared" si="6"/>
        <v>0.19258068755908517</v>
      </c>
      <c r="D18" s="36">
        <f t="shared" si="6"/>
        <v>0.20192949456891843</v>
      </c>
      <c r="E18" s="36">
        <f t="shared" si="6"/>
        <v>0.25151117637984005</v>
      </c>
      <c r="F18" s="36">
        <f t="shared" si="6"/>
        <v>0.46154076772121261</v>
      </c>
      <c r="G18" s="36">
        <f t="shared" si="6"/>
        <v>6.681124296537258E-2</v>
      </c>
      <c r="H18" s="36">
        <f t="shared" si="6"/>
        <v>5.1554811535381349E-2</v>
      </c>
      <c r="I18" s="36">
        <f t="shared" si="6"/>
        <v>6.1262275168292211E-2</v>
      </c>
      <c r="J18" s="36">
        <f t="shared" si="6"/>
        <v>0.10501382253972605</v>
      </c>
      <c r="K18" s="36">
        <f t="shared" si="6"/>
        <v>0.10863773642778091</v>
      </c>
      <c r="L18" s="36">
        <f t="shared" si="6"/>
        <v>8.892167703573868E-2</v>
      </c>
      <c r="M18" s="36">
        <f t="shared" si="6"/>
        <v>7.5600719488916043E-2</v>
      </c>
      <c r="N18" s="36">
        <f t="shared" si="6"/>
        <v>6.9892037157461062E-2</v>
      </c>
      <c r="O18" s="36">
        <f t="shared" si="6"/>
        <v>6.8265041829227657E-2</v>
      </c>
      <c r="P18" s="36">
        <f t="shared" si="6"/>
        <v>7.3088636048408442E-2</v>
      </c>
      <c r="Q18" s="36">
        <f t="shared" si="6"/>
        <v>9.7709417889627712E-2</v>
      </c>
    </row>
    <row r="19" spans="1:17" ht="11.45" customHeight="1" x14ac:dyDescent="0.25">
      <c r="A19" s="39" t="s">
        <v>39</v>
      </c>
      <c r="B19" s="18">
        <f t="shared" ref="B19:Q19" si="7">IF(B5=0,0,B5/B$3)</f>
        <v>0.78838510736853451</v>
      </c>
      <c r="C19" s="18">
        <f t="shared" si="7"/>
        <v>0.8074193124409148</v>
      </c>
      <c r="D19" s="18">
        <f t="shared" si="7"/>
        <v>0.79807050543108149</v>
      </c>
      <c r="E19" s="18">
        <f t="shared" si="7"/>
        <v>0.74848882362015989</v>
      </c>
      <c r="F19" s="18">
        <f t="shared" si="7"/>
        <v>0.53845923227878734</v>
      </c>
      <c r="G19" s="18">
        <f t="shared" si="7"/>
        <v>0.93318875703462745</v>
      </c>
      <c r="H19" s="18">
        <f t="shared" si="7"/>
        <v>0.94844518846461867</v>
      </c>
      <c r="I19" s="18">
        <f t="shared" si="7"/>
        <v>0.93873772483170781</v>
      </c>
      <c r="J19" s="18">
        <f t="shared" si="7"/>
        <v>0.89498617746027398</v>
      </c>
      <c r="K19" s="18">
        <f t="shared" si="7"/>
        <v>0.89136226357221904</v>
      </c>
      <c r="L19" s="18">
        <f t="shared" si="7"/>
        <v>0.91107832296426128</v>
      </c>
      <c r="M19" s="18">
        <f t="shared" si="7"/>
        <v>0.924399280511084</v>
      </c>
      <c r="N19" s="18">
        <f t="shared" si="7"/>
        <v>0.93010796284253894</v>
      </c>
      <c r="O19" s="18">
        <f t="shared" si="7"/>
        <v>0.93173495817077245</v>
      </c>
      <c r="P19" s="18">
        <f t="shared" si="7"/>
        <v>0.92691136395159146</v>
      </c>
      <c r="Q19" s="18">
        <f t="shared" si="7"/>
        <v>0.90229058211037216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0.52911280856932152</v>
      </c>
      <c r="C22" s="36">
        <f t="shared" si="9"/>
        <v>0.49986628683517775</v>
      </c>
      <c r="D22" s="36">
        <f t="shared" si="9"/>
        <v>0.51487212449902875</v>
      </c>
      <c r="E22" s="36">
        <f t="shared" si="9"/>
        <v>0.58521206531965642</v>
      </c>
      <c r="F22" s="36">
        <f t="shared" si="9"/>
        <v>0.7827263771849704</v>
      </c>
      <c r="G22" s="36">
        <f t="shared" si="9"/>
        <v>0.2314791859641363</v>
      </c>
      <c r="H22" s="36">
        <f t="shared" si="9"/>
        <v>0.18627040941378253</v>
      </c>
      <c r="I22" s="36">
        <f t="shared" si="9"/>
        <v>0.21574606631609999</v>
      </c>
      <c r="J22" s="36">
        <f t="shared" si="9"/>
        <v>0.3311510080468415</v>
      </c>
      <c r="K22" s="36">
        <f t="shared" si="9"/>
        <v>0.3398397810259236</v>
      </c>
      <c r="L22" s="36">
        <f t="shared" si="9"/>
        <v>0.29211010473184873</v>
      </c>
      <c r="M22" s="36">
        <f t="shared" si="9"/>
        <v>0.25712378623726523</v>
      </c>
      <c r="N22" s="36">
        <f t="shared" si="9"/>
        <v>0.24146743740187193</v>
      </c>
      <c r="O22" s="36">
        <f t="shared" si="9"/>
        <v>0.23704276695222218</v>
      </c>
      <c r="P22" s="36">
        <f t="shared" si="9"/>
        <v>0.25077099843214684</v>
      </c>
      <c r="Q22" s="36">
        <f t="shared" si="9"/>
        <v>0.31512503497481059</v>
      </c>
    </row>
    <row r="23" spans="1:17" ht="11.45" customHeight="1" x14ac:dyDescent="0.25">
      <c r="A23" s="39" t="s">
        <v>39</v>
      </c>
      <c r="B23" s="18">
        <f t="shared" ref="B23:Q23" si="10">IF(B9=0,0,B9/B$7)</f>
        <v>0.47088719143067842</v>
      </c>
      <c r="C23" s="18">
        <f t="shared" si="10"/>
        <v>0.50013371316482225</v>
      </c>
      <c r="D23" s="18">
        <f t="shared" si="10"/>
        <v>0.48512787550097125</v>
      </c>
      <c r="E23" s="18">
        <f t="shared" si="10"/>
        <v>0.41478793468034353</v>
      </c>
      <c r="F23" s="18">
        <f t="shared" si="10"/>
        <v>0.21727362281502963</v>
      </c>
      <c r="G23" s="18">
        <f t="shared" si="10"/>
        <v>0.76852081403586359</v>
      </c>
      <c r="H23" s="18">
        <f t="shared" si="10"/>
        <v>0.8137295905862173</v>
      </c>
      <c r="I23" s="18">
        <f t="shared" si="10"/>
        <v>0.78425393368390006</v>
      </c>
      <c r="J23" s="18">
        <f t="shared" si="10"/>
        <v>0.66884899195315839</v>
      </c>
      <c r="K23" s="18">
        <f t="shared" si="10"/>
        <v>0.6601602189740764</v>
      </c>
      <c r="L23" s="18">
        <f t="shared" si="10"/>
        <v>0.70788989526815116</v>
      </c>
      <c r="M23" s="18">
        <f t="shared" si="10"/>
        <v>0.74287621376273483</v>
      </c>
      <c r="N23" s="18">
        <f t="shared" si="10"/>
        <v>0.75853256259812807</v>
      </c>
      <c r="O23" s="18">
        <f t="shared" si="10"/>
        <v>0.76295723304777785</v>
      </c>
      <c r="P23" s="18">
        <f t="shared" si="10"/>
        <v>0.7492290015678531</v>
      </c>
      <c r="Q23" s="18">
        <f t="shared" si="10"/>
        <v>0.6848749650251893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188.92710423234959</v>
      </c>
      <c r="C4" s="33">
        <v>187.8</v>
      </c>
      <c r="D4" s="33">
        <v>135.19999999999999</v>
      </c>
      <c r="E4" s="33">
        <v>122</v>
      </c>
      <c r="F4" s="33">
        <v>54.5</v>
      </c>
      <c r="G4" s="33">
        <v>284.72819336963761</v>
      </c>
      <c r="H4" s="33">
        <v>291.3</v>
      </c>
      <c r="I4" s="33">
        <v>271.10000000000002</v>
      </c>
      <c r="J4" s="33">
        <v>248.89999999999998</v>
      </c>
      <c r="K4" s="33">
        <v>214.4</v>
      </c>
      <c r="L4" s="33">
        <v>182.43049584408161</v>
      </c>
      <c r="M4" s="33">
        <v>194.2055985478172</v>
      </c>
      <c r="N4" s="33">
        <v>192.91583070602849</v>
      </c>
      <c r="O4" s="33">
        <v>234.6660934365143</v>
      </c>
      <c r="P4" s="33">
        <v>227.9545237412826</v>
      </c>
      <c r="Q4" s="33">
        <v>238.39208942390337</v>
      </c>
    </row>
    <row r="5" spans="1:17" ht="11.45" customHeight="1" x14ac:dyDescent="0.25">
      <c r="A5" s="31" t="s">
        <v>29</v>
      </c>
      <c r="B5" s="15">
        <v>188.92710423234959</v>
      </c>
      <c r="C5" s="15">
        <v>187.8</v>
      </c>
      <c r="D5" s="15">
        <v>135.19999999999999</v>
      </c>
      <c r="E5" s="15">
        <v>122</v>
      </c>
      <c r="F5" s="15">
        <v>54.5</v>
      </c>
      <c r="G5" s="15">
        <v>284.72819336963761</v>
      </c>
      <c r="H5" s="15">
        <v>291.3</v>
      </c>
      <c r="I5" s="15">
        <v>271.10000000000002</v>
      </c>
      <c r="J5" s="15">
        <v>248.89999999999998</v>
      </c>
      <c r="K5" s="15">
        <v>214.4</v>
      </c>
      <c r="L5" s="15">
        <v>182.43049584408161</v>
      </c>
      <c r="M5" s="15">
        <v>194.2055985478172</v>
      </c>
      <c r="N5" s="15">
        <v>192.91583070602849</v>
      </c>
      <c r="O5" s="15">
        <v>234.6660934365143</v>
      </c>
      <c r="P5" s="15">
        <v>227.9545237412826</v>
      </c>
      <c r="Q5" s="15">
        <v>238.39208942390337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51.351867774911597</v>
      </c>
      <c r="C9" s="15">
        <v>48.3</v>
      </c>
      <c r="D9" s="15">
        <v>33.9</v>
      </c>
      <c r="E9" s="15">
        <v>36.969700000000003</v>
      </c>
      <c r="F9" s="15">
        <v>27.7</v>
      </c>
      <c r="G9" s="15">
        <v>68.811502818381598</v>
      </c>
      <c r="H9" s="15">
        <v>108.86263</v>
      </c>
      <c r="I9" s="15">
        <v>106.76062000000002</v>
      </c>
      <c r="J9" s="15">
        <v>90.3</v>
      </c>
      <c r="K9" s="15">
        <v>74.900000000000006</v>
      </c>
      <c r="L9" s="15">
        <v>54.409095251743601</v>
      </c>
      <c r="M9" s="15">
        <v>59.496512849909202</v>
      </c>
      <c r="N9" s="15">
        <v>70.626731632750506</v>
      </c>
      <c r="O9" s="15">
        <v>84.670870354447302</v>
      </c>
      <c r="P9" s="15">
        <v>81.780835005254602</v>
      </c>
      <c r="Q9" s="15">
        <v>76.932263303716397</v>
      </c>
    </row>
    <row r="10" spans="1:17" ht="11.45" customHeight="1" x14ac:dyDescent="0.25">
      <c r="A10" s="14" t="s">
        <v>36</v>
      </c>
      <c r="B10" s="15">
        <v>136.61985287092801</v>
      </c>
      <c r="C10" s="15">
        <v>138.5</v>
      </c>
      <c r="D10" s="15">
        <v>100.3</v>
      </c>
      <c r="E10" s="15">
        <v>84.031120000000001</v>
      </c>
      <c r="F10" s="15">
        <v>25.8</v>
      </c>
      <c r="G10" s="15">
        <v>214.961306964746</v>
      </c>
      <c r="H10" s="15">
        <v>181.43771000000001</v>
      </c>
      <c r="I10" s="15">
        <v>163.33975000000001</v>
      </c>
      <c r="J10" s="15">
        <v>157.6</v>
      </c>
      <c r="K10" s="15">
        <v>139.5</v>
      </c>
      <c r="L10" s="15">
        <v>128.02140059233801</v>
      </c>
      <c r="M10" s="15">
        <v>134.70908569790799</v>
      </c>
      <c r="N10" s="15">
        <v>122.289099073278</v>
      </c>
      <c r="O10" s="15">
        <v>149.99522308206701</v>
      </c>
      <c r="P10" s="15">
        <v>146.173688736028</v>
      </c>
      <c r="Q10" s="15">
        <v>161.45982612018699</v>
      </c>
    </row>
    <row r="11" spans="1:17" ht="11.45" customHeight="1" x14ac:dyDescent="0.25">
      <c r="A11" s="14" t="s">
        <v>35</v>
      </c>
      <c r="B11" s="15">
        <v>0.95538358650998001</v>
      </c>
      <c r="C11" s="15">
        <v>1</v>
      </c>
      <c r="D11" s="15">
        <v>1</v>
      </c>
      <c r="E11" s="15">
        <v>0.99917999999999996</v>
      </c>
      <c r="F11" s="15">
        <v>1</v>
      </c>
      <c r="G11" s="15">
        <v>0.95538358650998001</v>
      </c>
      <c r="H11" s="15">
        <v>0.99965999999999999</v>
      </c>
      <c r="I11" s="15">
        <v>0.99963000000000002</v>
      </c>
      <c r="J11" s="15">
        <v>1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188.92710423234962</v>
      </c>
      <c r="C19" s="28">
        <f t="shared" si="0"/>
        <v>187.8</v>
      </c>
      <c r="D19" s="28">
        <f t="shared" si="0"/>
        <v>135.19999999999999</v>
      </c>
      <c r="E19" s="28">
        <f t="shared" si="0"/>
        <v>122</v>
      </c>
      <c r="F19" s="28">
        <f t="shared" si="0"/>
        <v>54.5</v>
      </c>
      <c r="G19" s="28">
        <f t="shared" si="0"/>
        <v>284.72819336963761</v>
      </c>
      <c r="H19" s="28">
        <f t="shared" si="0"/>
        <v>291.3</v>
      </c>
      <c r="I19" s="28">
        <f t="shared" si="0"/>
        <v>271.10000000000002</v>
      </c>
      <c r="J19" s="28">
        <f t="shared" si="0"/>
        <v>248.89999999999998</v>
      </c>
      <c r="K19" s="28">
        <f t="shared" si="0"/>
        <v>214.39999999999998</v>
      </c>
      <c r="L19" s="28">
        <f t="shared" si="0"/>
        <v>182.43049584408163</v>
      </c>
      <c r="M19" s="28">
        <f t="shared" si="0"/>
        <v>194.2055985478172</v>
      </c>
      <c r="N19" s="28">
        <f t="shared" si="0"/>
        <v>192.91583070602849</v>
      </c>
      <c r="O19" s="28">
        <f t="shared" si="0"/>
        <v>234.6660934365143</v>
      </c>
      <c r="P19" s="28">
        <f t="shared" si="0"/>
        <v>227.9545237412826</v>
      </c>
      <c r="Q19" s="28">
        <f t="shared" si="0"/>
        <v>238.39208942390337</v>
      </c>
    </row>
    <row r="20" spans="1:17" ht="11.45" customHeight="1" x14ac:dyDescent="0.25">
      <c r="A20" s="40" t="s">
        <v>40</v>
      </c>
      <c r="B20" s="27">
        <v>67.745195832571923</v>
      </c>
      <c r="C20" s="27">
        <v>62.390986652643683</v>
      </c>
      <c r="D20" s="27">
        <v>46.750058197799085</v>
      </c>
      <c r="E20" s="27">
        <v>50.360989754808081</v>
      </c>
      <c r="F20" s="27">
        <v>35.007009917670608</v>
      </c>
      <c r="G20" s="27">
        <v>37.187171943879193</v>
      </c>
      <c r="H20" s="27">
        <v>29.863191726379323</v>
      </c>
      <c r="I20" s="27">
        <v>32.737526436023174</v>
      </c>
      <c r="J20" s="27">
        <v>49.350040687717353</v>
      </c>
      <c r="K20" s="27">
        <v>43.870960789001643</v>
      </c>
      <c r="L20" s="27">
        <v>31.202123389184223</v>
      </c>
      <c r="M20" s="27">
        <v>28.662999955493628</v>
      </c>
      <c r="N20" s="27">
        <v>26.512385157023587</v>
      </c>
      <c r="O20" s="27">
        <v>31.593392869884152</v>
      </c>
      <c r="P20" s="27">
        <v>32.735510724673048</v>
      </c>
      <c r="Q20" s="27">
        <v>44.677118003916057</v>
      </c>
    </row>
    <row r="21" spans="1:17" ht="11.45" customHeight="1" x14ac:dyDescent="0.25">
      <c r="A21" s="39" t="s">
        <v>39</v>
      </c>
      <c r="B21" s="26">
        <v>121.18190839977768</v>
      </c>
      <c r="C21" s="26">
        <v>125.40901334735634</v>
      </c>
      <c r="D21" s="26">
        <v>88.449941802200897</v>
      </c>
      <c r="E21" s="26">
        <v>71.639010245191912</v>
      </c>
      <c r="F21" s="26">
        <v>19.492990082329392</v>
      </c>
      <c r="G21" s="26">
        <v>247.54102142575843</v>
      </c>
      <c r="H21" s="26">
        <v>261.43680827362067</v>
      </c>
      <c r="I21" s="26">
        <v>238.36247356397683</v>
      </c>
      <c r="J21" s="26">
        <v>199.54995931228262</v>
      </c>
      <c r="K21" s="26">
        <v>170.52903921099835</v>
      </c>
      <c r="L21" s="26">
        <v>151.2283724548974</v>
      </c>
      <c r="M21" s="26">
        <v>165.54259859232357</v>
      </c>
      <c r="N21" s="26">
        <v>166.40344554900491</v>
      </c>
      <c r="O21" s="26">
        <v>203.07270056663015</v>
      </c>
      <c r="P21" s="26">
        <v>195.21901301660955</v>
      </c>
      <c r="Q21" s="26">
        <v>193.71497141998731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11567.00062077481</v>
      </c>
      <c r="C25" s="25">
        <f>IF(C19=0,"",C19/MBunk_act!C7*100)</f>
        <v>11677.850902252538</v>
      </c>
      <c r="D25" s="25">
        <f>IF(D19=0,"",D19/MBunk_act!D7*100)</f>
        <v>11442.156570395715</v>
      </c>
      <c r="E25" s="25">
        <f>IF(E19=0,"",E19/MBunk_act!E7*100)</f>
        <v>10786.273854063053</v>
      </c>
      <c r="F25" s="25">
        <f>IF(F19=0,"",F19/MBunk_act!F7*100)</f>
        <v>9179.5771763549728</v>
      </c>
      <c r="G25" s="25">
        <f>IF(G19=0,"",G19/MBunk_act!G7*100)</f>
        <v>13219.015647529988</v>
      </c>
      <c r="H25" s="25">
        <f>IF(H19=0,"",H19/MBunk_act!H7*100)</f>
        <v>13417.654571590996</v>
      </c>
      <c r="I25" s="25">
        <f>IF(I19=0,"",I19/MBunk_act!I7*100)</f>
        <v>13062.720771883332</v>
      </c>
      <c r="J25" s="25">
        <f>IF(J19=0,"",J19/MBunk_act!J7*100)</f>
        <v>12090.637244125157</v>
      </c>
      <c r="K25" s="25">
        <f>IF(K19=0,"",K19/MBunk_act!K7*100)</f>
        <v>11903.815993401911</v>
      </c>
      <c r="L25" s="25">
        <f>IF(L19=0,"",L19/MBunk_act!L7*100)</f>
        <v>12120.006415952954</v>
      </c>
      <c r="M25" s="25">
        <f>IF(M19=0,"",M19/MBunk_act!M7*100)</f>
        <v>12240.6354526267</v>
      </c>
      <c r="N25" s="25">
        <f>IF(N19=0,"",N19/MBunk_act!N7*100)</f>
        <v>12223.001733413419</v>
      </c>
      <c r="O25" s="25">
        <f>IF(O19=0,"",O19/MBunk_act!O7*100)</f>
        <v>12127.174947481531</v>
      </c>
      <c r="P25" s="25">
        <f>IF(P19=0,"",P19/MBunk_act!P7*100)</f>
        <v>11908.687222891984</v>
      </c>
      <c r="Q25" s="25">
        <f>IF(Q19=0,"",Q19/MBunk_act!Q7*100)</f>
        <v>11353.393973353868</v>
      </c>
    </row>
    <row r="26" spans="1:17" ht="11.45" customHeight="1" x14ac:dyDescent="0.25">
      <c r="A26" s="40" t="s">
        <v>40</v>
      </c>
      <c r="B26" s="30">
        <f>IF(B20=0,"",B20/MBunk_act!B8*100)</f>
        <v>7838.928776544677</v>
      </c>
      <c r="C26" s="30">
        <f>IF(C20=0,"",C20/MBunk_act!C8*100)</f>
        <v>7761.3156203412645</v>
      </c>
      <c r="D26" s="30">
        <f>IF(D20=0,"",D20/MBunk_act!D8*100)</f>
        <v>7684.4709112289765</v>
      </c>
      <c r="E26" s="30">
        <f>IF(E20=0,"",E20/MBunk_act!E8*100)</f>
        <v>7608.3870408207677</v>
      </c>
      <c r="F26" s="30">
        <f>IF(F20=0,"",F20/MBunk_act!F8*100)</f>
        <v>7533.0564760601665</v>
      </c>
      <c r="G26" s="30">
        <f>IF(G20=0,"",G20/MBunk_act!G8*100)</f>
        <v>7458.4717584754117</v>
      </c>
      <c r="H26" s="30">
        <f>IF(H20=0,"",H20/MBunk_act!H8*100)</f>
        <v>7384.6255034410005</v>
      </c>
      <c r="I26" s="30">
        <f>IF(I20=0,"",I20/MBunk_act!I8*100)</f>
        <v>7311.5103994465353</v>
      </c>
      <c r="J26" s="30">
        <f>IF(J20=0,"",J20/MBunk_act!J8*100)</f>
        <v>7239.119207372808</v>
      </c>
      <c r="K26" s="30">
        <f>IF(K20=0,"",K20/MBunk_act!K8*100)</f>
        <v>7167.4447597750586</v>
      </c>
      <c r="L26" s="30">
        <f>IF(L20=0,"",L20/MBunk_act!L8*100)</f>
        <v>7096.4799601733248</v>
      </c>
      <c r="M26" s="30">
        <f>IF(M20=0,"",M20/MBunk_act!M8*100)</f>
        <v>7026.2177823498259</v>
      </c>
      <c r="N26" s="30">
        <f>IF(N20=0,"",N20/MBunk_act!N8*100)</f>
        <v>6956.6512696532936</v>
      </c>
      <c r="O26" s="30">
        <f>IF(O20=0,"",O20/MBunk_act!O8*100)</f>
        <v>6887.7735343101922</v>
      </c>
      <c r="P26" s="30">
        <f>IF(P20=0,"",P20/MBunk_act!P8*100)</f>
        <v>6819.577756742764</v>
      </c>
      <c r="Q26" s="30">
        <f>IF(Q20=0,"",Q20/MBunk_act!Q8*100)</f>
        <v>6752.0571848938262</v>
      </c>
    </row>
    <row r="27" spans="1:17" ht="11.45" customHeight="1" x14ac:dyDescent="0.25">
      <c r="A27" s="39" t="s">
        <v>39</v>
      </c>
      <c r="B27" s="29">
        <f>IF(B21=0,"",B21/MBunk_act!B9*100)</f>
        <v>15756.051841419887</v>
      </c>
      <c r="C27" s="29">
        <f>IF(C21=0,"",C21/MBunk_act!C9*100)</f>
        <v>15592.291974899779</v>
      </c>
      <c r="D27" s="29">
        <f>IF(D21=0,"",D21/MBunk_act!D9*100)</f>
        <v>15430.234139710401</v>
      </c>
      <c r="E27" s="29">
        <f>IF(E21=0,"",E21/MBunk_act!E9*100)</f>
        <v>15269.860645860232</v>
      </c>
      <c r="F27" s="29">
        <f>IF(F21=0,"",F21/MBunk_act!F9*100)</f>
        <v>15111.153987217927</v>
      </c>
      <c r="G27" s="29">
        <f>IF(G21=0,"",G21/MBunk_act!G9*100)</f>
        <v>14954.096839601396</v>
      </c>
      <c r="H27" s="29">
        <f>IF(H21=0,"",H21/MBunk_act!H9*100)</f>
        <v>14798.672058886712</v>
      </c>
      <c r="I27" s="29">
        <f>IF(I21=0,"",I21/MBunk_act!I9*100)</f>
        <v>14644.862679136684</v>
      </c>
      <c r="J27" s="29">
        <f>IF(J21=0,"",J21/MBunk_act!J9*100)</f>
        <v>14492.651910748873</v>
      </c>
      <c r="K27" s="29">
        <f>IF(K21=0,"",K21/MBunk_act!K9*100)</f>
        <v>14342.023138622881</v>
      </c>
      <c r="L27" s="29">
        <f>IF(L21=0,"",L21/MBunk_act!L9*100)</f>
        <v>14192.95992034665</v>
      </c>
      <c r="M27" s="29">
        <f>IF(M21=0,"",M21/MBunk_act!M9*100)</f>
        <v>14045.445984401662</v>
      </c>
      <c r="N27" s="29">
        <f>IF(N21=0,"",N21/MBunk_act!N9*100)</f>
        <v>13899.465228386725</v>
      </c>
      <c r="O27" s="29">
        <f>IF(O21=0,"",O21/MBunk_act!O9*100)</f>
        <v>13755.001717260306</v>
      </c>
      <c r="P27" s="29">
        <f>IF(P21=0,"",P21/MBunk_act!P9*100)</f>
        <v>13612.039681601036</v>
      </c>
      <c r="Q27" s="29">
        <f>IF(Q21=0,"",Q21/MBunk_act!Q9*100)</f>
        <v>13470.563515886386</v>
      </c>
    </row>
    <row r="29" spans="1:17" ht="11.45" customHeight="1" x14ac:dyDescent="0.25">
      <c r="A29" s="17" t="s">
        <v>34</v>
      </c>
      <c r="B29" s="25">
        <f>IF(B19=0,"",B19/MBunk_act!B3*1000)</f>
        <v>4.7650254580848719</v>
      </c>
      <c r="C29" s="25">
        <f>IF(C19=0,"",C19/MBunk_act!C3*1000)</f>
        <v>4.6113029634875842</v>
      </c>
      <c r="D29" s="25">
        <f>IF(D19=0,"",D19/MBunk_act!D3*1000)</f>
        <v>4.5768369497458341</v>
      </c>
      <c r="E29" s="25">
        <f>IF(E19=0,"",E19/MBunk_act!E3*1000)</f>
        <v>4.7046570113650139</v>
      </c>
      <c r="F29" s="25">
        <f>IF(F19=0,"",F19/MBunk_act!F3*1000)</f>
        <v>5.4662641582988751</v>
      </c>
      <c r="G29" s="25">
        <f>IF(G19=0,"",G19/MBunk_act!G3*1000)</f>
        <v>3.8340687166241354</v>
      </c>
      <c r="H29" s="25">
        <f>IF(H19=0,"",H19/MBunk_act!H3*1000)</f>
        <v>3.7134744796109347</v>
      </c>
      <c r="I29" s="25">
        <f>IF(I19=0,"",I19/MBunk_act!I3*1000)</f>
        <v>3.6907762119229748</v>
      </c>
      <c r="J29" s="25">
        <f>IF(J19=0,"",J19/MBunk_act!J3*1000)</f>
        <v>3.7962844167018535</v>
      </c>
      <c r="K29" s="25">
        <f>IF(K19=0,"",K19/MBunk_act!K3*1000)</f>
        <v>3.7491877951530479</v>
      </c>
      <c r="L29" s="25">
        <f>IF(L19=0,"",L19/MBunk_act!L3*1000)</f>
        <v>3.6171268739935365</v>
      </c>
      <c r="M29" s="25">
        <f>IF(M19=0,"",M19/MBunk_act!M3*1000)</f>
        <v>3.5110967589508082</v>
      </c>
      <c r="N29" s="25">
        <f>IF(N19=0,"",N19/MBunk_act!N3*1000)</f>
        <v>3.4344523131664797</v>
      </c>
      <c r="O29" s="25">
        <f>IF(O19=0,"",O19/MBunk_act!O3*1000)</f>
        <v>3.3736274238848649</v>
      </c>
      <c r="P29" s="25">
        <f>IF(P19=0,"",P19/MBunk_act!P3*1000)</f>
        <v>3.3362423537863215</v>
      </c>
      <c r="Q29" s="25">
        <f>IF(Q19=0,"",Q19/MBunk_act!Q3*1000)</f>
        <v>3.3670976644525616</v>
      </c>
    </row>
    <row r="30" spans="1:17" ht="11.45" customHeight="1" x14ac:dyDescent="0.25">
      <c r="A30" s="40" t="s">
        <v>40</v>
      </c>
      <c r="B30" s="30">
        <f>IF(B20=0,"",B20/MBunk_act!B4*1000)</f>
        <v>8.0742693213274368</v>
      </c>
      <c r="C30" s="30">
        <f>IF(C20=0,"",C20/MBunk_act!C4*1000)</f>
        <v>7.954945144164963</v>
      </c>
      <c r="D30" s="30">
        <f>IF(D20=0,"",D20/MBunk_act!D4*1000)</f>
        <v>7.8373843784876485</v>
      </c>
      <c r="E30" s="30">
        <f>IF(E20=0,"",E20/MBunk_act!E4*1000)</f>
        <v>7.7215609640272413</v>
      </c>
      <c r="F30" s="30">
        <f>IF(F20=0,"",F20/MBunk_act!F4*1000)</f>
        <v>7.6074492256426032</v>
      </c>
      <c r="G30" s="30">
        <f>IF(G20=0,"",G20/MBunk_act!G4*1000)</f>
        <v>7.4950238676281806</v>
      </c>
      <c r="H30" s="30">
        <f>IF(H20=0,"",H20/MBunk_act!H4*1000)</f>
        <v>7.3842599681065835</v>
      </c>
      <c r="I30" s="30">
        <f>IF(I20=0,"",I20/MBunk_act!I4*1000)</f>
        <v>7.2751329735040242</v>
      </c>
      <c r="J30" s="30">
        <f>IF(J20=0,"",J20/MBunk_act!J4*1000)</f>
        <v>7.1676186931074133</v>
      </c>
      <c r="K30" s="30">
        <f>IF(K20=0,"",K20/MBunk_act!K4*1000)</f>
        <v>7.0616932937018859</v>
      </c>
      <c r="L30" s="30">
        <f>IF(L20=0,"",L20/MBunk_act!L4*1000)</f>
        <v>6.9573332942875732</v>
      </c>
      <c r="M30" s="30">
        <f>IF(M20=0,"",M20/MBunk_act!M4*1000)</f>
        <v>6.8545155608744563</v>
      </c>
      <c r="N30" s="30">
        <f>IF(N20=0,"",N20/MBunk_act!N4*1000)</f>
        <v>6.7532173013541454</v>
      </c>
      <c r="O30" s="30">
        <f>IF(O20=0,"",O20/MBunk_act!O4*1000)</f>
        <v>6.6534160604474346</v>
      </c>
      <c r="P30" s="30">
        <f>IF(P20=0,"",P20/MBunk_act!P4*1000)</f>
        <v>6.5550897147265372</v>
      </c>
      <c r="Q30" s="30">
        <f>IF(Q20=0,"",Q20/MBunk_act!Q4*1000)</f>
        <v>6.4582164677108755</v>
      </c>
    </row>
    <row r="31" spans="1:17" ht="11.45" customHeight="1" x14ac:dyDescent="0.25">
      <c r="A31" s="39" t="s">
        <v>39</v>
      </c>
      <c r="B31" s="29">
        <f>IF(B21=0,"",B21/MBunk_act!B5*1000)</f>
        <v>3.8767726508383999</v>
      </c>
      <c r="C31" s="29">
        <f>IF(C21=0,"",C21/MBunk_act!C5*1000)</f>
        <v>3.8137979989856001</v>
      </c>
      <c r="D31" s="29">
        <f>IF(D21=0,"",D21/MBunk_act!D5*1000)</f>
        <v>3.7518463131752187</v>
      </c>
      <c r="E31" s="29">
        <f>IF(E21=0,"",E21/MBunk_act!E5*1000)</f>
        <v>3.6909009762526828</v>
      </c>
      <c r="F31" s="29">
        <f>IF(F21=0,"",F21/MBunk_act!F5*1000)</f>
        <v>3.6309456409940095</v>
      </c>
      <c r="G31" s="29">
        <f>IF(G21=0,"",G21/MBunk_act!G5*1000)</f>
        <v>3.5719642257210285</v>
      </c>
      <c r="H31" s="29">
        <f>IF(H21=0,"",H21/MBunk_act!H5*1000)</f>
        <v>3.5139409099878276</v>
      </c>
      <c r="I31" s="29">
        <f>IF(I21=0,"",I21/MBunk_act!I5*1000)</f>
        <v>3.4568601303372755</v>
      </c>
      <c r="J31" s="29">
        <f>IF(J21=0,"",J21/MBunk_act!J5*1000)</f>
        <v>3.4007065761264728</v>
      </c>
      <c r="K31" s="29">
        <f>IF(K21=0,"",K21/MBunk_act!K5*1000)</f>
        <v>3.3454651854200113</v>
      </c>
      <c r="L31" s="29">
        <f>IF(L21=0,"",L21/MBunk_act!L5*1000)</f>
        <v>3.2911211409499481</v>
      </c>
      <c r="M31" s="29">
        <f>IF(M21=0,"",M21/MBunk_act!M5*1000)</f>
        <v>3.2376598661414064</v>
      </c>
      <c r="N31" s="29">
        <f>IF(N21=0,"",N21/MBunk_act!N5*1000)</f>
        <v>3.1850670212027326</v>
      </c>
      <c r="O31" s="29">
        <f>IF(O21=0,"",O21/MBunk_act!O5*1000)</f>
        <v>3.1333284992791688</v>
      </c>
      <c r="P31" s="29">
        <f>IF(P21=0,"",P21/MBunk_act!P5*1000)</f>
        <v>3.0824304226690051</v>
      </c>
      <c r="Q31" s="29">
        <f>IF(Q21=0,"",Q21/MBunk_act!Q5*1000)</f>
        <v>3.0323591391011955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0.35857849040684148</v>
      </c>
      <c r="C34" s="23">
        <f t="shared" si="2"/>
        <v>0.33222037621216016</v>
      </c>
      <c r="D34" s="23">
        <f t="shared" si="2"/>
        <v>0.34578445412573289</v>
      </c>
      <c r="E34" s="23">
        <f t="shared" si="2"/>
        <v>0.41279499799023017</v>
      </c>
      <c r="F34" s="23">
        <f t="shared" si="2"/>
        <v>0.64233045720496529</v>
      </c>
      <c r="G34" s="23">
        <f t="shared" si="2"/>
        <v>0.13060586485582884</v>
      </c>
      <c r="H34" s="23">
        <f t="shared" si="2"/>
        <v>0.10251696438853183</v>
      </c>
      <c r="I34" s="23">
        <f t="shared" si="2"/>
        <v>0.12075812038370776</v>
      </c>
      <c r="J34" s="23">
        <f t="shared" si="2"/>
        <v>0.19827256202377402</v>
      </c>
      <c r="K34" s="23">
        <f t="shared" si="2"/>
        <v>0.20462201860541812</v>
      </c>
      <c r="L34" s="23">
        <f t="shared" si="2"/>
        <v>0.17103567714825391</v>
      </c>
      <c r="M34" s="23">
        <f t="shared" si="2"/>
        <v>0.14759100751895285</v>
      </c>
      <c r="N34" s="23">
        <f t="shared" si="2"/>
        <v>0.13742980583809131</v>
      </c>
      <c r="O34" s="23">
        <f t="shared" si="2"/>
        <v>0.1346312643945356</v>
      </c>
      <c r="P34" s="23">
        <f t="shared" si="2"/>
        <v>0.14360544457466559</v>
      </c>
      <c r="Q34" s="23">
        <f t="shared" si="2"/>
        <v>0.18741023710930368</v>
      </c>
    </row>
    <row r="35" spans="1:17" ht="11.45" customHeight="1" x14ac:dyDescent="0.25">
      <c r="A35" s="39" t="s">
        <v>39</v>
      </c>
      <c r="B35" s="22">
        <f t="shared" ref="B35:Q35" si="3">IF(B21=0,0,B21/B$19)</f>
        <v>0.64142150959315847</v>
      </c>
      <c r="C35" s="22">
        <f t="shared" si="3"/>
        <v>0.66777962378783984</v>
      </c>
      <c r="D35" s="22">
        <f t="shared" si="3"/>
        <v>0.654215545874267</v>
      </c>
      <c r="E35" s="22">
        <f t="shared" si="3"/>
        <v>0.58720500200976977</v>
      </c>
      <c r="F35" s="22">
        <f t="shared" si="3"/>
        <v>0.35766954279503471</v>
      </c>
      <c r="G35" s="22">
        <f t="shared" si="3"/>
        <v>0.86939413514417119</v>
      </c>
      <c r="H35" s="22">
        <f t="shared" si="3"/>
        <v>0.89748303561146814</v>
      </c>
      <c r="I35" s="22">
        <f t="shared" si="3"/>
        <v>0.87924187961629219</v>
      </c>
      <c r="J35" s="22">
        <f t="shared" si="3"/>
        <v>0.80172743797622592</v>
      </c>
      <c r="K35" s="22">
        <f t="shared" si="3"/>
        <v>0.79537798139458193</v>
      </c>
      <c r="L35" s="22">
        <f t="shared" si="3"/>
        <v>0.82896432285174604</v>
      </c>
      <c r="M35" s="22">
        <f t="shared" si="3"/>
        <v>0.85240899248104718</v>
      </c>
      <c r="N35" s="22">
        <f t="shared" si="3"/>
        <v>0.86257019416190872</v>
      </c>
      <c r="O35" s="22">
        <f t="shared" si="3"/>
        <v>0.86536873560546435</v>
      </c>
      <c r="P35" s="22">
        <f t="shared" si="3"/>
        <v>0.85639455542533438</v>
      </c>
      <c r="Q35" s="22">
        <f t="shared" si="3"/>
        <v>0.81258976289069629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604.97500000000105</v>
      </c>
      <c r="C4" s="33">
        <v>601.73652564000008</v>
      </c>
      <c r="D4" s="33">
        <v>433.27141668000007</v>
      </c>
      <c r="E4" s="33">
        <v>390.07173594153608</v>
      </c>
      <c r="F4" s="33">
        <v>172.61297172000002</v>
      </c>
      <c r="G4" s="33">
        <v>913.01409999999908</v>
      </c>
      <c r="H4" s="33">
        <v>928.76934576762005</v>
      </c>
      <c r="I4" s="33">
        <v>863.59999322782824</v>
      </c>
      <c r="J4" s="33">
        <v>793.93325436000009</v>
      </c>
      <c r="K4" s="33">
        <v>684.43252452000013</v>
      </c>
      <c r="L4" s="33">
        <v>583.66380000000072</v>
      </c>
      <c r="M4" s="33">
        <v>621.11910000000091</v>
      </c>
      <c r="N4" s="33">
        <v>615.40170000000012</v>
      </c>
      <c r="O4" s="33">
        <v>748.75649999999871</v>
      </c>
      <c r="P4" s="33">
        <v>727.40640000000167</v>
      </c>
      <c r="Q4" s="33">
        <v>761.90009999999916</v>
      </c>
    </row>
    <row r="5" spans="1:17" ht="11.45" customHeight="1" x14ac:dyDescent="0.25">
      <c r="A5" s="38" t="s">
        <v>21</v>
      </c>
      <c r="B5" s="37">
        <f t="shared" ref="B5:Q5" si="0">B4</f>
        <v>604.97500000000105</v>
      </c>
      <c r="C5" s="37">
        <f t="shared" si="0"/>
        <v>601.73652564000008</v>
      </c>
      <c r="D5" s="37">
        <f t="shared" si="0"/>
        <v>433.27141668000007</v>
      </c>
      <c r="E5" s="37">
        <f t="shared" si="0"/>
        <v>390.07173594153608</v>
      </c>
      <c r="F5" s="37">
        <f t="shared" si="0"/>
        <v>172.61297172000002</v>
      </c>
      <c r="G5" s="37">
        <f t="shared" si="0"/>
        <v>913.01409999999908</v>
      </c>
      <c r="H5" s="37">
        <f t="shared" si="0"/>
        <v>928.76934576762005</v>
      </c>
      <c r="I5" s="37">
        <f t="shared" si="0"/>
        <v>863.59999322782824</v>
      </c>
      <c r="J5" s="37">
        <f t="shared" si="0"/>
        <v>793.93325436000009</v>
      </c>
      <c r="K5" s="37">
        <f t="shared" si="0"/>
        <v>684.43252452000013</v>
      </c>
      <c r="L5" s="37">
        <f t="shared" si="0"/>
        <v>583.66380000000072</v>
      </c>
      <c r="M5" s="37">
        <f t="shared" si="0"/>
        <v>621.11910000000091</v>
      </c>
      <c r="N5" s="37">
        <f t="shared" si="0"/>
        <v>615.40170000000012</v>
      </c>
      <c r="O5" s="37">
        <f t="shared" si="0"/>
        <v>748.75649999999871</v>
      </c>
      <c r="P5" s="37">
        <f t="shared" si="0"/>
        <v>727.40640000000167</v>
      </c>
      <c r="Q5" s="37">
        <f t="shared" si="0"/>
        <v>761.90009999999916</v>
      </c>
    </row>
    <row r="7" spans="1:17" ht="11.45" customHeight="1" x14ac:dyDescent="0.25">
      <c r="A7" s="17" t="s">
        <v>25</v>
      </c>
      <c r="B7" s="28">
        <f t="shared" ref="B7:Q7" si="1">SUM(B8:B9)</f>
        <v>604.97500000000105</v>
      </c>
      <c r="C7" s="28">
        <f t="shared" si="1"/>
        <v>601.73652564000008</v>
      </c>
      <c r="D7" s="28">
        <f t="shared" si="1"/>
        <v>433.27141668000007</v>
      </c>
      <c r="E7" s="28">
        <f t="shared" si="1"/>
        <v>390.07173594153608</v>
      </c>
      <c r="F7" s="28">
        <f t="shared" si="1"/>
        <v>172.61297172000002</v>
      </c>
      <c r="G7" s="28">
        <f t="shared" si="1"/>
        <v>913.01409999999908</v>
      </c>
      <c r="H7" s="28">
        <f t="shared" si="1"/>
        <v>928.76934576762005</v>
      </c>
      <c r="I7" s="28">
        <f t="shared" si="1"/>
        <v>863.59999322782824</v>
      </c>
      <c r="J7" s="28">
        <f t="shared" si="1"/>
        <v>793.93325436000021</v>
      </c>
      <c r="K7" s="28">
        <f t="shared" si="1"/>
        <v>684.43252452000013</v>
      </c>
      <c r="L7" s="28">
        <f t="shared" si="1"/>
        <v>583.66380000000072</v>
      </c>
      <c r="M7" s="28">
        <f t="shared" si="1"/>
        <v>621.11910000000103</v>
      </c>
      <c r="N7" s="28">
        <f t="shared" si="1"/>
        <v>615.40170000000023</v>
      </c>
      <c r="O7" s="28">
        <f t="shared" si="1"/>
        <v>748.7564999999986</v>
      </c>
      <c r="P7" s="28">
        <f t="shared" si="1"/>
        <v>727.40640000000167</v>
      </c>
      <c r="Q7" s="28">
        <f t="shared" si="1"/>
        <v>761.90009999999904</v>
      </c>
    </row>
    <row r="8" spans="1:17" ht="11.45" customHeight="1" x14ac:dyDescent="0.25">
      <c r="A8" s="40" t="s">
        <v>40</v>
      </c>
      <c r="B8" s="27">
        <v>216.93102223387933</v>
      </c>
      <c r="C8" s="27">
        <v>199.90913492871897</v>
      </c>
      <c r="D8" s="27">
        <v>149.8185203049768</v>
      </c>
      <c r="E8" s="27">
        <v>161.01966145403199</v>
      </c>
      <c r="F8" s="27">
        <v>110.87456904441535</v>
      </c>
      <c r="G8" s="27">
        <v>119.24499615606608</v>
      </c>
      <c r="H8" s="27">
        <v>95.214613945219114</v>
      </c>
      <c r="I8" s="27">
        <v>104.28671194557529</v>
      </c>
      <c r="J8" s="27">
        <v>157.4151804178299</v>
      </c>
      <c r="K8" s="27">
        <v>140.04996476648475</v>
      </c>
      <c r="L8" s="27">
        <v>99.827333259923179</v>
      </c>
      <c r="M8" s="27">
        <v>91.671593758265374</v>
      </c>
      <c r="N8" s="27">
        <v>84.574536143431331</v>
      </c>
      <c r="O8" s="27">
        <v>100.80603431862691</v>
      </c>
      <c r="P8" s="27">
        <v>104.45951945845727</v>
      </c>
      <c r="Q8" s="27">
        <v>142.78787839460202</v>
      </c>
    </row>
    <row r="9" spans="1:17" ht="11.45" customHeight="1" x14ac:dyDescent="0.25">
      <c r="A9" s="39" t="s">
        <v>39</v>
      </c>
      <c r="B9" s="26">
        <v>388.04397776612171</v>
      </c>
      <c r="C9" s="26">
        <v>401.82739071128111</v>
      </c>
      <c r="D9" s="26">
        <v>283.45289637502327</v>
      </c>
      <c r="E9" s="26">
        <v>229.05207448750409</v>
      </c>
      <c r="F9" s="26">
        <v>61.738402675584659</v>
      </c>
      <c r="G9" s="26">
        <v>793.76910384393295</v>
      </c>
      <c r="H9" s="26">
        <v>833.55473182240098</v>
      </c>
      <c r="I9" s="26">
        <v>759.31328128225289</v>
      </c>
      <c r="J9" s="26">
        <v>636.5180739421703</v>
      </c>
      <c r="K9" s="26">
        <v>544.38255975351535</v>
      </c>
      <c r="L9" s="26">
        <v>483.83646674007758</v>
      </c>
      <c r="M9" s="26">
        <v>529.4475062417356</v>
      </c>
      <c r="N9" s="26">
        <v>530.82716385656886</v>
      </c>
      <c r="O9" s="26">
        <v>647.95046568137172</v>
      </c>
      <c r="P9" s="26">
        <v>622.94688054154437</v>
      </c>
      <c r="Q9" s="26">
        <v>619.11222160539705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3.2021609734513277</v>
      </c>
      <c r="C14" s="33">
        <f>IF(C4=0,0,C4/MBunk_ene!C4)</f>
        <v>3.2041348543130992</v>
      </c>
      <c r="D14" s="33">
        <f>IF(D4=0,0,D4/MBunk_ene!D4)</f>
        <v>3.2046702417159771</v>
      </c>
      <c r="E14" s="33">
        <f>IF(E4=0,0,E4/MBunk_ene!E4)</f>
        <v>3.1973093109961974</v>
      </c>
      <c r="F14" s="33">
        <f>IF(F4=0,0,F4/MBunk_ene!F4)</f>
        <v>3.1672104902752296</v>
      </c>
      <c r="G14" s="33">
        <f>IF(G4=0,0,G4/MBunk_ene!G4)</f>
        <v>3.20661641966278</v>
      </c>
      <c r="H14" s="33">
        <f>IF(H4=0,0,H4/MBunk_ene!H4)</f>
        <v>3.1883602669674564</v>
      </c>
      <c r="I14" s="33">
        <f>IF(I4=0,0,I4/MBunk_ene!I4)</f>
        <v>3.1855403660192851</v>
      </c>
      <c r="J14" s="33">
        <f>IF(J4=0,0,J4/MBunk_ene!J4)</f>
        <v>3.1897679966251515</v>
      </c>
      <c r="K14" s="33">
        <f>IF(K4=0,0,K4/MBunk_ene!K4)</f>
        <v>3.1923158792910451</v>
      </c>
      <c r="L14" s="33">
        <f>IF(L4=0,0,L4/MBunk_ene!L4)</f>
        <v>3.1993762736842108</v>
      </c>
      <c r="M14" s="33">
        <f>IF(M4=0,0,M4/MBunk_ene!M4)</f>
        <v>3.1982553780346827</v>
      </c>
      <c r="N14" s="33">
        <f>IF(N4=0,0,N4/MBunk_ene!N4)</f>
        <v>3.1900010369691723</v>
      </c>
      <c r="O14" s="33">
        <f>IF(O4=0,0,O4/MBunk_ene!O4)</f>
        <v>3.1907315157251914</v>
      </c>
      <c r="P14" s="33">
        <f>IF(P4=0,0,P4/MBunk_ene!P4)</f>
        <v>3.1910154186085506</v>
      </c>
      <c r="Q14" s="33">
        <f>IF(Q4=0,0,Q4/MBunk_ene!Q4)</f>
        <v>3.1959957305680802</v>
      </c>
    </row>
    <row r="15" spans="1:17" ht="11.45" customHeight="1" x14ac:dyDescent="0.25">
      <c r="A15" s="38" t="s">
        <v>21</v>
      </c>
      <c r="B15" s="37">
        <f t="shared" ref="B15:Q15" si="2">B14</f>
        <v>3.2021609734513277</v>
      </c>
      <c r="C15" s="37">
        <f t="shared" si="2"/>
        <v>3.2041348543130992</v>
      </c>
      <c r="D15" s="37">
        <f t="shared" si="2"/>
        <v>3.2046702417159771</v>
      </c>
      <c r="E15" s="37">
        <f t="shared" si="2"/>
        <v>3.1973093109961974</v>
      </c>
      <c r="F15" s="37">
        <f t="shared" si="2"/>
        <v>3.1672104902752296</v>
      </c>
      <c r="G15" s="37">
        <f t="shared" si="2"/>
        <v>3.20661641966278</v>
      </c>
      <c r="H15" s="37">
        <f t="shared" si="2"/>
        <v>3.1883602669674564</v>
      </c>
      <c r="I15" s="37">
        <f t="shared" si="2"/>
        <v>3.1855403660192851</v>
      </c>
      <c r="J15" s="37">
        <f t="shared" si="2"/>
        <v>3.1897679966251515</v>
      </c>
      <c r="K15" s="37">
        <f t="shared" si="2"/>
        <v>3.1923158792910451</v>
      </c>
      <c r="L15" s="37">
        <f t="shared" si="2"/>
        <v>3.1993762736842108</v>
      </c>
      <c r="M15" s="37">
        <f t="shared" si="2"/>
        <v>3.1982553780346827</v>
      </c>
      <c r="N15" s="37">
        <f t="shared" si="2"/>
        <v>3.1900010369691723</v>
      </c>
      <c r="O15" s="37">
        <f t="shared" si="2"/>
        <v>3.1907315157251914</v>
      </c>
      <c r="P15" s="37">
        <f t="shared" si="2"/>
        <v>3.1910154186085506</v>
      </c>
      <c r="Q15" s="37">
        <f t="shared" si="2"/>
        <v>3.1959957305680802</v>
      </c>
    </row>
    <row r="17" spans="1:17" ht="11.45" customHeight="1" x14ac:dyDescent="0.25">
      <c r="A17" s="17" t="s">
        <v>30</v>
      </c>
      <c r="B17" s="25">
        <f>IF(B7=0,"",B7/MBunk_act!B7*100)</f>
        <v>37039.397967732373</v>
      </c>
      <c r="C17" s="25">
        <f>IF(C7=0,"",C7/MBunk_act!C7*100)</f>
        <v>37417.409099379031</v>
      </c>
      <c r="D17" s="25">
        <f>IF(D7=0,"",D7/MBunk_act!D7*100)</f>
        <v>36668.338662202092</v>
      </c>
      <c r="E17" s="25">
        <f>IF(E7=0,"",E7/MBunk_act!E7*100)</f>
        <v>34487.05382455064</v>
      </c>
      <c r="F17" s="25">
        <f>IF(F7=0,"",F7/MBunk_act!F7*100)</f>
        <v>29073.653129242542</v>
      </c>
      <c r="G17" s="25">
        <f>IF(G7=0,"",G7/MBunk_act!G7*100)</f>
        <v>42388.31262714888</v>
      </c>
      <c r="H17" s="25">
        <f>IF(H7=0,"",H7/MBunk_act!H7*100)</f>
        <v>42780.316711954976</v>
      </c>
      <c r="I17" s="25">
        <f>IF(I7=0,"",I7/MBunk_act!I7*100)</f>
        <v>41611.824308872943</v>
      </c>
      <c r="J17" s="25">
        <f>IF(J7=0,"",J7/MBunk_act!J7*100)</f>
        <v>38566.327740114546</v>
      </c>
      <c r="K17" s="25">
        <f>IF(K7=0,"",K7/MBunk_act!K7*100)</f>
        <v>38000.740819895633</v>
      </c>
      <c r="L17" s="25">
        <f>IF(L7=0,"",L7/MBunk_act!L7*100)</f>
        <v>38776.460964100283</v>
      </c>
      <c r="M17" s="25">
        <f>IF(M7=0,"",M7/MBunk_act!M7*100)</f>
        <v>39148.678166925354</v>
      </c>
      <c r="N17" s="25">
        <f>IF(N7=0,"",N7/MBunk_act!N7*100)</f>
        <v>38991.388204464798</v>
      </c>
      <c r="O17" s="25">
        <f>IF(O7=0,"",O7/MBunk_act!O7*100)</f>
        <v>38694.559301642308</v>
      </c>
      <c r="P17" s="25">
        <f>IF(P7=0,"",P7/MBunk_act!P7*100)</f>
        <v>38000.804543634964</v>
      </c>
      <c r="Q17" s="25">
        <f>IF(Q7=0,"",Q7/MBunk_act!Q7*100)</f>
        <v>36285.398666296336</v>
      </c>
    </row>
    <row r="18" spans="1:17" ht="11.45" customHeight="1" x14ac:dyDescent="0.25">
      <c r="A18" s="40" t="s">
        <v>40</v>
      </c>
      <c r="B18" s="30">
        <f>IF(B8=0,"",B8/MBunk_act!B8*100)</f>
        <v>25101.511801915927</v>
      </c>
      <c r="C18" s="30">
        <f>IF(C8=0,"",C8/MBunk_act!C8*100)</f>
        <v>24868.301894460135</v>
      </c>
      <c r="D18" s="30">
        <f>IF(D8=0,"",D8/MBunk_act!D8*100)</f>
        <v>24626.195252547561</v>
      </c>
      <c r="E18" s="30">
        <f>IF(E8=0,"",E8/MBunk_act!E8*100)</f>
        <v>24326.366727279044</v>
      </c>
      <c r="F18" s="30">
        <f>IF(F8=0,"",F8/MBunk_act!F8*100)</f>
        <v>23858.775494813512</v>
      </c>
      <c r="G18" s="30">
        <f>IF(G8=0,"",G8/MBunk_act!G8*100)</f>
        <v>23916.458006318382</v>
      </c>
      <c r="H18" s="30">
        <f>IF(H8=0,"",H8/MBunk_act!H8*100)</f>
        <v>23544.846541605839</v>
      </c>
      <c r="I18" s="30">
        <f>IF(I8=0,"",I8/MBunk_act!I8*100)</f>
        <v>23291.11151400673</v>
      </c>
      <c r="J18" s="30">
        <f>IF(J8=0,"",J8/MBunk_act!J8*100)</f>
        <v>23091.110771432217</v>
      </c>
      <c r="K18" s="30">
        <f>IF(K8=0,"",K8/MBunk_act!K8*100)</f>
        <v>22880.747720571311</v>
      </c>
      <c r="L18" s="30">
        <f>IF(L8=0,"",L8/MBunk_act!L8*100)</f>
        <v>22704.309611254008</v>
      </c>
      <c r="M18" s="30">
        <f>IF(M8=0,"",M8/MBunk_act!M8*100)</f>
        <v>22471.638809643257</v>
      </c>
      <c r="N18" s="30">
        <f>IF(N8=0,"",N8/MBunk_act!N8*100)</f>
        <v>22191.724764026916</v>
      </c>
      <c r="O18" s="30">
        <f>IF(O8=0,"",O8/MBunk_act!O8*100)</f>
        <v>21977.036089101413</v>
      </c>
      <c r="P18" s="30">
        <f>IF(P8=0,"",P8/MBunk_act!P8*100)</f>
        <v>21761.377770166069</v>
      </c>
      <c r="Q18" s="30">
        <f>IF(Q8=0,"",Q8/MBunk_act!Q8*100)</f>
        <v>21579.545935472197</v>
      </c>
    </row>
    <row r="19" spans="1:17" ht="11.45" customHeight="1" x14ac:dyDescent="0.25">
      <c r="A19" s="39" t="s">
        <v>39</v>
      </c>
      <c r="B19" s="29">
        <f>IF(B9=0,"",B9/MBunk_act!B9*100)</f>
        <v>50453.414302270685</v>
      </c>
      <c r="C19" s="29">
        <f>IF(C9=0,"",C9/MBunk_act!C9*100)</f>
        <v>49959.806175402809</v>
      </c>
      <c r="D19" s="29">
        <f>IF(D9=0,"",D9/MBunk_act!D9*100)</f>
        <v>49448.812170239849</v>
      </c>
      <c r="E19" s="29">
        <f>IF(E9=0,"",E9/MBunk_act!E9*100)</f>
        <v>48822.467620623327</v>
      </c>
      <c r="F19" s="29">
        <f>IF(F9=0,"",F9/MBunk_act!F9*100)</f>
        <v>47860.205428480978</v>
      </c>
      <c r="G19" s="29">
        <f>IF(G9=0,"",G9/MBunk_act!G9*100)</f>
        <v>47952.052467093119</v>
      </c>
      <c r="H19" s="29">
        <f>IF(H9=0,"",H9/MBunk_act!H9*100)</f>
        <v>47183.497996435879</v>
      </c>
      <c r="I19" s="29">
        <f>IF(I9=0,"",I9/MBunk_act!I9*100)</f>
        <v>46651.801219199238</v>
      </c>
      <c r="J19" s="29">
        <f>IF(J9=0,"",J9/MBunk_act!J9*100)</f>
        <v>46228.19725113512</v>
      </c>
      <c r="K19" s="29">
        <f>IF(K9=0,"",K9/MBunk_act!K9*100)</f>
        <v>45784.268206585417</v>
      </c>
      <c r="L19" s="29">
        <f>IF(L9=0,"",L9/MBunk_act!L9*100)</f>
        <v>45408.619222508023</v>
      </c>
      <c r="M19" s="29">
        <f>IF(M9=0,"",M9/MBunk_act!M9*100)</f>
        <v>44920.923156508252</v>
      </c>
      <c r="N19" s="29">
        <f>IF(N9=0,"",N9/MBunk_act!N9*100)</f>
        <v>44339.308491870608</v>
      </c>
      <c r="O19" s="29">
        <f>IF(O9=0,"",O9/MBunk_act!O9*100)</f>
        <v>43888.517478116584</v>
      </c>
      <c r="P19" s="29">
        <f>IF(P9=0,"",P9/MBunk_act!P9*100)</f>
        <v>43436.228502700331</v>
      </c>
      <c r="Q19" s="29">
        <f>IF(Q9=0,"",Q9/MBunk_act!Q9*100)</f>
        <v>43051.863485119036</v>
      </c>
    </row>
    <row r="21" spans="1:17" ht="11.45" customHeight="1" x14ac:dyDescent="0.25">
      <c r="A21" s="17" t="s">
        <v>38</v>
      </c>
      <c r="B21" s="25">
        <f>IF(B7=0,"",B7/MBunk_act!B3*1000)</f>
        <v>15.258378559381413</v>
      </c>
      <c r="C21" s="25">
        <f>IF(C7=0,"",C7/MBunk_act!C3*1000)</f>
        <v>14.775236549107854</v>
      </c>
      <c r="D21" s="25">
        <f>IF(D7=0,"",D7/MBunk_act!D3*1000)</f>
        <v>14.667253174036599</v>
      </c>
      <c r="E21" s="25">
        <f>IF(E7=0,"",E7/MBunk_act!E3*1000)</f>
        <v>15.0422436674809</v>
      </c>
      <c r="F21" s="25">
        <f>IF(F7=0,"",F7/MBunk_act!F3*1000)</f>
        <v>17.312809184779695</v>
      </c>
      <c r="G21" s="25">
        <f>IF(G7=0,"",G7/MBunk_act!G3*1000)</f>
        <v>12.294387700842355</v>
      </c>
      <c r="H21" s="25">
        <f>IF(H7=0,"",H7/MBunk_act!H3*1000)</f>
        <v>11.839894483189155</v>
      </c>
      <c r="I21" s="25">
        <f>IF(I7=0,"",I7/MBunk_act!I3*1000)</f>
        <v>11.757116605024382</v>
      </c>
      <c r="J21" s="25">
        <f>IF(J7=0,"",J7/MBunk_act!J3*1000)</f>
        <v>12.109266538482355</v>
      </c>
      <c r="K21" s="25">
        <f>IF(K7=0,"",K7/MBunk_act!K3*1000)</f>
        <v>11.968591732911259</v>
      </c>
      <c r="L21" s="25">
        <f>IF(L7=0,"",L7/MBunk_act!L3*1000)</f>
        <v>11.572549899560457</v>
      </c>
      <c r="M21" s="25">
        <f>IF(M7=0,"",M7/MBunk_act!M3*1000)</f>
        <v>11.229384092114568</v>
      </c>
      <c r="N21" s="25">
        <f>IF(N7=0,"",N7/MBunk_act!N3*1000)</f>
        <v>10.955906440422245</v>
      </c>
      <c r="O21" s="25">
        <f>IF(O7=0,"",O7/MBunk_act!O3*1000)</f>
        <v>10.764339343704226</v>
      </c>
      <c r="P21" s="25">
        <f>IF(P7=0,"",P7/MBunk_act!P3*1000)</f>
        <v>10.646000791147035</v>
      </c>
      <c r="Q21" s="25">
        <f>IF(Q7=0,"",Q7/MBunk_act!Q3*1000)</f>
        <v>10.761229759996141</v>
      </c>
    </row>
    <row r="22" spans="1:17" ht="11.45" customHeight="1" x14ac:dyDescent="0.25">
      <c r="A22" s="40" t="s">
        <v>40</v>
      </c>
      <c r="B22" s="30">
        <f>IF(B8=0,"",B8/MBunk_act!B4*1000)</f>
        <v>25.85511010989006</v>
      </c>
      <c r="C22" s="30">
        <f>IF(C8=0,"",C8/MBunk_act!C4*1000)</f>
        <v>25.488717000567696</v>
      </c>
      <c r="D22" s="30">
        <f>IF(D8=0,"",D8/MBunk_act!D4*1000)</f>
        <v>25.116232490629038</v>
      </c>
      <c r="E22" s="30">
        <f>IF(E8=0,"",E8/MBunk_act!E4*1000)</f>
        <v>24.688218765709074</v>
      </c>
      <c r="F22" s="30">
        <f>IF(F8=0,"",F8/MBunk_act!F4*1000)</f>
        <v>24.094392991691421</v>
      </c>
      <c r="G22" s="30">
        <f>IF(G8=0,"",G8/MBunk_act!G4*1000)</f>
        <v>24.033666599700961</v>
      </c>
      <c r="H22" s="30">
        <f>IF(H8=0,"",H8/MBunk_act!H4*1000)</f>
        <v>23.543681083269405</v>
      </c>
      <c r="I22" s="30">
        <f>IF(I8=0,"",I8/MBunk_act!I4*1000)</f>
        <v>23.175229755254982</v>
      </c>
      <c r="J22" s="30">
        <f>IF(J8=0,"",J8/MBunk_act!J4*1000)</f>
        <v>22.863040719286222</v>
      </c>
      <c r="K22" s="30">
        <f>IF(K8=0,"",K8/MBunk_act!K4*1000)</f>
        <v>22.543155636167615</v>
      </c>
      <c r="L22" s="30">
        <f>IF(L8=0,"",L8/MBunk_act!L4*1000)</f>
        <v>22.25912706985687</v>
      </c>
      <c r="M22" s="30">
        <f>IF(M8=0,"",M8/MBunk_act!M4*1000)</f>
        <v>21.922491256389151</v>
      </c>
      <c r="N22" s="30">
        <f>IF(N8=0,"",N8/MBunk_act!N4*1000)</f>
        <v>21.542770194197878</v>
      </c>
      <c r="O22" s="30">
        <f>IF(O8=0,"",O8/MBunk_act!O4*1000)</f>
        <v>21.229264311301772</v>
      </c>
      <c r="P22" s="30">
        <f>IF(P8=0,"",P8/MBunk_act!P4*1000)</f>
        <v>20.917392350054708</v>
      </c>
      <c r="Q22" s="30">
        <f>IF(Q8=0,"",Q8/MBunk_act!Q4*1000)</f>
        <v>20.640432257888424</v>
      </c>
    </row>
    <row r="23" spans="1:17" ht="11.45" customHeight="1" x14ac:dyDescent="0.25">
      <c r="A23" s="39" t="s">
        <v>39</v>
      </c>
      <c r="B23" s="29">
        <f>IF(B9=0,"",B9/MBunk_act!B5*1000)</f>
        <v>12.414050085458175</v>
      </c>
      <c r="C23" s="29">
        <f>IF(C9=0,"",C9/MBunk_act!C5*1000)</f>
        <v>12.219923095859317</v>
      </c>
      <c r="D23" s="29">
        <f>IF(D9=0,"",D9/MBunk_act!D5*1000)</f>
        <v>12.023430231324424</v>
      </c>
      <c r="E23" s="29">
        <f>IF(E9=0,"",E9/MBunk_act!E5*1000)</f>
        <v>11.800952057337657</v>
      </c>
      <c r="F23" s="29">
        <f>IF(F9=0,"",F9/MBunk_act!F5*1000)</f>
        <v>11.499969123775344</v>
      </c>
      <c r="G23" s="29">
        <f>IF(G9=0,"",G9/MBunk_act!G5*1000)</f>
        <v>11.453919136645098</v>
      </c>
      <c r="H23" s="29">
        <f>IF(H9=0,"",H9/MBunk_act!H5*1000)</f>
        <v>11.203709577876657</v>
      </c>
      <c r="I23" s="29">
        <f>IF(I9=0,"",I9/MBunk_act!I5*1000)</f>
        <v>11.011967484872077</v>
      </c>
      <c r="J23" s="29">
        <f>IF(J9=0,"",J9/MBunk_act!J5*1000)</f>
        <v>10.84746500244092</v>
      </c>
      <c r="K23" s="29">
        <f>IF(K9=0,"",K9/MBunk_act!K5*1000)</f>
        <v>10.679781635031661</v>
      </c>
      <c r="L23" s="29">
        <f>IF(L9=0,"",L9/MBunk_act!L5*1000)</f>
        <v>10.529534892175773</v>
      </c>
      <c r="M23" s="29">
        <f>IF(M9=0,"",M9/MBunk_act!M5*1000)</f>
        <v>10.354863079133803</v>
      </c>
      <c r="N23" s="29">
        <f>IF(N9=0,"",N9/MBunk_act!N5*1000)</f>
        <v>10.16036710045303</v>
      </c>
      <c r="O23" s="29">
        <f>IF(O9=0,"",O9/MBunk_act!O5*1000)</f>
        <v>9.997609991769961</v>
      </c>
      <c r="P23" s="29">
        <f>IF(P9=0,"",P9/MBunk_act!P5*1000)</f>
        <v>9.8360830055248663</v>
      </c>
      <c r="Q23" s="29">
        <f>IF(Q9=0,"",Q9/MBunk_act!Q5*1000)</f>
        <v>9.6914068621165192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0.35857849040684153</v>
      </c>
      <c r="C26" s="23">
        <f t="shared" si="4"/>
        <v>0.33222037621216016</v>
      </c>
      <c r="D26" s="23">
        <f t="shared" si="4"/>
        <v>0.34578445412573294</v>
      </c>
      <c r="E26" s="23">
        <f t="shared" si="4"/>
        <v>0.41279499799023023</v>
      </c>
      <c r="F26" s="23">
        <f t="shared" si="4"/>
        <v>0.64233045720496529</v>
      </c>
      <c r="G26" s="23">
        <f t="shared" si="4"/>
        <v>0.13060586485582884</v>
      </c>
      <c r="H26" s="23">
        <f t="shared" si="4"/>
        <v>0.10251696438853183</v>
      </c>
      <c r="I26" s="23">
        <f t="shared" si="4"/>
        <v>0.12075812038370776</v>
      </c>
      <c r="J26" s="23">
        <f t="shared" si="4"/>
        <v>0.19827256202377402</v>
      </c>
      <c r="K26" s="23">
        <f t="shared" si="4"/>
        <v>0.20462201860541809</v>
      </c>
      <c r="L26" s="23">
        <f t="shared" si="4"/>
        <v>0.17103567714825393</v>
      </c>
      <c r="M26" s="23">
        <f t="shared" si="4"/>
        <v>0.14759100751895285</v>
      </c>
      <c r="N26" s="23">
        <f t="shared" si="4"/>
        <v>0.13742980583809128</v>
      </c>
      <c r="O26" s="23">
        <f t="shared" si="4"/>
        <v>0.1346312643945356</v>
      </c>
      <c r="P26" s="23">
        <f t="shared" si="4"/>
        <v>0.14360544457466559</v>
      </c>
      <c r="Q26" s="23">
        <f t="shared" si="4"/>
        <v>0.18741023710930368</v>
      </c>
    </row>
    <row r="27" spans="1:17" ht="11.45" customHeight="1" x14ac:dyDescent="0.25">
      <c r="A27" s="39" t="s">
        <v>39</v>
      </c>
      <c r="B27" s="22">
        <f t="shared" ref="B27:Q27" si="5">IF(B9=0,0,B9/B$7)</f>
        <v>0.64142150959315847</v>
      </c>
      <c r="C27" s="22">
        <f t="shared" si="5"/>
        <v>0.66777962378783984</v>
      </c>
      <c r="D27" s="22">
        <f t="shared" si="5"/>
        <v>0.65421554587426711</v>
      </c>
      <c r="E27" s="22">
        <f t="shared" si="5"/>
        <v>0.58720500200976977</v>
      </c>
      <c r="F27" s="22">
        <f t="shared" si="5"/>
        <v>0.35766954279503471</v>
      </c>
      <c r="G27" s="22">
        <f t="shared" si="5"/>
        <v>0.86939413514417108</v>
      </c>
      <c r="H27" s="22">
        <f t="shared" si="5"/>
        <v>0.89748303561146825</v>
      </c>
      <c r="I27" s="22">
        <f t="shared" si="5"/>
        <v>0.87924187961629219</v>
      </c>
      <c r="J27" s="22">
        <f t="shared" si="5"/>
        <v>0.80172743797622592</v>
      </c>
      <c r="K27" s="22">
        <f t="shared" si="5"/>
        <v>0.79537798139458182</v>
      </c>
      <c r="L27" s="22">
        <f t="shared" si="5"/>
        <v>0.82896432285174615</v>
      </c>
      <c r="M27" s="22">
        <f t="shared" si="5"/>
        <v>0.85240899248104707</v>
      </c>
      <c r="N27" s="22">
        <f t="shared" si="5"/>
        <v>0.86257019416190861</v>
      </c>
      <c r="O27" s="22">
        <f t="shared" si="5"/>
        <v>0.86536873560546446</v>
      </c>
      <c r="P27" s="22">
        <f t="shared" si="5"/>
        <v>0.85639455542533438</v>
      </c>
      <c r="Q27" s="22">
        <f t="shared" si="5"/>
        <v>0.81258976289069629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2018-07-16T15:36:24Z</dcterms:created>
  <dcterms:modified xsi:type="dcterms:W3CDTF">2018-07-16T15:36:24Z</dcterms:modified>
</cp:coreProperties>
</file>