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6" i="4"/>
  <c r="B4" i="4"/>
  <c r="B5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<sst xmlns="http://schemas.openxmlformats.org/spreadsheetml/2006/main" count="86" uniqueCount="58">
  <si>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</si>
  <si>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</si>
  <si>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</si>
  <si>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</si>
  <si>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</si>
  <si>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</si>
  <si>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</si>
  <si>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</si>
  <si>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</si>
  <si>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</si>
  <si>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</si>
  <si>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</si>
  <si>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</si>
  <si>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</si>
  <si>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</si>
  <si>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</si>
  <si>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</si>
  <si>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</si>
  <si>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</si>
  <si>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</si>
  <si>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</si>
  <si>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</si>
  <si>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</si>
  <si>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</si>
  <si>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</si>
  <si>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</si>
  <si>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</si>
  <si>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</si>
  <si>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</si>
  <si>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</si>
  <si>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</si>
  <si>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</si>
  <si>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</si>
  <si>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</si>
  <si>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</si>
  <si>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</si>
  <si>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</si>
  <si>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</si>
  <si>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</si>
  <si>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</si>
  <si>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</si>
  <si>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</si>
  <si>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</si>
  <si>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</si>
  <si>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</si>
  <si>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</si>
  <si>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</si>
  <si>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</si>
  <si>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</si>
  <si>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</si>
  <si>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</si>
  <si>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</si>
  <si>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</si>
  <si>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DE</t>
  </si>
  <si>
    <t>Germany</t>
  </si>
  <si>
    <t>DE - Maritime bunkers</t>
  </si>
  <si>
    <t>DE - Maritime bunkers / energy consumption</t>
  </si>
  <si>
    <t>DE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</si>
</sst>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43297.734282407408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547302.35999863059</v>
      </c>
      <c r="C3" s="25">
        <f t="shared" si="0"/>
        <v>565870.55195131968</v>
      </c>
      <c r="D3" s="25">
        <f t="shared" si="0"/>
        <v>627673.97658149176</v>
      </c>
      <c r="E3" s="25">
        <f t="shared" si="0"/>
        <v>699813.56389703706</v>
      </c>
      <c r="F3" s="25">
        <f t="shared" si="0"/>
        <v>730723.9366893922</v>
      </c>
      <c r="G3" s="25">
        <f t="shared" si="0"/>
        <v>682320.56074416405</v>
      </c>
      <c r="H3" s="25">
        <f t="shared" si="0"/>
        <v>721085.88682026125</v>
      </c>
      <c r="I3" s="25">
        <f t="shared" si="0"/>
        <v>902023.40155654366</v>
      </c>
      <c r="J3" s="25">
        <f t="shared" si="0"/>
        <v>884287.77872504224</v>
      </c>
      <c r="K3" s="25">
        <f t="shared" si="0"/>
        <v>839171.664358604</v>
      </c>
      <c r="L3" s="25">
        <f t="shared" si="0"/>
        <v>855456.43377671728</v>
      </c>
      <c r="M3" s="25">
        <f t="shared" si="0"/>
        <v>842545.86880123522</v>
      </c>
      <c r="N3" s="25">
        <f t="shared" si="0"/>
        <v>791750.05879493989</v>
      </c>
      <c r="O3" s="25">
        <f t="shared" si="0"/>
        <v>712337.6104943183</v>
      </c>
      <c r="P3" s="25">
        <f t="shared" si="0"/>
        <v>720657.43419670896</v>
      </c>
      <c r="Q3" s="25">
        <f t="shared" si="0"/>
        <v>788920.01691314147</v>
      </c>
    </row>
    <row r="4" spans="1:17" ht="11.45" customHeight="1" x14ac:dyDescent="0.25">
      <c r="A4" s="40" t="s">
        <v>40</v>
      </c>
      <c r="B4" s="30">
        <v>61466.135766357191</v>
      </c>
      <c r="C4" s="30">
        <v>61843.456684863857</v>
      </c>
      <c r="D4" s="30">
        <v>61266.07994835385</v>
      </c>
      <c r="E4" s="30">
        <v>64621.843684253989</v>
      </c>
      <c r="F4" s="30">
        <v>64662.955427415014</v>
      </c>
      <c r="G4" s="30">
        <v>68884.782798452012</v>
      </c>
      <c r="H4" s="30">
        <v>71208.815140368664</v>
      </c>
      <c r="I4" s="30">
        <v>69462.849196625306</v>
      </c>
      <c r="J4" s="30">
        <v>70179.22158897511</v>
      </c>
      <c r="K4" s="30">
        <v>57865.860554308514</v>
      </c>
      <c r="L4" s="30">
        <v>66813.618428752714</v>
      </c>
      <c r="M4" s="30">
        <v>71713.879196202091</v>
      </c>
      <c r="N4" s="30">
        <v>71954.180478979033</v>
      </c>
      <c r="O4" s="30">
        <v>74215.449141592166</v>
      </c>
      <c r="P4" s="30">
        <v>79748.597602075199</v>
      </c>
      <c r="Q4" s="30">
        <v>72491.953399169943</v>
      </c>
    </row>
    <row r="5" spans="1:17" ht="11.45" customHeight="1" x14ac:dyDescent="0.25">
      <c r="A5" s="39" t="s">
        <v>39</v>
      </c>
      <c r="B5" s="29">
        <v>485836.22423227335</v>
      </c>
      <c r="C5" s="29">
        <v>504027.09526645584</v>
      </c>
      <c r="D5" s="29">
        <v>566407.89663313795</v>
      </c>
      <c r="E5" s="29">
        <v>635191.72021278308</v>
      </c>
      <c r="F5" s="29">
        <v>666060.98126197723</v>
      </c>
      <c r="G5" s="29">
        <v>613435.77794571198</v>
      </c>
      <c r="H5" s="29">
        <v>649877.0716798926</v>
      </c>
      <c r="I5" s="29">
        <v>832560.55235991837</v>
      </c>
      <c r="J5" s="29">
        <v>814108.55713606719</v>
      </c>
      <c r="K5" s="29">
        <v>781305.80380429549</v>
      </c>
      <c r="L5" s="29">
        <v>788642.81534796453</v>
      </c>
      <c r="M5" s="29">
        <v>770831.98960503319</v>
      </c>
      <c r="N5" s="29">
        <v>719795.87831596087</v>
      </c>
      <c r="O5" s="29">
        <v>638122.16135272617</v>
      </c>
      <c r="P5" s="29">
        <v>640908.83659463376</v>
      </c>
      <c r="Q5" s="29">
        <v>716428.06351397152</v>
      </c>
    </row>
    <row r="7" spans="1:17" ht="11.45" customHeight="1" x14ac:dyDescent="0.25">
      <c r="A7" s="17" t="s">
        <v>27</v>
      </c>
      <c r="B7" s="16">
        <f t="shared" ref="B7:Q7" si="1">SUM(B8:B9)</f>
        <v>18.121786890146939</v>
      </c>
      <c r="C7" s="16">
        <f t="shared" si="1"/>
        <v>18.460815021534078</v>
      </c>
      <c r="D7" s="16">
        <f t="shared" si="1"/>
        <v>19.626310992701701</v>
      </c>
      <c r="E7" s="16">
        <f t="shared" si="1"/>
        <v>21.391612656158507</v>
      </c>
      <c r="F7" s="16">
        <f t="shared" si="1"/>
        <v>21.931992330817184</v>
      </c>
      <c r="G7" s="16">
        <f t="shared" si="1"/>
        <v>21.209379317759414</v>
      </c>
      <c r="H7" s="16">
        <f t="shared" si="1"/>
        <v>22.133481679552744</v>
      </c>
      <c r="I7" s="16">
        <f t="shared" si="1"/>
        <v>25.605957475942645</v>
      </c>
      <c r="J7" s="16">
        <f t="shared" si="1"/>
        <v>25.165804285633332</v>
      </c>
      <c r="K7" s="16">
        <f t="shared" si="1"/>
        <v>22.898036868039039</v>
      </c>
      <c r="L7" s="16">
        <f t="shared" si="1"/>
        <v>23.969638929526258</v>
      </c>
      <c r="M7" s="16">
        <f t="shared" si="1"/>
        <v>24.045898982853828</v>
      </c>
      <c r="N7" s="16">
        <f t="shared" si="1"/>
        <v>22.908543980387769</v>
      </c>
      <c r="O7" s="16">
        <f t="shared" si="1"/>
        <v>21.402085437580737</v>
      </c>
      <c r="P7" s="16">
        <f t="shared" si="1"/>
        <v>21.976396453040827</v>
      </c>
      <c r="Q7" s="16">
        <f t="shared" si="1"/>
        <v>22.523817563248613</v>
      </c>
    </row>
    <row r="8" spans="1:17" ht="11.45" customHeight="1" x14ac:dyDescent="0.25">
      <c r="A8" s="40" t="s">
        <v>40</v>
      </c>
      <c r="B8" s="35">
        <v>7.5795426450926726</v>
      </c>
      <c r="C8" s="35">
        <v>7.5885041771336716</v>
      </c>
      <c r="D8" s="35">
        <v>7.4806243445245242</v>
      </c>
      <c r="E8" s="35">
        <v>7.8514962741506951</v>
      </c>
      <c r="F8" s="35">
        <v>7.8177893865590864</v>
      </c>
      <c r="G8" s="35">
        <v>8.2871851326756776</v>
      </c>
      <c r="H8" s="35">
        <v>8.524577012415909</v>
      </c>
      <c r="I8" s="35">
        <v>8.2745999013011406</v>
      </c>
      <c r="J8" s="35">
        <v>8.3187541405429108</v>
      </c>
      <c r="K8" s="35">
        <v>6.8253902829246416</v>
      </c>
      <c r="L8" s="35">
        <v>7.8419739939850599</v>
      </c>
      <c r="M8" s="35">
        <v>8.3756583163537695</v>
      </c>
      <c r="N8" s="35">
        <v>8.3623261004913498</v>
      </c>
      <c r="O8" s="35">
        <v>8.5826365129874489</v>
      </c>
      <c r="P8" s="35">
        <v>9.1770856708421373</v>
      </c>
      <c r="Q8" s="35">
        <v>8.3009321776734328</v>
      </c>
    </row>
    <row r="9" spans="1:17" ht="11.45" customHeight="1" x14ac:dyDescent="0.25">
      <c r="A9" s="39" t="s">
        <v>39</v>
      </c>
      <c r="B9" s="34">
        <v>10.542244245054267</v>
      </c>
      <c r="C9" s="34">
        <v>10.872310844400406</v>
      </c>
      <c r="D9" s="34">
        <v>12.145686648177175</v>
      </c>
      <c r="E9" s="34">
        <v>13.540116382007811</v>
      </c>
      <c r="F9" s="34">
        <v>14.114202944258098</v>
      </c>
      <c r="G9" s="34">
        <v>12.922194185083738</v>
      </c>
      <c r="H9" s="34">
        <v>13.608904667136837</v>
      </c>
      <c r="I9" s="34">
        <v>17.331357574641505</v>
      </c>
      <c r="J9" s="34">
        <v>16.847050145090421</v>
      </c>
      <c r="K9" s="34">
        <v>16.072646585114398</v>
      </c>
      <c r="L9" s="34">
        <v>16.127664935541198</v>
      </c>
      <c r="M9" s="34">
        <v>15.67024066650006</v>
      </c>
      <c r="N9" s="34">
        <v>14.546217879896417</v>
      </c>
      <c r="O9" s="34">
        <v>12.81944892459329</v>
      </c>
      <c r="P9" s="34">
        <v>12.799310782198692</v>
      </c>
      <c r="Q9" s="34">
        <v>14.222885385575179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30201.346220234293</v>
      </c>
      <c r="C13" s="25">
        <f t="shared" si="2"/>
        <v>30652.522724010065</v>
      </c>
      <c r="D13" s="25">
        <f t="shared" si="2"/>
        <v>31981.250924582848</v>
      </c>
      <c r="E13" s="25">
        <f t="shared" si="2"/>
        <v>32714.390221326546</v>
      </c>
      <c r="F13" s="25">
        <f t="shared" si="2"/>
        <v>33317.718047102993</v>
      </c>
      <c r="G13" s="25">
        <f t="shared" si="2"/>
        <v>32170.699128985416</v>
      </c>
      <c r="H13" s="25">
        <f t="shared" si="2"/>
        <v>32578.963276546394</v>
      </c>
      <c r="I13" s="25">
        <f t="shared" si="2"/>
        <v>35227.091289361641</v>
      </c>
      <c r="J13" s="25">
        <f t="shared" si="2"/>
        <v>35138.466813471365</v>
      </c>
      <c r="K13" s="25">
        <f t="shared" si="2"/>
        <v>36648.192558809067</v>
      </c>
      <c r="L13" s="25">
        <f t="shared" si="2"/>
        <v>35689.166461450106</v>
      </c>
      <c r="M13" s="25">
        <f t="shared" si="2"/>
        <v>35039.067135814767</v>
      </c>
      <c r="N13" s="25">
        <f t="shared" si="2"/>
        <v>34561.343552552484</v>
      </c>
      <c r="O13" s="25">
        <f t="shared" si="2"/>
        <v>33283.560733922568</v>
      </c>
      <c r="P13" s="25">
        <f t="shared" si="2"/>
        <v>32792.338622786046</v>
      </c>
      <c r="Q13" s="25">
        <f t="shared" si="2"/>
        <v>35026.034760661394</v>
      </c>
    </row>
    <row r="14" spans="1:17" ht="11.45" customHeight="1" x14ac:dyDescent="0.25">
      <c r="A14" s="40" t="s">
        <v>40</v>
      </c>
      <c r="B14" s="30">
        <f t="shared" ref="B14:Q14" si="3">IF(B4=0,"",B4/B8)</f>
        <v>8109.4781894463058</v>
      </c>
      <c r="C14" s="30">
        <f t="shared" si="3"/>
        <v>8149.6241210772259</v>
      </c>
      <c r="D14" s="30">
        <f t="shared" si="3"/>
        <v>8189.968794943944</v>
      </c>
      <c r="E14" s="30">
        <f t="shared" si="3"/>
        <v>8230.5131949189145</v>
      </c>
      <c r="F14" s="30">
        <f t="shared" si="3"/>
        <v>8271.2583097452443</v>
      </c>
      <c r="G14" s="30">
        <f t="shared" si="3"/>
        <v>8312.2051330608119</v>
      </c>
      <c r="H14" s="30">
        <f t="shared" si="3"/>
        <v>8353.3546634224986</v>
      </c>
      <c r="I14" s="30">
        <f t="shared" si="3"/>
        <v>8394.7079043305293</v>
      </c>
      <c r="J14" s="30">
        <f t="shared" si="3"/>
        <v>8436.2658642529568</v>
      </c>
      <c r="K14" s="30">
        <f t="shared" si="3"/>
        <v>8478.0295566502482</v>
      </c>
      <c r="L14" s="30">
        <f t="shared" si="3"/>
        <v>8520</v>
      </c>
      <c r="M14" s="30">
        <f t="shared" si="3"/>
        <v>8562.17821782178</v>
      </c>
      <c r="N14" s="30">
        <f t="shared" si="3"/>
        <v>8604.5652387020855</v>
      </c>
      <c r="O14" s="30">
        <f t="shared" si="3"/>
        <v>8647.1620963194218</v>
      </c>
      <c r="P14" s="30">
        <f t="shared" si="3"/>
        <v>8689.9698294695172</v>
      </c>
      <c r="Q14" s="30">
        <f t="shared" si="3"/>
        <v>8732.989482090652</v>
      </c>
    </row>
    <row r="15" spans="1:17" ht="11.45" customHeight="1" x14ac:dyDescent="0.25">
      <c r="A15" s="39" t="s">
        <v>39</v>
      </c>
      <c r="B15" s="29">
        <f t="shared" ref="B15:Q15" si="4">IF(B5=0,"",B5/B9)</f>
        <v>46084.705774123569</v>
      </c>
      <c r="C15" s="29">
        <f t="shared" si="4"/>
        <v>46358.782643346349</v>
      </c>
      <c r="D15" s="29">
        <f t="shared" si="4"/>
        <v>46634.489513867411</v>
      </c>
      <c r="E15" s="29">
        <f t="shared" si="4"/>
        <v>46911.836079697932</v>
      </c>
      <c r="F15" s="29">
        <f t="shared" si="4"/>
        <v>47190.832092501711</v>
      </c>
      <c r="G15" s="29">
        <f t="shared" si="4"/>
        <v>47471.487361938045</v>
      </c>
      <c r="H15" s="29">
        <f t="shared" si="4"/>
        <v>47753.811756006631</v>
      </c>
      <c r="I15" s="29">
        <f t="shared" si="4"/>
        <v>48037.815201394558</v>
      </c>
      <c r="J15" s="29">
        <f t="shared" si="4"/>
        <v>48323.507683825308</v>
      </c>
      <c r="K15" s="29">
        <f t="shared" si="4"/>
        <v>48610.8992484099</v>
      </c>
      <c r="L15" s="29">
        <f t="shared" si="4"/>
        <v>48900</v>
      </c>
      <c r="M15" s="29">
        <f t="shared" si="4"/>
        <v>49190.820103543316</v>
      </c>
      <c r="N15" s="29">
        <f t="shared" si="4"/>
        <v>49483.369784440933</v>
      </c>
      <c r="O15" s="29">
        <f t="shared" si="4"/>
        <v>49777.659328906855</v>
      </c>
      <c r="P15" s="29">
        <f t="shared" si="4"/>
        <v>50073.699084329688</v>
      </c>
      <c r="Q15" s="29">
        <f t="shared" si="4"/>
        <v>50371.49945963647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0.11230745609522128</v>
      </c>
      <c r="C18" s="36">
        <f t="shared" si="6"/>
        <v>0.1092890528966492</v>
      </c>
      <c r="D18" s="36">
        <f t="shared" si="6"/>
        <v>9.7608124972821134E-2</v>
      </c>
      <c r="E18" s="36">
        <f t="shared" si="6"/>
        <v>9.2341513537399431E-2</v>
      </c>
      <c r="F18" s="36">
        <f t="shared" si="6"/>
        <v>8.8491634365196942E-2</v>
      </c>
      <c r="G18" s="36">
        <f t="shared" si="6"/>
        <v>0.10095662766387066</v>
      </c>
      <c r="H18" s="36">
        <f t="shared" si="6"/>
        <v>9.8752196433041908E-2</v>
      </c>
      <c r="I18" s="36">
        <f t="shared" si="6"/>
        <v>7.7007812742728499E-2</v>
      </c>
      <c r="J18" s="36">
        <f t="shared" si="6"/>
        <v>7.9362423949993793E-2</v>
      </c>
      <c r="K18" s="36">
        <f t="shared" si="6"/>
        <v>6.8955927627199584E-2</v>
      </c>
      <c r="L18" s="36">
        <f t="shared" si="6"/>
        <v>7.8102888458948388E-2</v>
      </c>
      <c r="M18" s="36">
        <f t="shared" si="6"/>
        <v>8.5115697378275429E-2</v>
      </c>
      <c r="N18" s="36">
        <f t="shared" si="6"/>
        <v>9.0879918074770707E-2</v>
      </c>
      <c r="O18" s="36">
        <f t="shared" si="6"/>
        <v>0.10418577939481706</v>
      </c>
      <c r="P18" s="36">
        <f t="shared" si="6"/>
        <v>0.1106608963119462</v>
      </c>
      <c r="Q18" s="36">
        <f t="shared" si="6"/>
        <v>9.1887582828502581E-2</v>
      </c>
    </row>
    <row r="19" spans="1:17" ht="11.45" customHeight="1" x14ac:dyDescent="0.25">
      <c r="A19" s="39" t="s">
        <v>39</v>
      </c>
      <c r="B19" s="18">
        <f t="shared" ref="B19:Q19" si="7">IF(B5=0,0,B5/B$3)</f>
        <v>0.88769254390477859</v>
      </c>
      <c r="C19" s="18">
        <f t="shared" si="7"/>
        <v>0.89071094710335086</v>
      </c>
      <c r="D19" s="18">
        <f t="shared" si="7"/>
        <v>0.90239187502717888</v>
      </c>
      <c r="E19" s="18">
        <f t="shared" si="7"/>
        <v>0.90765848646260061</v>
      </c>
      <c r="F19" s="18">
        <f t="shared" si="7"/>
        <v>0.91150836563480309</v>
      </c>
      <c r="G19" s="18">
        <f t="shared" si="7"/>
        <v>0.8990433723361293</v>
      </c>
      <c r="H19" s="18">
        <f t="shared" si="7"/>
        <v>0.90124780356695811</v>
      </c>
      <c r="I19" s="18">
        <f t="shared" si="7"/>
        <v>0.9229921872572715</v>
      </c>
      <c r="J19" s="18">
        <f t="shared" si="7"/>
        <v>0.92063757605000629</v>
      </c>
      <c r="K19" s="18">
        <f t="shared" si="7"/>
        <v>0.9310440723728004</v>
      </c>
      <c r="L19" s="18">
        <f t="shared" si="7"/>
        <v>0.92189711154105158</v>
      </c>
      <c r="M19" s="18">
        <f t="shared" si="7"/>
        <v>0.9148843026217246</v>
      </c>
      <c r="N19" s="18">
        <f t="shared" si="7"/>
        <v>0.90912008192522931</v>
      </c>
      <c r="O19" s="18">
        <f t="shared" si="7"/>
        <v>0.89581422060518301</v>
      </c>
      <c r="P19" s="18">
        <f t="shared" si="7"/>
        <v>0.8893391036880538</v>
      </c>
      <c r="Q19" s="18">
        <f t="shared" si="7"/>
        <v>0.90811241717149738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0.41825580948718544</v>
      </c>
      <c r="C22" s="36">
        <f t="shared" si="9"/>
        <v>0.41106008419898427</v>
      </c>
      <c r="D22" s="36">
        <f t="shared" si="9"/>
        <v>0.3811528487093826</v>
      </c>
      <c r="E22" s="36">
        <f t="shared" si="9"/>
        <v>0.36703620247584745</v>
      </c>
      <c r="F22" s="36">
        <f t="shared" si="9"/>
        <v>0.35645596025373932</v>
      </c>
      <c r="G22" s="36">
        <f t="shared" si="9"/>
        <v>0.39073209114311536</v>
      </c>
      <c r="H22" s="36">
        <f t="shared" si="9"/>
        <v>0.38514397038090242</v>
      </c>
      <c r="I22" s="36">
        <f t="shared" si="9"/>
        <v>0.32315135683074175</v>
      </c>
      <c r="J22" s="36">
        <f t="shared" si="9"/>
        <v>0.33055784929917481</v>
      </c>
      <c r="K22" s="36">
        <f t="shared" si="9"/>
        <v>0.29807753050007035</v>
      </c>
      <c r="L22" s="36">
        <f t="shared" si="9"/>
        <v>0.32716279194031439</v>
      </c>
      <c r="M22" s="36">
        <f t="shared" si="9"/>
        <v>0.3483196166766781</v>
      </c>
      <c r="N22" s="36">
        <f t="shared" si="9"/>
        <v>0.3650308857538227</v>
      </c>
      <c r="O22" s="36">
        <f t="shared" si="9"/>
        <v>0.4010187015661974</v>
      </c>
      <c r="P22" s="36">
        <f t="shared" si="9"/>
        <v>0.41758828343180548</v>
      </c>
      <c r="Q22" s="36">
        <f t="shared" si="9"/>
        <v>0.36854019769800461</v>
      </c>
    </row>
    <row r="23" spans="1:17" ht="11.45" customHeight="1" x14ac:dyDescent="0.25">
      <c r="A23" s="39" t="s">
        <v>39</v>
      </c>
      <c r="B23" s="18">
        <f t="shared" ref="B23:Q23" si="10">IF(B9=0,0,B9/B$7)</f>
        <v>0.58174419051281456</v>
      </c>
      <c r="C23" s="18">
        <f t="shared" si="10"/>
        <v>0.58893991580101568</v>
      </c>
      <c r="D23" s="18">
        <f t="shared" si="10"/>
        <v>0.61884715129061729</v>
      </c>
      <c r="E23" s="18">
        <f t="shared" si="10"/>
        <v>0.63296379752415255</v>
      </c>
      <c r="F23" s="18">
        <f t="shared" si="10"/>
        <v>0.64354403974626062</v>
      </c>
      <c r="G23" s="18">
        <f t="shared" si="10"/>
        <v>0.60926790885688475</v>
      </c>
      <c r="H23" s="18">
        <f t="shared" si="10"/>
        <v>0.61485602961909769</v>
      </c>
      <c r="I23" s="18">
        <f t="shared" si="10"/>
        <v>0.6768486431692583</v>
      </c>
      <c r="J23" s="18">
        <f t="shared" si="10"/>
        <v>0.66944215070082513</v>
      </c>
      <c r="K23" s="18">
        <f t="shared" si="10"/>
        <v>0.70192246949992976</v>
      </c>
      <c r="L23" s="18">
        <f t="shared" si="10"/>
        <v>0.6728372080596855</v>
      </c>
      <c r="M23" s="18">
        <f t="shared" si="10"/>
        <v>0.65168038332332201</v>
      </c>
      <c r="N23" s="18">
        <f t="shared" si="10"/>
        <v>0.6349691142461773</v>
      </c>
      <c r="O23" s="18">
        <f t="shared" si="10"/>
        <v>0.59898129843380266</v>
      </c>
      <c r="P23" s="18">
        <f t="shared" si="10"/>
        <v>0.58241171656819457</v>
      </c>
      <c r="Q23" s="18">
        <f t="shared" si="10"/>
        <v>0.63145980230199528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2183.4097640202499</v>
      </c>
      <c r="C4" s="33">
        <v>2211.5</v>
      </c>
      <c r="D4" s="33">
        <v>2371</v>
      </c>
      <c r="E4" s="33">
        <v>2580.1</v>
      </c>
      <c r="F4" s="33">
        <v>2635.1</v>
      </c>
      <c r="G4" s="33">
        <v>2469.3083022833707</v>
      </c>
      <c r="H4" s="33">
        <v>2559.3000000000002</v>
      </c>
      <c r="I4" s="33">
        <v>3043.1</v>
      </c>
      <c r="J4" s="33">
        <v>2946.9</v>
      </c>
      <c r="K4" s="33">
        <v>2705.4</v>
      </c>
      <c r="L4" s="33">
        <v>2754.9202254705301</v>
      </c>
      <c r="M4" s="33">
        <v>2700.6544377567602</v>
      </c>
      <c r="N4" s="33">
        <v>2520.7079392375999</v>
      </c>
      <c r="O4" s="33">
        <v>2279.5213528231598</v>
      </c>
      <c r="P4" s="33">
        <v>2292.7056463169997</v>
      </c>
      <c r="Q4" s="33">
        <v>2397.5589949364703</v>
      </c>
    </row>
    <row r="5" spans="1:17" ht="11.45" customHeight="1" x14ac:dyDescent="0.25">
      <c r="A5" s="31" t="s">
        <v>29</v>
      </c>
      <c r="B5" s="15">
        <v>2183.4097640202499</v>
      </c>
      <c r="C5" s="15">
        <v>2211.5</v>
      </c>
      <c r="D5" s="15">
        <v>2371</v>
      </c>
      <c r="E5" s="15">
        <v>2580.1</v>
      </c>
      <c r="F5" s="15">
        <v>2635.1</v>
      </c>
      <c r="G5" s="15">
        <v>2469.3083022833707</v>
      </c>
      <c r="H5" s="15">
        <v>2559.3000000000002</v>
      </c>
      <c r="I5" s="15">
        <v>3043.1</v>
      </c>
      <c r="J5" s="15">
        <v>2946.9</v>
      </c>
      <c r="K5" s="15">
        <v>2705.4</v>
      </c>
      <c r="L5" s="15">
        <v>2754.9202254705301</v>
      </c>
      <c r="M5" s="15">
        <v>2700.6544377567602</v>
      </c>
      <c r="N5" s="15">
        <v>2520.7079392375999</v>
      </c>
      <c r="O5" s="15">
        <v>2279.5213528231598</v>
      </c>
      <c r="P5" s="15">
        <v>2292.7056463169997</v>
      </c>
      <c r="Q5" s="15">
        <v>2397.5589949364703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513.35148562147651</v>
      </c>
      <c r="C9" s="15">
        <v>469.3</v>
      </c>
      <c r="D9" s="15">
        <v>490.82069999999999</v>
      </c>
      <c r="E9" s="15">
        <v>513.1</v>
      </c>
      <c r="F9" s="15">
        <v>452.68281999999999</v>
      </c>
      <c r="G9" s="15">
        <v>444.468329034107</v>
      </c>
      <c r="H9" s="15">
        <v>533.6</v>
      </c>
      <c r="I9" s="15">
        <v>582.98084000000017</v>
      </c>
      <c r="J9" s="15">
        <v>484.5</v>
      </c>
      <c r="K9" s="15">
        <v>494.8</v>
      </c>
      <c r="L9" s="15">
        <v>535.82688449412535</v>
      </c>
      <c r="M9" s="15">
        <v>502.08239971774083</v>
      </c>
      <c r="N9" s="15">
        <v>443.65625298557399</v>
      </c>
      <c r="O9" s="15">
        <v>437.49402885258399</v>
      </c>
      <c r="P9" s="15">
        <v>508.97530339002515</v>
      </c>
      <c r="Q9" s="15">
        <v>1038.9557657399421</v>
      </c>
    </row>
    <row r="10" spans="1:17" ht="11.45" customHeight="1" x14ac:dyDescent="0.25">
      <c r="A10" s="14" t="s">
        <v>36</v>
      </c>
      <c r="B10" s="15">
        <v>1628.9290149995186</v>
      </c>
      <c r="C10" s="15">
        <v>1710.1</v>
      </c>
      <c r="D10" s="15">
        <v>1841.0776499999999</v>
      </c>
      <c r="E10" s="15">
        <v>2055</v>
      </c>
      <c r="F10" s="15">
        <v>2173.41752</v>
      </c>
      <c r="G10" s="15">
        <v>2015.8593675360701</v>
      </c>
      <c r="H10" s="15">
        <v>2019.7</v>
      </c>
      <c r="I10" s="15">
        <v>2459.1191899999999</v>
      </c>
      <c r="J10" s="15">
        <v>2453.4</v>
      </c>
      <c r="K10" s="15">
        <v>2192.6</v>
      </c>
      <c r="L10" s="15">
        <v>2203.114550492025</v>
      </c>
      <c r="M10" s="15">
        <v>2193.5801146509311</v>
      </c>
      <c r="N10" s="15">
        <v>2076.0485334861901</v>
      </c>
      <c r="O10" s="15">
        <v>1841.02417120474</v>
      </c>
      <c r="P10" s="15">
        <v>1782.7272006115184</v>
      </c>
      <c r="Q10" s="15">
        <v>1357.6000764306923</v>
      </c>
    </row>
    <row r="11" spans="1:17" ht="11.45" customHeight="1" x14ac:dyDescent="0.25">
      <c r="A11" s="14" t="s">
        <v>35</v>
      </c>
      <c r="B11" s="15">
        <v>41.129263399254768</v>
      </c>
      <c r="C11" s="15">
        <v>32.1</v>
      </c>
      <c r="D11" s="15">
        <v>39.101649999999999</v>
      </c>
      <c r="E11" s="15">
        <v>12</v>
      </c>
      <c r="F11" s="15">
        <v>8.9996600000000004</v>
      </c>
      <c r="G11" s="15">
        <v>8.9806057131938495</v>
      </c>
      <c r="H11" s="15">
        <v>6</v>
      </c>
      <c r="I11" s="15">
        <v>0.99997000000000003</v>
      </c>
      <c r="J11" s="15">
        <v>9</v>
      </c>
      <c r="K11" s="15">
        <v>18</v>
      </c>
      <c r="L11" s="15">
        <v>15.978790484379537</v>
      </c>
      <c r="M11" s="15">
        <v>4.9919233880884661</v>
      </c>
      <c r="N11" s="15">
        <v>1.00315276583548</v>
      </c>
      <c r="O11" s="15">
        <v>1.00315276583548</v>
      </c>
      <c r="P11" s="15">
        <v>1.003142315456639</v>
      </c>
      <c r="Q11" s="15">
        <v>1.0031527658354817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2183.4097640202499</v>
      </c>
      <c r="C19" s="28">
        <f t="shared" si="0"/>
        <v>2211.5</v>
      </c>
      <c r="D19" s="28">
        <f t="shared" si="0"/>
        <v>2371</v>
      </c>
      <c r="E19" s="28">
        <f t="shared" si="0"/>
        <v>2580.1</v>
      </c>
      <c r="F19" s="28">
        <f t="shared" si="0"/>
        <v>2635.1</v>
      </c>
      <c r="G19" s="28">
        <f t="shared" si="0"/>
        <v>2469.3083022833707</v>
      </c>
      <c r="H19" s="28">
        <f t="shared" si="0"/>
        <v>2559.3000000000002</v>
      </c>
      <c r="I19" s="28">
        <f t="shared" si="0"/>
        <v>3043.1</v>
      </c>
      <c r="J19" s="28">
        <f t="shared" si="0"/>
        <v>2946.9</v>
      </c>
      <c r="K19" s="28">
        <f t="shared" si="0"/>
        <v>2705.3999999999996</v>
      </c>
      <c r="L19" s="28">
        <f t="shared" si="0"/>
        <v>2754.9202254705301</v>
      </c>
      <c r="M19" s="28">
        <f t="shared" si="0"/>
        <v>2700.6544377567607</v>
      </c>
      <c r="N19" s="28">
        <f t="shared" si="0"/>
        <v>2520.7079392375999</v>
      </c>
      <c r="O19" s="28">
        <f t="shared" si="0"/>
        <v>2279.5213528231598</v>
      </c>
      <c r="P19" s="28">
        <f t="shared" si="0"/>
        <v>2292.7056463169997</v>
      </c>
      <c r="Q19" s="28">
        <f t="shared" si="0"/>
        <v>2397.5589949364703</v>
      </c>
    </row>
    <row r="20" spans="1:17" ht="11.45" customHeight="1" x14ac:dyDescent="0.25">
      <c r="A20" s="40" t="s">
        <v>40</v>
      </c>
      <c r="B20" s="27">
        <v>575.24200898153174</v>
      </c>
      <c r="C20" s="27">
        <v>570.21993636643242</v>
      </c>
      <c r="D20" s="27">
        <v>556.54808437891086</v>
      </c>
      <c r="E20" s="27">
        <v>578.35687324617766</v>
      </c>
      <c r="F20" s="27">
        <v>570.17223434344669</v>
      </c>
      <c r="G20" s="27">
        <v>598.42229529367387</v>
      </c>
      <c r="H20" s="27">
        <v>609.46979834517856</v>
      </c>
      <c r="I20" s="27">
        <v>585.74013201061746</v>
      </c>
      <c r="J20" s="27">
        <v>583.03535674672901</v>
      </c>
      <c r="K20" s="27">
        <v>473.63383479446225</v>
      </c>
      <c r="L20" s="27">
        <v>538.7896611788068</v>
      </c>
      <c r="M20" s="27">
        <v>569.75931475333971</v>
      </c>
      <c r="N20" s="27">
        <v>563.22018075171854</v>
      </c>
      <c r="O20" s="27">
        <v>572.33519658644104</v>
      </c>
      <c r="P20" s="27">
        <v>605.91701266566326</v>
      </c>
      <c r="Q20" s="27">
        <v>542.64255925054613</v>
      </c>
    </row>
    <row r="21" spans="1:17" ht="11.45" customHeight="1" x14ac:dyDescent="0.25">
      <c r="A21" s="39" t="s">
        <v>39</v>
      </c>
      <c r="B21" s="26">
        <v>1608.167755038718</v>
      </c>
      <c r="C21" s="26">
        <v>1641.2800636335678</v>
      </c>
      <c r="D21" s="26">
        <v>1814.451915621089</v>
      </c>
      <c r="E21" s="26">
        <v>2001.7431267538223</v>
      </c>
      <c r="F21" s="26">
        <v>2064.9277656565532</v>
      </c>
      <c r="G21" s="26">
        <v>1870.8860069896969</v>
      </c>
      <c r="H21" s="26">
        <v>1949.8302016548214</v>
      </c>
      <c r="I21" s="26">
        <v>2457.3598679893826</v>
      </c>
      <c r="J21" s="26">
        <v>2363.864643253271</v>
      </c>
      <c r="K21" s="26">
        <v>2231.7661652055376</v>
      </c>
      <c r="L21" s="26">
        <v>2216.1305642917232</v>
      </c>
      <c r="M21" s="26">
        <v>2130.8951230034208</v>
      </c>
      <c r="N21" s="26">
        <v>1957.4877584858814</v>
      </c>
      <c r="O21" s="26">
        <v>1707.1861562367187</v>
      </c>
      <c r="P21" s="26">
        <v>1686.7886336513363</v>
      </c>
      <c r="Q21" s="26">
        <v>1854.9164356859239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12048.534602332174</v>
      </c>
      <c r="C25" s="25">
        <f>IF(C19=0,"",C19/MBunk_act!C7*100)</f>
        <v>11979.427763185649</v>
      </c>
      <c r="D25" s="25">
        <f>IF(D19=0,"",D19/MBunk_act!D7*100)</f>
        <v>12080.721643928333</v>
      </c>
      <c r="E25" s="25">
        <f>IF(E19=0,"",E19/MBunk_act!E7*100)</f>
        <v>12061.269252915376</v>
      </c>
      <c r="F25" s="25">
        <f>IF(F19=0,"",F19/MBunk_act!F7*100)</f>
        <v>12014.868326838487</v>
      </c>
      <c r="G25" s="25">
        <f>IF(G19=0,"",G19/MBunk_act!G7*100)</f>
        <v>11642.52977556833</v>
      </c>
      <c r="H25" s="25">
        <f>IF(H19=0,"",H19/MBunk_act!H7*100)</f>
        <v>11563.024909742608</v>
      </c>
      <c r="I25" s="25">
        <f>IF(I19=0,"",I19/MBunk_act!I7*100)</f>
        <v>11884.343722975635</v>
      </c>
      <c r="J25" s="25">
        <f>IF(J19=0,"",J19/MBunk_act!J7*100)</f>
        <v>11709.937685887226</v>
      </c>
      <c r="K25" s="25">
        <f>IF(K19=0,"",K19/MBunk_act!K7*100)</f>
        <v>11814.986654057593</v>
      </c>
      <c r="L25" s="25">
        <f>IF(L19=0,"",L19/MBunk_act!L7*100)</f>
        <v>11493.373903421494</v>
      </c>
      <c r="M25" s="25">
        <f>IF(M19=0,"",M19/MBunk_act!M7*100)</f>
        <v>11231.247539060569</v>
      </c>
      <c r="N25" s="25">
        <f>IF(N19=0,"",N19/MBunk_act!N7*100)</f>
        <v>11003.352903596156</v>
      </c>
      <c r="O25" s="25">
        <f>IF(O19=0,"",O19/MBunk_act!O7*100)</f>
        <v>10650.931001426905</v>
      </c>
      <c r="P25" s="25">
        <f>IF(P19=0,"",P19/MBunk_act!P7*100)</f>
        <v>10432.582298995443</v>
      </c>
      <c r="Q25" s="25">
        <f>IF(Q19=0,"",Q19/MBunk_act!Q7*100)</f>
        <v>10644.549877941163</v>
      </c>
    </row>
    <row r="26" spans="1:17" ht="11.45" customHeight="1" x14ac:dyDescent="0.25">
      <c r="A26" s="40" t="s">
        <v>40</v>
      </c>
      <c r="B26" s="30">
        <f>IF(B20=0,"",B20/MBunk_act!B8*100)</f>
        <v>7589.4026317533626</v>
      </c>
      <c r="C26" s="30">
        <f>IF(C20=0,"",C20/MBunk_act!C8*100)</f>
        <v>7514.2600314389729</v>
      </c>
      <c r="D26" s="30">
        <f>IF(D20=0,"",D20/MBunk_act!D8*100)</f>
        <v>7439.8614172663101</v>
      </c>
      <c r="E26" s="30">
        <f>IF(E20=0,"",E20/MBunk_act!E8*100)</f>
        <v>7366.1994230359514</v>
      </c>
      <c r="F26" s="30">
        <f>IF(F20=0,"",F20/MBunk_act!F8*100)</f>
        <v>7293.2667554811387</v>
      </c>
      <c r="G26" s="30">
        <f>IF(G20=0,"",G20/MBunk_act!G8*100)</f>
        <v>7221.0561935456808</v>
      </c>
      <c r="H26" s="30">
        <f>IF(H20=0,"",H20/MBunk_act!H8*100)</f>
        <v>7149.5605876689906</v>
      </c>
      <c r="I26" s="30">
        <f>IF(I20=0,"",I20/MBunk_act!I8*100)</f>
        <v>7078.7728590782099</v>
      </c>
      <c r="J26" s="30">
        <f>IF(J20=0,"",J20/MBunk_act!J8*100)</f>
        <v>7008.6859990873354</v>
      </c>
      <c r="K26" s="30">
        <f>IF(K20=0,"",K20/MBunk_act!K8*100)</f>
        <v>6939.2930684033036</v>
      </c>
      <c r="L26" s="30">
        <f>IF(L20=0,"",L20/MBunk_act!L8*100)</f>
        <v>6870.5871964389135</v>
      </c>
      <c r="M26" s="30">
        <f>IF(M20=0,"",M20/MBunk_act!M8*100)</f>
        <v>6802.5615806325877</v>
      </c>
      <c r="N26" s="30">
        <f>IF(N20=0,"",N20/MBunk_act!N8*100)</f>
        <v>6735.209485774838</v>
      </c>
      <c r="O26" s="30">
        <f>IF(O20=0,"",O20/MBunk_act!O8*100)</f>
        <v>6668.5242433414242</v>
      </c>
      <c r="P26" s="30">
        <f>IF(P20=0,"",P20/MBunk_act!P8*100)</f>
        <v>6602.4992508330943</v>
      </c>
      <c r="Q26" s="30">
        <f>IF(Q20=0,"",Q20/MBunk_act!Q8*100)</f>
        <v>6537.1279711218749</v>
      </c>
    </row>
    <row r="27" spans="1:17" ht="11.45" customHeight="1" x14ac:dyDescent="0.25">
      <c r="A27" s="39" t="s">
        <v>39</v>
      </c>
      <c r="B27" s="29">
        <f>IF(B21=0,"",B21/MBunk_act!B9*100)</f>
        <v>15254.510497545773</v>
      </c>
      <c r="C27" s="29">
        <f>IF(C21=0,"",C21/MBunk_act!C9*100)</f>
        <v>15095.963380028639</v>
      </c>
      <c r="D27" s="29">
        <f>IF(D21=0,"",D21/MBunk_act!D9*100)</f>
        <v>14939.064115353263</v>
      </c>
      <c r="E27" s="29">
        <f>IF(E21=0,"",E21/MBunk_act!E9*100)</f>
        <v>14783.795576629982</v>
      </c>
      <c r="F27" s="29">
        <f>IF(F21=0,"",F21/MBunk_act!F9*100)</f>
        <v>14630.140814976745</v>
      </c>
      <c r="G27" s="29">
        <f>IF(G21=0,"",G21/MBunk_act!G9*100)</f>
        <v>14478.083057668997</v>
      </c>
      <c r="H27" s="29">
        <f>IF(H21=0,"",H21/MBunk_act!H9*100)</f>
        <v>14327.605706308796</v>
      </c>
      <c r="I27" s="29">
        <f>IF(I21=0,"",I21/MBunk_act!I9*100)</f>
        <v>14178.692335012956</v>
      </c>
      <c r="J27" s="29">
        <f>IF(J21=0,"",J21/MBunk_act!J9*100)</f>
        <v>14031.326688620027</v>
      </c>
      <c r="K27" s="29">
        <f>IF(K21=0,"",K21/MBunk_act!K9*100)</f>
        <v>13885.492680915891</v>
      </c>
      <c r="L27" s="29">
        <f>IF(L21=0,"",L21/MBunk_act!L9*100)</f>
        <v>13741.174392877827</v>
      </c>
      <c r="M27" s="29">
        <f>IF(M21=0,"",M21/MBunk_act!M9*100)</f>
        <v>13598.356070936816</v>
      </c>
      <c r="N27" s="29">
        <f>IF(N21=0,"",N21/MBunk_act!N9*100)</f>
        <v>13457.022125257899</v>
      </c>
      <c r="O27" s="29">
        <f>IF(O21=0,"",O21/MBunk_act!O9*100)</f>
        <v>13317.157128038412</v>
      </c>
      <c r="P27" s="29">
        <f>IF(P21=0,"",P21/MBunk_act!P9*100)</f>
        <v>13178.74581182391</v>
      </c>
      <c r="Q27" s="29">
        <f>IF(Q21=0,"",Q21/MBunk_act!Q9*100)</f>
        <v>13041.773067841608</v>
      </c>
    </row>
    <row r="29" spans="1:17" ht="11.45" customHeight="1" x14ac:dyDescent="0.25">
      <c r="A29" s="17" t="s">
        <v>34</v>
      </c>
      <c r="B29" s="25">
        <f>IF(B19=0,"",B19/MBunk_act!B3*1000)</f>
        <v>3.9894031592074866</v>
      </c>
      <c r="C29" s="25">
        <f>IF(C19=0,"",C19/MBunk_act!C3*1000)</f>
        <v>3.9081376339058012</v>
      </c>
      <c r="D29" s="25">
        <f>IF(D19=0,"",D19/MBunk_act!D3*1000)</f>
        <v>3.7774387476014306</v>
      </c>
      <c r="E29" s="25">
        <f>IF(E19=0,"",E19/MBunk_act!E3*1000)</f>
        <v>3.6868390855876689</v>
      </c>
      <c r="F29" s="25">
        <f>IF(F19=0,"",F19/MBunk_act!F3*1000)</f>
        <v>3.6061498299050494</v>
      </c>
      <c r="G29" s="25">
        <f>IF(G19=0,"",G19/MBunk_act!G3*1000)</f>
        <v>3.6189856269174299</v>
      </c>
      <c r="H29" s="25">
        <f>IF(H19=0,"",H19/MBunk_act!H3*1000)</f>
        <v>3.5492304686278442</v>
      </c>
      <c r="I29" s="25">
        <f>IF(I19=0,"",I19/MBunk_act!I3*1000)</f>
        <v>3.3736375295239411</v>
      </c>
      <c r="J29" s="25">
        <f>IF(J19=0,"",J19/MBunk_act!J3*1000)</f>
        <v>3.3325124138307247</v>
      </c>
      <c r="K29" s="25">
        <f>IF(K19=0,"",K19/MBunk_act!K3*1000)</f>
        <v>3.2238934116868587</v>
      </c>
      <c r="L29" s="25">
        <f>IF(L19=0,"",L19/MBunk_act!L3*1000)</f>
        <v>3.2204097329748906</v>
      </c>
      <c r="M29" s="25">
        <f>IF(M19=0,"",M19/MBunk_act!M3*1000)</f>
        <v>3.205350044145634</v>
      </c>
      <c r="N29" s="25">
        <f>IF(N19=0,"",N19/MBunk_act!N3*1000)</f>
        <v>3.1837167692468125</v>
      </c>
      <c r="O29" s="25">
        <f>IF(O19=0,"",O19/MBunk_act!O3*1000)</f>
        <v>3.2000575559127262</v>
      </c>
      <c r="P29" s="25">
        <f>IF(P19=0,"",P19/MBunk_act!P3*1000)</f>
        <v>3.1814084439059407</v>
      </c>
      <c r="Q29" s="25">
        <f>IF(Q19=0,"",Q19/MBunk_act!Q3*1000)</f>
        <v>3.0390393747614044</v>
      </c>
    </row>
    <row r="30" spans="1:17" ht="11.45" customHeight="1" x14ac:dyDescent="0.25">
      <c r="A30" s="40" t="s">
        <v>40</v>
      </c>
      <c r="B30" s="30">
        <f>IF(B20=0,"",B20/MBunk_act!B4*1000)</f>
        <v>9.3586818466695298</v>
      </c>
      <c r="C30" s="30">
        <f>IF(C20=0,"",C20/MBunk_act!C4*1000)</f>
        <v>9.2203762036153023</v>
      </c>
      <c r="D30" s="30">
        <f>IF(D20=0,"",D20/MBunk_act!D4*1000)</f>
        <v>9.0841144863204946</v>
      </c>
      <c r="E30" s="30">
        <f>IF(E20=0,"",E20/MBunk_act!E4*1000)</f>
        <v>8.9498664889857107</v>
      </c>
      <c r="F30" s="30">
        <f>IF(F20=0,"",F20/MBunk_act!F4*1000)</f>
        <v>8.8176024522026726</v>
      </c>
      <c r="G30" s="30">
        <f>IF(G20=0,"",G20/MBunk_act!G4*1000)</f>
        <v>8.6872930563573139</v>
      </c>
      <c r="H30" s="30">
        <f>IF(H20=0,"",H20/MBunk_act!H4*1000)</f>
        <v>8.5589094151303584</v>
      </c>
      <c r="I30" s="30">
        <f>IF(I20=0,"",I20/MBunk_act!I4*1000)</f>
        <v>8.4324230690939501</v>
      </c>
      <c r="J30" s="30">
        <f>IF(J20=0,"",J20/MBunk_act!J4*1000)</f>
        <v>8.3078059794029073</v>
      </c>
      <c r="K30" s="30">
        <f>IF(K20=0,"",K20/MBunk_act!K4*1000)</f>
        <v>8.1850305215792201</v>
      </c>
      <c r="L30" s="30">
        <f>IF(L20=0,"",L20/MBunk_act!L4*1000)</f>
        <v>8.0640694793883956</v>
      </c>
      <c r="M30" s="30">
        <f>IF(M20=0,"",M20/MBunk_act!M4*1000)</f>
        <v>7.9448960388063021</v>
      </c>
      <c r="N30" s="30">
        <f>IF(N20=0,"",N20/MBunk_act!N4*1000)</f>
        <v>7.8274837820751753</v>
      </c>
      <c r="O30" s="30">
        <f>IF(O20=0,"",O20/MBunk_act!O4*1000)</f>
        <v>7.7118066818474631</v>
      </c>
      <c r="P30" s="30">
        <f>IF(P20=0,"",P20/MBunk_act!P4*1000)</f>
        <v>7.5978390954162212</v>
      </c>
      <c r="Q30" s="30">
        <f>IF(Q20=0,"",Q20/MBunk_act!Q4*1000)</f>
        <v>7.4855557590307615</v>
      </c>
    </row>
    <row r="31" spans="1:17" ht="11.45" customHeight="1" x14ac:dyDescent="0.25">
      <c r="A31" s="39" t="s">
        <v>39</v>
      </c>
      <c r="B31" s="29">
        <f>IF(B21=0,"",B21/MBunk_act!B5*1000)</f>
        <v>3.3101026124183557</v>
      </c>
      <c r="C31" s="29">
        <f>IF(C21=0,"",C21/MBunk_act!C5*1000)</f>
        <v>3.256333000839764</v>
      </c>
      <c r="D31" s="29">
        <f>IF(D21=0,"",D21/MBunk_act!D5*1000)</f>
        <v>3.2034368277819198</v>
      </c>
      <c r="E31" s="29">
        <f>IF(E21=0,"",E21/MBunk_act!E5*1000)</f>
        <v>3.1513999050290793</v>
      </c>
      <c r="F31" s="29">
        <f>IF(F21=0,"",F21/MBunk_act!F5*1000)</f>
        <v>3.100208274840182</v>
      </c>
      <c r="G31" s="29">
        <f>IF(G21=0,"",G21/MBunk_act!G5*1000)</f>
        <v>3.0498482062049974</v>
      </c>
      <c r="H31" s="29">
        <f>IF(H21=0,"",H21/MBunk_act!H5*1000)</f>
        <v>3.0003061911610902</v>
      </c>
      <c r="I31" s="29">
        <f>IF(I21=0,"",I21/MBunk_act!I5*1000)</f>
        <v>2.9515689411706103</v>
      </c>
      <c r="J31" s="29">
        <f>IF(J21=0,"",J21/MBunk_act!J5*1000)</f>
        <v>2.9036233835559391</v>
      </c>
      <c r="K31" s="29">
        <f>IF(K21=0,"",K21/MBunk_act!K5*1000)</f>
        <v>2.8564566579932369</v>
      </c>
      <c r="L31" s="29">
        <f>IF(L21=0,"",L21/MBunk_act!L5*1000)</f>
        <v>2.81005611306295</v>
      </c>
      <c r="M31" s="29">
        <f>IF(M21=0,"",M21/MBunk_act!M5*1000)</f>
        <v>2.7644093028563468</v>
      </c>
      <c r="N31" s="29">
        <f>IF(N21=0,"",N21/MBunk_act!N5*1000)</f>
        <v>2.7195039836371842</v>
      </c>
      <c r="O31" s="29">
        <f>IF(O21=0,"",O21/MBunk_act!O5*1000)</f>
        <v>2.6753281105575968</v>
      </c>
      <c r="P31" s="29">
        <f>IF(P21=0,"",P21/MBunk_act!P5*1000)</f>
        <v>2.6318698344273379</v>
      </c>
      <c r="Q31" s="29">
        <f>IF(Q21=0,"",Q21/MBunk_act!Q5*1000)</f>
        <v>2.5891174985354968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0.26346039962849443</v>
      </c>
      <c r="C34" s="23">
        <f t="shared" si="2"/>
        <v>0.25784306414941555</v>
      </c>
      <c r="D34" s="23">
        <f t="shared" si="2"/>
        <v>0.23473137257651239</v>
      </c>
      <c r="E34" s="23">
        <f t="shared" si="2"/>
        <v>0.22416064231858365</v>
      </c>
      <c r="F34" s="23">
        <f t="shared" si="2"/>
        <v>0.216375938045405</v>
      </c>
      <c r="G34" s="23">
        <f t="shared" si="2"/>
        <v>0.24234409884756491</v>
      </c>
      <c r="H34" s="23">
        <f t="shared" si="2"/>
        <v>0.23813925618144746</v>
      </c>
      <c r="I34" s="23">
        <f t="shared" si="2"/>
        <v>0.19248139463396455</v>
      </c>
      <c r="J34" s="23">
        <f t="shared" si="2"/>
        <v>0.19784701101046151</v>
      </c>
      <c r="K34" s="23">
        <f t="shared" si="2"/>
        <v>0.17506979921433516</v>
      </c>
      <c r="L34" s="23">
        <f t="shared" si="2"/>
        <v>0.19557359817443842</v>
      </c>
      <c r="M34" s="23">
        <f t="shared" si="2"/>
        <v>0.21097083239816411</v>
      </c>
      <c r="N34" s="23">
        <f t="shared" si="2"/>
        <v>0.2234373018724522</v>
      </c>
      <c r="O34" s="23">
        <f t="shared" si="2"/>
        <v>0.25107691835288615</v>
      </c>
      <c r="P34" s="23">
        <f t="shared" si="2"/>
        <v>0.26428033343007107</v>
      </c>
      <c r="Q34" s="23">
        <f t="shared" si="2"/>
        <v>0.22633126458893449</v>
      </c>
    </row>
    <row r="35" spans="1:17" ht="11.45" customHeight="1" x14ac:dyDescent="0.25">
      <c r="A35" s="39" t="s">
        <v>39</v>
      </c>
      <c r="B35" s="22">
        <f t="shared" ref="B35:Q35" si="3">IF(B21=0,0,B21/B$19)</f>
        <v>0.73653960037150557</v>
      </c>
      <c r="C35" s="22">
        <f t="shared" si="3"/>
        <v>0.74215693585058462</v>
      </c>
      <c r="D35" s="22">
        <f t="shared" si="3"/>
        <v>0.76526862742348756</v>
      </c>
      <c r="E35" s="22">
        <f t="shared" si="3"/>
        <v>0.77583935768141632</v>
      </c>
      <c r="F35" s="22">
        <f t="shared" si="3"/>
        <v>0.783624061954595</v>
      </c>
      <c r="G35" s="22">
        <f t="shared" si="3"/>
        <v>0.75765590115243509</v>
      </c>
      <c r="H35" s="22">
        <f t="shared" si="3"/>
        <v>0.7618607438185524</v>
      </c>
      <c r="I35" s="22">
        <f t="shared" si="3"/>
        <v>0.80751860536603548</v>
      </c>
      <c r="J35" s="22">
        <f t="shared" si="3"/>
        <v>0.80215298898953846</v>
      </c>
      <c r="K35" s="22">
        <f t="shared" si="3"/>
        <v>0.82493020078566492</v>
      </c>
      <c r="L35" s="22">
        <f t="shared" si="3"/>
        <v>0.80442640182556158</v>
      </c>
      <c r="M35" s="22">
        <f t="shared" si="3"/>
        <v>0.78902916760183583</v>
      </c>
      <c r="N35" s="22">
        <f t="shared" si="3"/>
        <v>0.77656269812754775</v>
      </c>
      <c r="O35" s="22">
        <f t="shared" si="3"/>
        <v>0.74892308164711385</v>
      </c>
      <c r="P35" s="22">
        <f t="shared" si="3"/>
        <v>0.73571966656992893</v>
      </c>
      <c r="Q35" s="22">
        <f t="shared" si="3"/>
        <v>0.7736687354110654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6997.5338999999867</v>
      </c>
      <c r="C4" s="33">
        <v>7096.1989464000008</v>
      </c>
      <c r="D4" s="33">
        <v>7608.8966773599004</v>
      </c>
      <c r="E4" s="33">
        <v>8288.0766550800017</v>
      </c>
      <c r="F4" s="33">
        <v>8475.171269268385</v>
      </c>
      <c r="G4" s="33">
        <v>7939.0477000000146</v>
      </c>
      <c r="H4" s="33">
        <v>8218.8701071200012</v>
      </c>
      <c r="I4" s="33">
        <v>9780.6998842996691</v>
      </c>
      <c r="J4" s="33">
        <v>9481.1890510800022</v>
      </c>
      <c r="K4" s="33">
        <v>8695.6201857600008</v>
      </c>
      <c r="L4" s="33">
        <v>8850.7731000000131</v>
      </c>
      <c r="M4" s="33">
        <v>8681.468578913953</v>
      </c>
      <c r="N4" s="33">
        <v>8107.0940999999875</v>
      </c>
      <c r="O4" s="33">
        <v>7326.3603000000048</v>
      </c>
      <c r="P4" s="33">
        <v>7359.2089343862126</v>
      </c>
      <c r="Q4" s="33">
        <v>7625.7705000000105</v>
      </c>
    </row>
    <row r="5" spans="1:17" ht="11.45" customHeight="1" x14ac:dyDescent="0.25">
      <c r="A5" s="38" t="s">
        <v>21</v>
      </c>
      <c r="B5" s="37">
        <f t="shared" ref="B5:Q5" si="0">B4</f>
        <v>6997.5338999999867</v>
      </c>
      <c r="C5" s="37">
        <f t="shared" si="0"/>
        <v>7096.1989464000008</v>
      </c>
      <c r="D5" s="37">
        <f t="shared" si="0"/>
        <v>7608.8966773599004</v>
      </c>
      <c r="E5" s="37">
        <f t="shared" si="0"/>
        <v>8288.0766550800017</v>
      </c>
      <c r="F5" s="37">
        <f t="shared" si="0"/>
        <v>8475.171269268385</v>
      </c>
      <c r="G5" s="37">
        <f t="shared" si="0"/>
        <v>7939.0477000000146</v>
      </c>
      <c r="H5" s="37">
        <f t="shared" si="0"/>
        <v>8218.8701071200012</v>
      </c>
      <c r="I5" s="37">
        <f t="shared" si="0"/>
        <v>9780.6998842996691</v>
      </c>
      <c r="J5" s="37">
        <f t="shared" si="0"/>
        <v>9481.1890510800022</v>
      </c>
      <c r="K5" s="37">
        <f t="shared" si="0"/>
        <v>8695.6201857600008</v>
      </c>
      <c r="L5" s="37">
        <f t="shared" si="0"/>
        <v>8850.7731000000131</v>
      </c>
      <c r="M5" s="37">
        <f t="shared" si="0"/>
        <v>8681.468578913953</v>
      </c>
      <c r="N5" s="37">
        <f t="shared" si="0"/>
        <v>8107.0940999999875</v>
      </c>
      <c r="O5" s="37">
        <f t="shared" si="0"/>
        <v>7326.3603000000048</v>
      </c>
      <c r="P5" s="37">
        <f t="shared" si="0"/>
        <v>7359.2089343862126</v>
      </c>
      <c r="Q5" s="37">
        <f t="shared" si="0"/>
        <v>7625.7705000000105</v>
      </c>
    </row>
    <row r="7" spans="1:17" ht="11.45" customHeight="1" x14ac:dyDescent="0.25">
      <c r="A7" s="17" t="s">
        <v>25</v>
      </c>
      <c r="B7" s="28">
        <f t="shared" ref="B7:Q7" si="1">SUM(B8:B9)</f>
        <v>6997.5338999999858</v>
      </c>
      <c r="C7" s="28">
        <f t="shared" si="1"/>
        <v>7096.1989464000008</v>
      </c>
      <c r="D7" s="28">
        <f t="shared" si="1"/>
        <v>7608.8966773599004</v>
      </c>
      <c r="E7" s="28">
        <f t="shared" si="1"/>
        <v>8288.0766550800017</v>
      </c>
      <c r="F7" s="28">
        <f t="shared" si="1"/>
        <v>8475.171269268385</v>
      </c>
      <c r="G7" s="28">
        <f t="shared" si="1"/>
        <v>7939.0477000000155</v>
      </c>
      <c r="H7" s="28">
        <f t="shared" si="1"/>
        <v>8218.8701071200012</v>
      </c>
      <c r="I7" s="28">
        <f t="shared" si="1"/>
        <v>9780.6998842996691</v>
      </c>
      <c r="J7" s="28">
        <f t="shared" si="1"/>
        <v>9481.1890510800022</v>
      </c>
      <c r="K7" s="28">
        <f t="shared" si="1"/>
        <v>8695.620185759999</v>
      </c>
      <c r="L7" s="28">
        <f t="shared" si="1"/>
        <v>8850.7731000000131</v>
      </c>
      <c r="M7" s="28">
        <f t="shared" si="1"/>
        <v>8681.468578913953</v>
      </c>
      <c r="N7" s="28">
        <f t="shared" si="1"/>
        <v>8107.0940999999875</v>
      </c>
      <c r="O7" s="28">
        <f t="shared" si="1"/>
        <v>7326.3603000000048</v>
      </c>
      <c r="P7" s="28">
        <f t="shared" si="1"/>
        <v>7359.2089343862117</v>
      </c>
      <c r="Q7" s="28">
        <f t="shared" si="1"/>
        <v>7625.7705000000096</v>
      </c>
    </row>
    <row r="8" spans="1:17" ht="11.45" customHeight="1" x14ac:dyDescent="0.25">
      <c r="A8" s="40" t="s">
        <v>40</v>
      </c>
      <c r="B8" s="27">
        <v>1843.5730777079336</v>
      </c>
      <c r="C8" s="27">
        <v>1829.7056801536303</v>
      </c>
      <c r="D8" s="27">
        <v>1786.046760869554</v>
      </c>
      <c r="E8" s="27">
        <v>1857.8605865883915</v>
      </c>
      <c r="F8" s="27">
        <v>1833.8231334834124</v>
      </c>
      <c r="G8" s="27">
        <v>1923.9813605643365</v>
      </c>
      <c r="H8" s="27">
        <v>1957.2356139614908</v>
      </c>
      <c r="I8" s="27">
        <v>1882.6027542262559</v>
      </c>
      <c r="J8" s="27">
        <v>1875.8249145812922</v>
      </c>
      <c r="K8" s="27">
        <v>1522.3404799651228</v>
      </c>
      <c r="L8" s="27">
        <v>1730.9775417925314</v>
      </c>
      <c r="M8" s="27">
        <v>1831.5366525319839</v>
      </c>
      <c r="N8" s="27">
        <v>1811.4272317300733</v>
      </c>
      <c r="O8" s="27">
        <v>1839.4799668669275</v>
      </c>
      <c r="P8" s="27">
        <v>1944.8941909611463</v>
      </c>
      <c r="Q8" s="27">
        <v>1725.9502807299937</v>
      </c>
    </row>
    <row r="9" spans="1:17" ht="11.45" customHeight="1" x14ac:dyDescent="0.25">
      <c r="A9" s="39" t="s">
        <v>39</v>
      </c>
      <c r="B9" s="26">
        <v>5153.9608222920524</v>
      </c>
      <c r="C9" s="26">
        <v>5266.4932662463707</v>
      </c>
      <c r="D9" s="26">
        <v>5822.849916490346</v>
      </c>
      <c r="E9" s="26">
        <v>6430.2160684916107</v>
      </c>
      <c r="F9" s="26">
        <v>6641.3481357849723</v>
      </c>
      <c r="G9" s="26">
        <v>6015.0663394356789</v>
      </c>
      <c r="H9" s="26">
        <v>6261.6344931585099</v>
      </c>
      <c r="I9" s="26">
        <v>7898.0971300734136</v>
      </c>
      <c r="J9" s="26">
        <v>7605.3641364987097</v>
      </c>
      <c r="K9" s="26">
        <v>7173.2797057948765</v>
      </c>
      <c r="L9" s="26">
        <v>7119.795558207481</v>
      </c>
      <c r="M9" s="26">
        <v>6849.9319263819698</v>
      </c>
      <c r="N9" s="26">
        <v>6295.6668682699137</v>
      </c>
      <c r="O9" s="26">
        <v>5486.8803331330773</v>
      </c>
      <c r="P9" s="26">
        <v>5414.3147434250659</v>
      </c>
      <c r="Q9" s="26">
        <v>5899.8202192700164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3.2048651679177378</v>
      </c>
      <c r="C14" s="33">
        <f>IF(C4=0,0,C4/MBunk_ene!C4)</f>
        <v>3.208771850056523</v>
      </c>
      <c r="D14" s="33">
        <f>IF(D4=0,0,D4/MBunk_ene!D4)</f>
        <v>3.2091508550653312</v>
      </c>
      <c r="E14" s="33">
        <f>IF(E4=0,0,E4/MBunk_ene!E4)</f>
        <v>3.2123083039727152</v>
      </c>
      <c r="F14" s="33">
        <f>IF(F4=0,0,F4/MBunk_ene!F4)</f>
        <v>3.2162617241350935</v>
      </c>
      <c r="G14" s="33">
        <f>IF(G4=0,0,G4/MBunk_ene!G4)</f>
        <v>3.2150897045374096</v>
      </c>
      <c r="H14" s="33">
        <f>IF(H4=0,0,H4/MBunk_ene!H4)</f>
        <v>3.2113742457390697</v>
      </c>
      <c r="I14" s="33">
        <f>IF(I4=0,0,I4/MBunk_ene!I4)</f>
        <v>3.2140579949064012</v>
      </c>
      <c r="J14" s="33">
        <f>IF(J4=0,0,J4/MBunk_ene!J4)</f>
        <v>3.2173433272523675</v>
      </c>
      <c r="K14" s="33">
        <f>IF(K4=0,0,K4/MBunk_ene!K4)</f>
        <v>3.2141717253493014</v>
      </c>
      <c r="L14" s="33">
        <f>IF(L4=0,0,L4/MBunk_ene!L4)</f>
        <v>3.2127148431270216</v>
      </c>
      <c r="M14" s="33">
        <f>IF(M4=0,0,M4/MBunk_ene!M4)</f>
        <v>3.2145795691377033</v>
      </c>
      <c r="N14" s="33">
        <f>IF(N4=0,0,N4/MBunk_ene!N4)</f>
        <v>3.2161973125898973</v>
      </c>
      <c r="O14" s="33">
        <f>IF(O4=0,0,O4/MBunk_ene!O4)</f>
        <v>3.2139906436613965</v>
      </c>
      <c r="P14" s="33">
        <f>IF(P4=0,0,P4/MBunk_ene!P4)</f>
        <v>3.2098359186265535</v>
      </c>
      <c r="Q14" s="33">
        <f>IF(Q4=0,0,Q4/MBunk_ene!Q4)</f>
        <v>3.1806393569898685</v>
      </c>
    </row>
    <row r="15" spans="1:17" ht="11.45" customHeight="1" x14ac:dyDescent="0.25">
      <c r="A15" s="38" t="s">
        <v>21</v>
      </c>
      <c r="B15" s="37">
        <f t="shared" ref="B15:Q15" si="2">B14</f>
        <v>3.2048651679177378</v>
      </c>
      <c r="C15" s="37">
        <f t="shared" si="2"/>
        <v>3.208771850056523</v>
      </c>
      <c r="D15" s="37">
        <f t="shared" si="2"/>
        <v>3.2091508550653312</v>
      </c>
      <c r="E15" s="37">
        <f t="shared" si="2"/>
        <v>3.2123083039727152</v>
      </c>
      <c r="F15" s="37">
        <f t="shared" si="2"/>
        <v>3.2162617241350935</v>
      </c>
      <c r="G15" s="37">
        <f t="shared" si="2"/>
        <v>3.2150897045374096</v>
      </c>
      <c r="H15" s="37">
        <f t="shared" si="2"/>
        <v>3.2113742457390697</v>
      </c>
      <c r="I15" s="37">
        <f t="shared" si="2"/>
        <v>3.2140579949064012</v>
      </c>
      <c r="J15" s="37">
        <f t="shared" si="2"/>
        <v>3.2173433272523675</v>
      </c>
      <c r="K15" s="37">
        <f t="shared" si="2"/>
        <v>3.2141717253493014</v>
      </c>
      <c r="L15" s="37">
        <f t="shared" si="2"/>
        <v>3.2127148431270216</v>
      </c>
      <c r="M15" s="37">
        <f t="shared" si="2"/>
        <v>3.2145795691377033</v>
      </c>
      <c r="N15" s="37">
        <f t="shared" si="2"/>
        <v>3.2161973125898973</v>
      </c>
      <c r="O15" s="37">
        <f t="shared" si="2"/>
        <v>3.2139906436613965</v>
      </c>
      <c r="P15" s="37">
        <f t="shared" si="2"/>
        <v>3.2098359186265535</v>
      </c>
      <c r="Q15" s="37">
        <f t="shared" si="2"/>
        <v>3.1806393569898685</v>
      </c>
    </row>
    <row r="17" spans="1:17" ht="11.45" customHeight="1" x14ac:dyDescent="0.25">
      <c r="A17" s="17" t="s">
        <v>30</v>
      </c>
      <c r="B17" s="25">
        <f>IF(B7=0,"",B7/MBunk_act!B7*100)</f>
        <v>38613.928871465978</v>
      </c>
      <c r="C17" s="25">
        <f>IF(C7=0,"",C7/MBunk_act!C7*100)</f>
        <v>38439.25058629569</v>
      </c>
      <c r="D17" s="25">
        <f>IF(D7=0,"",D7/MBunk_act!D7*100)</f>
        <v>38768.858193418862</v>
      </c>
      <c r="E17" s="25">
        <f>IF(E7=0,"",E7/MBunk_act!E7*100)</f>
        <v>38744.51537759084</v>
      </c>
      <c r="F17" s="25">
        <f>IF(F7=0,"",F7/MBunk_act!F7*100)</f>
        <v>38642.961120133681</v>
      </c>
      <c r="G17" s="25">
        <f>IF(G7=0,"",G7/MBunk_act!G7*100)</f>
        <v>37431.777616199972</v>
      </c>
      <c r="H17" s="25">
        <f>IF(H7=0,"",H7/MBunk_act!H7*100)</f>
        <v>37133.200397986737</v>
      </c>
      <c r="I17" s="25">
        <f>IF(I7=0,"",I7/MBunk_act!I7*100)</f>
        <v>38196.969957045541</v>
      </c>
      <c r="J17" s="25">
        <f>IF(J7=0,"",J7/MBunk_act!J7*100)</f>
        <v>37674.8898762303</v>
      </c>
      <c r="K17" s="25">
        <f>IF(K7=0,"",K7/MBunk_act!K7*100)</f>
        <v>37975.396038851264</v>
      </c>
      <c r="L17" s="25">
        <f>IF(L7=0,"",L7/MBunk_act!L7*100)</f>
        <v>36924.932937130987</v>
      </c>
      <c r="M17" s="25">
        <f>IF(M7=0,"",M7/MBunk_act!M7*100)</f>
        <v>36103.738874992203</v>
      </c>
      <c r="N17" s="25">
        <f>IF(N7=0,"",N7/MBunk_act!N7*100)</f>
        <v>35388.954038024203</v>
      </c>
      <c r="O17" s="25">
        <f>IF(O7=0,"",O7/MBunk_act!O7*100)</f>
        <v>34231.992584869178</v>
      </c>
      <c r="P17" s="25">
        <f>IF(P7=0,"",P7/MBunk_act!P7*100)</f>
        <v>33486.877387343156</v>
      </c>
      <c r="Q17" s="25">
        <f>IF(Q7=0,"",Q7/MBunk_act!Q7*100)</f>
        <v>33856.474279221358</v>
      </c>
    </row>
    <row r="18" spans="1:17" ht="11.45" customHeight="1" x14ac:dyDescent="0.25">
      <c r="A18" s="40" t="s">
        <v>40</v>
      </c>
      <c r="B18" s="30">
        <f>IF(B8=0,"",B8/MBunk_act!B8*100)</f>
        <v>24323.012139809562</v>
      </c>
      <c r="C18" s="30">
        <f>IF(C8=0,"",C8/MBunk_act!C8*100)</f>
        <v>24111.546062886224</v>
      </c>
      <c r="D18" s="30">
        <f>IF(D8=0,"",D8/MBunk_act!D8*100)</f>
        <v>23875.637628787747</v>
      </c>
      <c r="E18" s="30">
        <f>IF(E8=0,"",E8/MBunk_act!E8*100)</f>
        <v>23662.503575337403</v>
      </c>
      <c r="F18" s="30">
        <f>IF(F8=0,"",F8/MBunk_act!F8*100)</f>
        <v>23457.054709560925</v>
      </c>
      <c r="G18" s="30">
        <f>IF(G8=0,"",G8/MBunk_act!G8*100)</f>
        <v>23216.343423754817</v>
      </c>
      <c r="H18" s="30">
        <f>IF(H8=0,"",H8/MBunk_act!H8*100)</f>
        <v>22959.914739591288</v>
      </c>
      <c r="I18" s="30">
        <f>IF(I8=0,"",I8/MBunk_act!I8*100)</f>
        <v>22751.586501846763</v>
      </c>
      <c r="J18" s="30">
        <f>IF(J8=0,"",J8/MBunk_act!J8*100)</f>
        <v>22549.349131970732</v>
      </c>
      <c r="K18" s="30">
        <f>IF(K8=0,"",K8/MBunk_act!K8*100)</f>
        <v>22304.079574374293</v>
      </c>
      <c r="L18" s="30">
        <f>IF(L8=0,"",L8/MBunk_act!L8*100)</f>
        <v>22073.237466997769</v>
      </c>
      <c r="M18" s="30">
        <f>IF(M8=0,"",M8/MBunk_act!M8*100)</f>
        <v>21867.375474902597</v>
      </c>
      <c r="N18" s="30">
        <f>IF(N8=0,"",N8/MBunk_act!N8*100)</f>
        <v>21661.762647879019</v>
      </c>
      <c r="O18" s="30">
        <f>IF(O8=0,"",O8/MBunk_act!O8*100)</f>
        <v>21432.57452512853</v>
      </c>
      <c r="P18" s="30">
        <f>IF(P8=0,"",P8/MBunk_act!P8*100)</f>
        <v>21192.939248028972</v>
      </c>
      <c r="Q18" s="30">
        <f>IF(Q8=0,"",Q8/MBunk_act!Q8*100)</f>
        <v>20792.246506629563</v>
      </c>
    </row>
    <row r="19" spans="1:17" ht="11.45" customHeight="1" x14ac:dyDescent="0.25">
      <c r="A19" s="39" t="s">
        <v>39</v>
      </c>
      <c r="B19" s="29">
        <f>IF(B9=0,"",B9/MBunk_act!B9*100)</f>
        <v>48888.649347219922</v>
      </c>
      <c r="C19" s="29">
        <f>IF(C9=0,"",C9/MBunk_act!C9*100)</f>
        <v>48439.502343320019</v>
      </c>
      <c r="D19" s="29">
        <f>IF(D9=0,"",D9/MBunk_act!D9*100)</f>
        <v>47941.71037966173</v>
      </c>
      <c r="E19" s="29">
        <f>IF(E9=0,"",E9/MBunk_act!E9*100)</f>
        <v>47490.109295043585</v>
      </c>
      <c r="F19" s="29">
        <f>IF(F9=0,"",F9/MBunk_act!F9*100)</f>
        <v>47054.361921916301</v>
      </c>
      <c r="G19" s="29">
        <f>IF(G9=0,"",G9/MBunk_act!G9*100)</f>
        <v>46548.335780149093</v>
      </c>
      <c r="H19" s="29">
        <f>IF(H9=0,"",H9/MBunk_act!H9*100)</f>
        <v>46011.303968344197</v>
      </c>
      <c r="I19" s="29">
        <f>IF(I9=0,"",I9/MBunk_act!I9*100)</f>
        <v>45571.139456666504</v>
      </c>
      <c r="J19" s="29">
        <f>IF(J9=0,"",J9/MBunk_act!J9*100)</f>
        <v>45143.5952941297</v>
      </c>
      <c r="K19" s="29">
        <f>IF(K9=0,"",K9/MBunk_act!K9*100)</f>
        <v>44630.357967544522</v>
      </c>
      <c r="L19" s="29">
        <f>IF(L9=0,"",L9/MBunk_act!L9*100)</f>
        <v>44146.474933995531</v>
      </c>
      <c r="M19" s="29">
        <f>IF(M9=0,"",M9/MBunk_act!M9*100)</f>
        <v>43712.997599493145</v>
      </c>
      <c r="N19" s="29">
        <f>IF(N9=0,"",N9/MBunk_act!N9*100)</f>
        <v>43280.438394717239</v>
      </c>
      <c r="O19" s="29">
        <f>IF(O9=0,"",O9/MBunk_act!O9*100)</f>
        <v>42801.21840968413</v>
      </c>
      <c r="P19" s="29">
        <f>IF(P9=0,"",P9/MBunk_act!P9*100)</f>
        <v>42301.611669241647</v>
      </c>
      <c r="Q19" s="29">
        <f>IF(Q9=0,"",Q9/MBunk_act!Q9*100)</f>
        <v>41481.176704507525</v>
      </c>
    </row>
    <row r="21" spans="1:17" ht="11.45" customHeight="1" x14ac:dyDescent="0.25">
      <c r="A21" s="17" t="s">
        <v>38</v>
      </c>
      <c r="B21" s="25">
        <f>IF(B7=0,"",B7/MBunk_act!B3*1000)</f>
        <v>12.785499225725054</v>
      </c>
      <c r="C21" s="25">
        <f>IF(C7=0,"",C7/MBunk_act!C3*1000)</f>
        <v>12.540322025823439</v>
      </c>
      <c r="D21" s="25">
        <f>IF(D7=0,"",D7/MBunk_act!D3*1000)</f>
        <v>12.122370786822046</v>
      </c>
      <c r="E21" s="25">
        <f>IF(E7=0,"",E7/MBunk_act!E3*1000)</f>
        <v>11.843263810044441</v>
      </c>
      <c r="F21" s="25">
        <f>IF(F7=0,"",F7/MBunk_act!F3*1000)</f>
        <v>11.598321669419889</v>
      </c>
      <c r="G21" s="25">
        <f>IF(G7=0,"",G7/MBunk_act!G3*1000)</f>
        <v>11.635363429971093</v>
      </c>
      <c r="H21" s="25">
        <f>IF(H7=0,"",H7/MBunk_act!H3*1000)</f>
        <v>11.397907319143867</v>
      </c>
      <c r="I21" s="25">
        <f>IF(I7=0,"",I7/MBunk_act!I3*1000)</f>
        <v>10.843066673682703</v>
      </c>
      <c r="J21" s="25">
        <f>IF(J7=0,"",J7/MBunk_act!J3*1000)</f>
        <v>10.721836577623961</v>
      </c>
      <c r="K21" s="25">
        <f>IF(K7=0,"",K7/MBunk_act!K3*1000)</f>
        <v>10.362147049383799</v>
      </c>
      <c r="L21" s="25">
        <f>IF(L7=0,"",L7/MBunk_act!L3*1000)</f>
        <v>10.346258150079159</v>
      </c>
      <c r="M21" s="25">
        <f>IF(M7=0,"",M7/MBunk_act!M3*1000)</f>
        <v>10.303852763845189</v>
      </c>
      <c r="N21" s="25">
        <f>IF(N7=0,"",N7/MBunk_act!N3*1000)</f>
        <v>10.239461317298989</v>
      </c>
      <c r="O21" s="25">
        <f>IF(O7=0,"",O7/MBunk_act!O3*1000)</f>
        <v>10.284955043881459</v>
      </c>
      <c r="P21" s="25">
        <f>IF(P7=0,"",P7/MBunk_act!P3*1000)</f>
        <v>10.211799095071097</v>
      </c>
      <c r="Q21" s="25">
        <f>IF(Q7=0,"",Q7/MBunk_act!Q3*1000)</f>
        <v>9.6660882428080068</v>
      </c>
    </row>
    <row r="22" spans="1:17" ht="11.45" customHeight="1" x14ac:dyDescent="0.25">
      <c r="A22" s="40" t="s">
        <v>40</v>
      </c>
      <c r="B22" s="30">
        <f>IF(B8=0,"",B8/MBunk_act!B4*1000)</f>
        <v>29.993313468015227</v>
      </c>
      <c r="C22" s="30">
        <f>IF(C8=0,"",C8/MBunk_act!C4*1000)</f>
        <v>29.586083609091819</v>
      </c>
      <c r="D22" s="30">
        <f>IF(D8=0,"",D8/MBunk_act!D4*1000)</f>
        <v>29.152293771286782</v>
      </c>
      <c r="E22" s="30">
        <f>IF(E8=0,"",E8/MBunk_act!E4*1000)</f>
        <v>28.749730442015924</v>
      </c>
      <c r="F22" s="30">
        <f>IF(F8=0,"",F8/MBunk_act!F4*1000)</f>
        <v>28.359717265659192</v>
      </c>
      <c r="G22" s="30">
        <f>IF(G8=0,"",G8/MBunk_act!G4*1000)</f>
        <v>27.930426465793726</v>
      </c>
      <c r="H22" s="30">
        <f>IF(H8=0,"",H8/MBunk_act!H4*1000)</f>
        <v>27.485861267363276</v>
      </c>
      <c r="I22" s="30">
        <f>IF(I8=0,"",I8/MBunk_act!I4*1000)</f>
        <v>27.102296781654587</v>
      </c>
      <c r="J22" s="30">
        <f>IF(J8=0,"",J8/MBunk_act!J4*1000)</f>
        <v>26.729064131939261</v>
      </c>
      <c r="K22" s="30">
        <f>IF(K8=0,"",K8/MBunk_act!K4*1000)</f>
        <v>26.308093673580977</v>
      </c>
      <c r="L22" s="30">
        <f>IF(L8=0,"",L8/MBunk_act!L4*1000)</f>
        <v>25.90755571243869</v>
      </c>
      <c r="M22" s="30">
        <f>IF(M8=0,"",M8/MBunk_act!M4*1000)</f>
        <v>25.539500485269809</v>
      </c>
      <c r="N22" s="30">
        <f>IF(N8=0,"",N8/MBunk_act!N4*1000)</f>
        <v>25.174732304251187</v>
      </c>
      <c r="O22" s="30">
        <f>IF(O8=0,"",O8/MBunk_act!O4*1000)</f>
        <v>24.785674521183189</v>
      </c>
      <c r="P22" s="30">
        <f>IF(P8=0,"",P8/MBunk_act!P4*1000)</f>
        <v>24.387816832412071</v>
      </c>
      <c r="Q22" s="30">
        <f>IF(Q8=0,"",Q8/MBunk_act!Q4*1000)</f>
        <v>23.808853256115409</v>
      </c>
    </row>
    <row r="23" spans="1:17" ht="11.45" customHeight="1" x14ac:dyDescent="0.25">
      <c r="A23" s="39" t="s">
        <v>39</v>
      </c>
      <c r="B23" s="29">
        <f>IF(B9=0,"",B9/MBunk_act!B5*1000)</f>
        <v>10.608432564773096</v>
      </c>
      <c r="C23" s="29">
        <f>IF(C9=0,"",C9/MBunk_act!C5*1000)</f>
        <v>10.448829667504718</v>
      </c>
      <c r="D23" s="29">
        <f>IF(D9=0,"",D9/MBunk_act!D5*1000)</f>
        <v>10.280312035024121</v>
      </c>
      <c r="E23" s="29">
        <f>IF(E9=0,"",E9/MBunk_act!E5*1000)</f>
        <v>10.123268084063739</v>
      </c>
      <c r="F23" s="29">
        <f>IF(F9=0,"",F9/MBunk_act!F5*1000)</f>
        <v>9.9710812112153686</v>
      </c>
      <c r="G23" s="29">
        <f>IF(G9=0,"",G9/MBunk_act!G5*1000)</f>
        <v>9.8055355681715746</v>
      </c>
      <c r="H23" s="29">
        <f>IF(H9=0,"",H9/MBunk_act!H5*1000)</f>
        <v>9.635106031626206</v>
      </c>
      <c r="I23" s="29">
        <f>IF(I9=0,"",I9/MBunk_act!I5*1000)</f>
        <v>9.48651375288682</v>
      </c>
      <c r="J23" s="29">
        <f>IF(J9=0,"",J9/MBunk_act!J5*1000)</f>
        <v>9.3419533179376426</v>
      </c>
      <c r="K23" s="29">
        <f>IF(K9=0,"",K9/MBunk_act!K5*1000)</f>
        <v>9.1811422248076227</v>
      </c>
      <c r="L23" s="29">
        <f>IF(L9=0,"",L9/MBunk_act!L5*1000)</f>
        <v>9.0279089844571647</v>
      </c>
      <c r="M23" s="29">
        <f>IF(M9=0,"",M9/MBunk_act!M5*1000)</f>
        <v>8.8864136656962138</v>
      </c>
      <c r="N23" s="29">
        <f>IF(N9=0,"",N9/MBunk_act!N5*1000)</f>
        <v>8.7464614037514323</v>
      </c>
      <c r="O23" s="29">
        <f>IF(O9=0,"",O9/MBunk_act!O5*1000)</f>
        <v>8.5984795160564378</v>
      </c>
      <c r="P23" s="29">
        <f>IF(P9=0,"",P9/MBunk_act!P5*1000)</f>
        <v>8.4478703276945879</v>
      </c>
      <c r="Q23" s="29">
        <f>IF(Q9=0,"",Q9/MBunk_act!Q5*1000)</f>
        <v>8.2350490157131588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0.26346039962849443</v>
      </c>
      <c r="C26" s="23">
        <f t="shared" si="4"/>
        <v>0.25784306414941555</v>
      </c>
      <c r="D26" s="23">
        <f t="shared" si="4"/>
        <v>0.23473137257651239</v>
      </c>
      <c r="E26" s="23">
        <f t="shared" si="4"/>
        <v>0.22416064231858365</v>
      </c>
      <c r="F26" s="23">
        <f t="shared" si="4"/>
        <v>0.216375938045405</v>
      </c>
      <c r="G26" s="23">
        <f t="shared" si="4"/>
        <v>0.24234409884756489</v>
      </c>
      <c r="H26" s="23">
        <f t="shared" si="4"/>
        <v>0.23813925618144749</v>
      </c>
      <c r="I26" s="23">
        <f t="shared" si="4"/>
        <v>0.19248139463396455</v>
      </c>
      <c r="J26" s="23">
        <f t="shared" si="4"/>
        <v>0.19784701101046151</v>
      </c>
      <c r="K26" s="23">
        <f t="shared" si="4"/>
        <v>0.17506979921433516</v>
      </c>
      <c r="L26" s="23">
        <f t="shared" si="4"/>
        <v>0.19557359817443842</v>
      </c>
      <c r="M26" s="23">
        <f t="shared" si="4"/>
        <v>0.21097083239816417</v>
      </c>
      <c r="N26" s="23">
        <f t="shared" si="4"/>
        <v>0.2234373018724522</v>
      </c>
      <c r="O26" s="23">
        <f t="shared" si="4"/>
        <v>0.25107691835288615</v>
      </c>
      <c r="P26" s="23">
        <f t="shared" si="4"/>
        <v>0.26428033343007112</v>
      </c>
      <c r="Q26" s="23">
        <f t="shared" si="4"/>
        <v>0.22633126458893452</v>
      </c>
    </row>
    <row r="27" spans="1:17" ht="11.45" customHeight="1" x14ac:dyDescent="0.25">
      <c r="A27" s="39" t="s">
        <v>39</v>
      </c>
      <c r="B27" s="22">
        <f t="shared" ref="B27:Q27" si="5">IF(B9=0,0,B9/B$7)</f>
        <v>0.73653960037150557</v>
      </c>
      <c r="C27" s="22">
        <f t="shared" si="5"/>
        <v>0.74215693585058451</v>
      </c>
      <c r="D27" s="22">
        <f t="shared" si="5"/>
        <v>0.76526862742348756</v>
      </c>
      <c r="E27" s="22">
        <f t="shared" si="5"/>
        <v>0.77583935768141643</v>
      </c>
      <c r="F27" s="22">
        <f t="shared" si="5"/>
        <v>0.783624061954595</v>
      </c>
      <c r="G27" s="22">
        <f t="shared" si="5"/>
        <v>0.75765590115243509</v>
      </c>
      <c r="H27" s="22">
        <f t="shared" si="5"/>
        <v>0.7618607438185524</v>
      </c>
      <c r="I27" s="22">
        <f t="shared" si="5"/>
        <v>0.80751860536603548</v>
      </c>
      <c r="J27" s="22">
        <f t="shared" si="5"/>
        <v>0.80215298898953846</v>
      </c>
      <c r="K27" s="22">
        <f t="shared" si="5"/>
        <v>0.82493020078566492</v>
      </c>
      <c r="L27" s="22">
        <f t="shared" si="5"/>
        <v>0.80442640182556147</v>
      </c>
      <c r="M27" s="22">
        <f t="shared" si="5"/>
        <v>0.78902916760183595</v>
      </c>
      <c r="N27" s="22">
        <f t="shared" si="5"/>
        <v>0.77656269812754775</v>
      </c>
      <c r="O27" s="22">
        <f t="shared" si="5"/>
        <v>0.74892308164711385</v>
      </c>
      <c r="P27" s="22">
        <f t="shared" si="5"/>
        <v>0.73571966656992893</v>
      </c>
      <c r="Q27" s="22">
        <f t="shared" si="5"/>
        <v>0.77366873541106551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2018-07-16T15:37:22Z</dcterms:created>
  <dcterms:modified xsi:type="dcterms:W3CDTF">2018-07-16T15:37:22Z</dcterms:modified>
</cp:coreProperties>
</file>