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5" i="4"/>
  <c r="B4" i="4"/>
  <c r="B6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K25" i="24" l="1"/>
  <c r="I26" i="24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<sst xmlns="http://schemas.openxmlformats.org/spreadsheetml/2006/main" count="86" uniqueCount="58">
  <si>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</si>
  <si>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</si>
  <si>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</si>
  <si>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</si>
  <si>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</si>
  <si>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</si>
  <si>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</si>
  <si>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</si>
  <si>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</si>
  <si>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</si>
  <si>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</si>
  <si>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</si>
  <si>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</si>
  <si>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</si>
  <si>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</si>
  <si>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</si>
  <si>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</si>
  <si>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</si>
  <si>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</si>
  <si>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</si>
  <si>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</si>
  <si>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</si>
  <si>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</si>
  <si>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</si>
  <si>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</si>
  <si>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</si>
  <si>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</si>
  <si>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</si>
  <si>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</si>
  <si>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</si>
  <si>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</si>
  <si>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</si>
  <si>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</si>
  <si>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</si>
  <si>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</si>
  <si>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</si>
  <si>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</si>
  <si>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</si>
  <si>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</si>
  <si>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</si>
  <si>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</si>
  <si>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</si>
  <si>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</si>
  <si>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</si>
  <si>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</si>
  <si>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</si>
  <si>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</si>
  <si>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</si>
  <si>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</si>
  <si>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</si>
  <si>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</si>
  <si>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</si>
  <si>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</si>
  <si>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ES</t>
  </si>
  <si>
    <t>Spain</t>
  </si>
  <si>
    <t>ES - Maritime bunkers</t>
  </si>
  <si>
    <t>ES - Maritime bunkers / energy consumption</t>
  </si>
  <si>
    <t>ES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</si>
</sst>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43297.735590277778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1604642.9287165133</v>
      </c>
      <c r="C3" s="25">
        <f t="shared" si="0"/>
        <v>1814528.9645695102</v>
      </c>
      <c r="D3" s="25">
        <f t="shared" si="0"/>
        <v>1854285.0869186316</v>
      </c>
      <c r="E3" s="25">
        <f t="shared" si="0"/>
        <v>1899841.9219581475</v>
      </c>
      <c r="F3" s="25">
        <f t="shared" si="0"/>
        <v>1960056.7223089309</v>
      </c>
      <c r="G3" s="25">
        <f t="shared" si="0"/>
        <v>2166739.2587135178</v>
      </c>
      <c r="H3" s="25">
        <f t="shared" si="0"/>
        <v>2293556.9522057748</v>
      </c>
      <c r="I3" s="25">
        <f t="shared" si="0"/>
        <v>2369131.2716586799</v>
      </c>
      <c r="J3" s="25">
        <f t="shared" si="0"/>
        <v>2477221.7323053624</v>
      </c>
      <c r="K3" s="25">
        <f t="shared" si="0"/>
        <v>2482673.9529601359</v>
      </c>
      <c r="L3" s="25">
        <f t="shared" si="0"/>
        <v>2401315.5730303968</v>
      </c>
      <c r="M3" s="25">
        <f t="shared" si="0"/>
        <v>2489601.6153103015</v>
      </c>
      <c r="N3" s="25">
        <f t="shared" si="0"/>
        <v>2463604.0816237316</v>
      </c>
      <c r="O3" s="25">
        <f t="shared" si="0"/>
        <v>2140362.2615412902</v>
      </c>
      <c r="P3" s="25">
        <f t="shared" si="0"/>
        <v>2345820.3798660678</v>
      </c>
      <c r="Q3" s="25">
        <f t="shared" si="0"/>
        <v>2283965.1840058765</v>
      </c>
    </row>
    <row r="4" spans="1:17" ht="11.45" customHeight="1" x14ac:dyDescent="0.25">
      <c r="A4" s="40" t="s">
        <v>40</v>
      </c>
      <c r="B4" s="30">
        <v>75579.081156785236</v>
      </c>
      <c r="C4" s="30">
        <v>78415.462492326362</v>
      </c>
      <c r="D4" s="30">
        <v>85632.076314634149</v>
      </c>
      <c r="E4" s="30">
        <v>86870.53870424506</v>
      </c>
      <c r="F4" s="30">
        <v>97063.716466469879</v>
      </c>
      <c r="G4" s="30">
        <v>103836.81387120389</v>
      </c>
      <c r="H4" s="30">
        <v>95959.024971558887</v>
      </c>
      <c r="I4" s="30">
        <v>92666.212652128757</v>
      </c>
      <c r="J4" s="30">
        <v>94171.89118962166</v>
      </c>
      <c r="K4" s="30">
        <v>88459.950621624463</v>
      </c>
      <c r="L4" s="30">
        <v>90354.162828813511</v>
      </c>
      <c r="M4" s="30">
        <v>96794.737045727583</v>
      </c>
      <c r="N4" s="30">
        <v>100353.17750715179</v>
      </c>
      <c r="O4" s="30">
        <v>97980.935270660877</v>
      </c>
      <c r="P4" s="30">
        <v>111453.9783232601</v>
      </c>
      <c r="Q4" s="30">
        <v>109470.42579571961</v>
      </c>
    </row>
    <row r="5" spans="1:17" ht="11.45" customHeight="1" x14ac:dyDescent="0.25">
      <c r="A5" s="39" t="s">
        <v>39</v>
      </c>
      <c r="B5" s="29">
        <v>1529063.8475597282</v>
      </c>
      <c r="C5" s="29">
        <v>1736113.5020771839</v>
      </c>
      <c r="D5" s="29">
        <v>1768653.0106039974</v>
      </c>
      <c r="E5" s="29">
        <v>1812971.3832539024</v>
      </c>
      <c r="F5" s="29">
        <v>1862993.005842461</v>
      </c>
      <c r="G5" s="29">
        <v>2062902.4448423139</v>
      </c>
      <c r="H5" s="29">
        <v>2197597.9272342161</v>
      </c>
      <c r="I5" s="29">
        <v>2276465.0590065513</v>
      </c>
      <c r="J5" s="29">
        <v>2383049.8411157406</v>
      </c>
      <c r="K5" s="29">
        <v>2394214.0023385114</v>
      </c>
      <c r="L5" s="29">
        <v>2310961.4102015835</v>
      </c>
      <c r="M5" s="29">
        <v>2392806.8782645739</v>
      </c>
      <c r="N5" s="29">
        <v>2363250.9041165798</v>
      </c>
      <c r="O5" s="29">
        <v>2042381.3262706294</v>
      </c>
      <c r="P5" s="29">
        <v>2234366.4015428075</v>
      </c>
      <c r="Q5" s="29">
        <v>2174494.758210157</v>
      </c>
    </row>
    <row r="7" spans="1:17" ht="11.45" customHeight="1" x14ac:dyDescent="0.25">
      <c r="A7" s="17" t="s">
        <v>27</v>
      </c>
      <c r="B7" s="16">
        <f t="shared" ref="B7:Q7" si="1">SUM(B8:B9)</f>
        <v>43.401511874953599</v>
      </c>
      <c r="C7" s="16">
        <f t="shared" si="1"/>
        <v>48.699058648239138</v>
      </c>
      <c r="D7" s="16">
        <f t="shared" si="1"/>
        <v>50.502315788200917</v>
      </c>
      <c r="E7" s="16">
        <f t="shared" si="1"/>
        <v>51.923153362857398</v>
      </c>
      <c r="F7" s="16">
        <f t="shared" si="1"/>
        <v>54.503166457878919</v>
      </c>
      <c r="G7" s="16">
        <f t="shared" si="1"/>
        <v>60.237739399114268</v>
      </c>
      <c r="H7" s="16">
        <f t="shared" si="1"/>
        <v>62.815324896870663</v>
      </c>
      <c r="I7" s="16">
        <f t="shared" si="1"/>
        <v>64.619750493118985</v>
      </c>
      <c r="J7" s="16">
        <f t="shared" si="1"/>
        <v>67.654816807403563</v>
      </c>
      <c r="K7" s="16">
        <f t="shared" si="1"/>
        <v>67.596268025472668</v>
      </c>
      <c r="L7" s="16">
        <f t="shared" si="1"/>
        <v>66.149594711532956</v>
      </c>
      <c r="M7" s="16">
        <f t="shared" si="1"/>
        <v>68.474008958853815</v>
      </c>
      <c r="N7" s="16">
        <f t="shared" si="1"/>
        <v>67.787965077091684</v>
      </c>
      <c r="O7" s="16">
        <f t="shared" si="1"/>
        <v>59.53986368800733</v>
      </c>
      <c r="P7" s="16">
        <f t="shared" si="1"/>
        <v>65.250799842332995</v>
      </c>
      <c r="Q7" s="16">
        <f t="shared" si="1"/>
        <v>63.253184543698453</v>
      </c>
    </row>
    <row r="8" spans="1:17" ht="11.45" customHeight="1" x14ac:dyDescent="0.25">
      <c r="A8" s="40" t="s">
        <v>40</v>
      </c>
      <c r="B8" s="35">
        <v>8.3822613900100436</v>
      </c>
      <c r="C8" s="35">
        <v>8.74010423675354</v>
      </c>
      <c r="D8" s="35">
        <v>9.5919452326769079</v>
      </c>
      <c r="E8" s="35">
        <v>9.7790809831364296</v>
      </c>
      <c r="F8" s="35">
        <v>10.98089543368733</v>
      </c>
      <c r="G8" s="35">
        <v>11.805584818585595</v>
      </c>
      <c r="H8" s="35">
        <v>10.964208623124186</v>
      </c>
      <c r="I8" s="35">
        <v>10.640650763718604</v>
      </c>
      <c r="J8" s="35">
        <v>10.867343139355549</v>
      </c>
      <c r="K8" s="35">
        <v>10.258977864101706</v>
      </c>
      <c r="L8" s="35">
        <v>10.530788208486424</v>
      </c>
      <c r="M8" s="35">
        <v>11.225864298481389</v>
      </c>
      <c r="N8" s="35">
        <v>11.581225113717103</v>
      </c>
      <c r="O8" s="35">
        <v>11.251755526422331</v>
      </c>
      <c r="P8" s="35">
        <v>12.735899208548032</v>
      </c>
      <c r="Q8" s="35">
        <v>12.447615855433165</v>
      </c>
    </row>
    <row r="9" spans="1:17" ht="11.45" customHeight="1" x14ac:dyDescent="0.25">
      <c r="A9" s="39" t="s">
        <v>39</v>
      </c>
      <c r="B9" s="34">
        <v>35.019250484943555</v>
      </c>
      <c r="C9" s="34">
        <v>39.9589544114856</v>
      </c>
      <c r="D9" s="34">
        <v>40.910370555524011</v>
      </c>
      <c r="E9" s="34">
        <v>42.144072379720967</v>
      </c>
      <c r="F9" s="34">
        <v>43.522271024191589</v>
      </c>
      <c r="G9" s="34">
        <v>48.432154580528675</v>
      </c>
      <c r="H9" s="34">
        <v>51.851116273746477</v>
      </c>
      <c r="I9" s="34">
        <v>53.979099729400382</v>
      </c>
      <c r="J9" s="34">
        <v>56.787473668048008</v>
      </c>
      <c r="K9" s="34">
        <v>57.337290161370959</v>
      </c>
      <c r="L9" s="34">
        <v>55.618806503046535</v>
      </c>
      <c r="M9" s="34">
        <v>57.248144660372425</v>
      </c>
      <c r="N9" s="34">
        <v>56.206739963374574</v>
      </c>
      <c r="O9" s="34">
        <v>48.288108161585001</v>
      </c>
      <c r="P9" s="34">
        <v>52.514900633784968</v>
      </c>
      <c r="Q9" s="34">
        <v>50.805568688265289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>
        <f t="shared" ref="B13:Q13" si="2">IF(B3=0,"",B3/B7)</f>
        <v>36972.051419308511</v>
      </c>
      <c r="C13" s="25">
        <f t="shared" si="2"/>
        <v>37260.041876294461</v>
      </c>
      <c r="D13" s="25">
        <f t="shared" si="2"/>
        <v>36716.832841789335</v>
      </c>
      <c r="E13" s="25">
        <f t="shared" si="2"/>
        <v>36589.494260515705</v>
      </c>
      <c r="F13" s="25">
        <f t="shared" si="2"/>
        <v>35962.254116441109</v>
      </c>
      <c r="G13" s="25">
        <f t="shared" si="2"/>
        <v>35969.797013089395</v>
      </c>
      <c r="H13" s="25">
        <f t="shared" si="2"/>
        <v>36512.697434444621</v>
      </c>
      <c r="I13" s="25">
        <f t="shared" si="2"/>
        <v>36662.649632343535</v>
      </c>
      <c r="J13" s="25">
        <f t="shared" si="2"/>
        <v>36615.60032536037</v>
      </c>
      <c r="K13" s="25">
        <f t="shared" si="2"/>
        <v>36727.97368080404</v>
      </c>
      <c r="L13" s="25">
        <f t="shared" si="2"/>
        <v>36301.289274743445</v>
      </c>
      <c r="M13" s="25">
        <f t="shared" si="2"/>
        <v>36358.344621041666</v>
      </c>
      <c r="N13" s="25">
        <f t="shared" si="2"/>
        <v>36342.794459488563</v>
      </c>
      <c r="O13" s="25">
        <f t="shared" si="2"/>
        <v>35948.390355022049</v>
      </c>
      <c r="P13" s="25">
        <f t="shared" si="2"/>
        <v>35950.829499934523</v>
      </c>
      <c r="Q13" s="25">
        <f t="shared" si="2"/>
        <v>36108.303486728</v>
      </c>
    </row>
    <row r="14" spans="1:17" ht="11.45" customHeight="1" x14ac:dyDescent="0.25">
      <c r="A14" s="40" t="s">
        <v>40</v>
      </c>
      <c r="B14" s="30">
        <f t="shared" ref="B14:Q14" si="3">IF(B4=0,"",B4/B8)</f>
        <v>9016.5502649273367</v>
      </c>
      <c r="C14" s="30">
        <f t="shared" si="3"/>
        <v>8971.9138774772</v>
      </c>
      <c r="D14" s="30">
        <f t="shared" si="3"/>
        <v>8927.4984622421634</v>
      </c>
      <c r="E14" s="30">
        <f t="shared" si="3"/>
        <v>8883.3029253003697</v>
      </c>
      <c r="F14" s="30">
        <f t="shared" si="3"/>
        <v>8839.3261781454166</v>
      </c>
      <c r="G14" s="30">
        <f t="shared" si="3"/>
        <v>8795.5671376595456</v>
      </c>
      <c r="H14" s="30">
        <f t="shared" si="3"/>
        <v>8752.0247260869728</v>
      </c>
      <c r="I14" s="30">
        <f t="shared" si="3"/>
        <v>8708.6978710073327</v>
      </c>
      <c r="J14" s="30">
        <f t="shared" si="3"/>
        <v>8665.5855053092764</v>
      </c>
      <c r="K14" s="30">
        <f t="shared" si="3"/>
        <v>8622.6865671641808</v>
      </c>
      <c r="L14" s="30">
        <f t="shared" si="3"/>
        <v>8580</v>
      </c>
      <c r="M14" s="30">
        <f t="shared" si="3"/>
        <v>8622.4752475247515</v>
      </c>
      <c r="N14" s="30">
        <f t="shared" si="3"/>
        <v>8665.1607685521012</v>
      </c>
      <c r="O14" s="30">
        <f t="shared" si="3"/>
        <v>8708.0576040399828</v>
      </c>
      <c r="P14" s="30">
        <f t="shared" si="3"/>
        <v>8751.1668000995833</v>
      </c>
      <c r="Q14" s="30">
        <f t="shared" si="3"/>
        <v>8794.4894080208705</v>
      </c>
    </row>
    <row r="15" spans="1:17" ht="11.45" customHeight="1" x14ac:dyDescent="0.25">
      <c r="A15" s="39" t="s">
        <v>39</v>
      </c>
      <c r="B15" s="29">
        <f t="shared" ref="B15:Q15" si="4">IF(B5=0,"",B5/B9)</f>
        <v>43663.522959097754</v>
      </c>
      <c r="C15" s="29">
        <f t="shared" si="4"/>
        <v>43447.420675706278</v>
      </c>
      <c r="D15" s="29">
        <f t="shared" si="4"/>
        <v>43232.387939472748</v>
      </c>
      <c r="E15" s="29">
        <f t="shared" si="4"/>
        <v>43018.419456926385</v>
      </c>
      <c r="F15" s="29">
        <f t="shared" si="4"/>
        <v>42805.509960795192</v>
      </c>
      <c r="G15" s="29">
        <f t="shared" si="4"/>
        <v>42593.65420987628</v>
      </c>
      <c r="H15" s="29">
        <f t="shared" si="4"/>
        <v>42382.846988906873</v>
      </c>
      <c r="I15" s="29">
        <f t="shared" si="4"/>
        <v>42173.083108435887</v>
      </c>
      <c r="J15" s="29">
        <f t="shared" si="4"/>
        <v>41964.357404696195</v>
      </c>
      <c r="K15" s="29">
        <f t="shared" si="4"/>
        <v>41756.664739477543</v>
      </c>
      <c r="L15" s="29">
        <f t="shared" si="4"/>
        <v>41550</v>
      </c>
      <c r="M15" s="29">
        <f t="shared" si="4"/>
        <v>41797.1078793911</v>
      </c>
      <c r="N15" s="29">
        <f t="shared" si="4"/>
        <v>42045.685368988146</v>
      </c>
      <c r="O15" s="29">
        <f t="shared" si="4"/>
        <v>42295.741208917774</v>
      </c>
      <c r="P15" s="29">
        <f t="shared" si="4"/>
        <v>42547.28419128625</v>
      </c>
      <c r="Q15" s="29">
        <f t="shared" si="4"/>
        <v>42800.323160488631</v>
      </c>
    </row>
    <row r="17" spans="1:17" ht="11.45" customHeight="1" x14ac:dyDescent="0.25">
      <c r="A17" s="17" t="s">
        <v>31</v>
      </c>
      <c r="B17" s="19">
        <f t="shared" ref="B17:Q17" si="5">IF(B3=0,0,B3/B$3)</f>
        <v>1</v>
      </c>
      <c r="C17" s="19">
        <f t="shared" si="5"/>
        <v>1</v>
      </c>
      <c r="D17" s="19">
        <f t="shared" si="5"/>
        <v>1</v>
      </c>
      <c r="E17" s="19">
        <f t="shared" si="5"/>
        <v>1</v>
      </c>
      <c r="F17" s="19">
        <f t="shared" si="5"/>
        <v>1</v>
      </c>
      <c r="G17" s="19">
        <f t="shared" si="5"/>
        <v>1</v>
      </c>
      <c r="H17" s="19">
        <f t="shared" si="5"/>
        <v>1</v>
      </c>
      <c r="I17" s="19">
        <f t="shared" si="5"/>
        <v>1</v>
      </c>
      <c r="J17" s="19">
        <f t="shared" si="5"/>
        <v>1</v>
      </c>
      <c r="K17" s="19">
        <f t="shared" si="5"/>
        <v>1</v>
      </c>
      <c r="L17" s="19">
        <f t="shared" si="5"/>
        <v>1</v>
      </c>
      <c r="M17" s="19">
        <f t="shared" si="5"/>
        <v>1</v>
      </c>
      <c r="N17" s="19">
        <f t="shared" si="5"/>
        <v>1</v>
      </c>
      <c r="O17" s="19">
        <f t="shared" si="5"/>
        <v>1</v>
      </c>
      <c r="P17" s="19">
        <f t="shared" si="5"/>
        <v>1</v>
      </c>
      <c r="Q17" s="19">
        <f t="shared" si="5"/>
        <v>1</v>
      </c>
    </row>
    <row r="18" spans="1:17" ht="11.45" customHeight="1" x14ac:dyDescent="0.25">
      <c r="A18" s="40" t="s">
        <v>40</v>
      </c>
      <c r="B18" s="36">
        <f t="shared" ref="B18:Q18" si="6">IF(B4=0,0,B4/B$3)</f>
        <v>4.7100248786960834E-2</v>
      </c>
      <c r="C18" s="36">
        <f t="shared" si="6"/>
        <v>4.3215326965546738E-2</v>
      </c>
      <c r="D18" s="36">
        <f t="shared" si="6"/>
        <v>4.6180642296451684E-2</v>
      </c>
      <c r="E18" s="36">
        <f t="shared" si="6"/>
        <v>4.5725140444689463E-2</v>
      </c>
      <c r="F18" s="36">
        <f t="shared" si="6"/>
        <v>4.9520871187916239E-2</v>
      </c>
      <c r="G18" s="36">
        <f t="shared" si="6"/>
        <v>4.7923077709339186E-2</v>
      </c>
      <c r="H18" s="36">
        <f t="shared" si="6"/>
        <v>4.1838518498209749E-2</v>
      </c>
      <c r="I18" s="36">
        <f t="shared" si="6"/>
        <v>3.911400510417945E-2</v>
      </c>
      <c r="J18" s="36">
        <f t="shared" si="6"/>
        <v>3.8015123943702454E-2</v>
      </c>
      <c r="K18" s="36">
        <f t="shared" si="6"/>
        <v>3.5630917429230732E-2</v>
      </c>
      <c r="L18" s="36">
        <f t="shared" si="6"/>
        <v>3.7626942432555398E-2</v>
      </c>
      <c r="M18" s="36">
        <f t="shared" si="6"/>
        <v>3.8879608870137715E-2</v>
      </c>
      <c r="N18" s="36">
        <f t="shared" si="6"/>
        <v>4.0734295845544395E-2</v>
      </c>
      <c r="O18" s="36">
        <f t="shared" si="6"/>
        <v>4.5777734466362768E-2</v>
      </c>
      <c r="P18" s="36">
        <f t="shared" si="6"/>
        <v>4.7511727359800436E-2</v>
      </c>
      <c r="Q18" s="36">
        <f t="shared" si="6"/>
        <v>4.7929988846729263E-2</v>
      </c>
    </row>
    <row r="19" spans="1:17" ht="11.45" customHeight="1" x14ac:dyDescent="0.25">
      <c r="A19" s="39" t="s">
        <v>39</v>
      </c>
      <c r="B19" s="18">
        <f t="shared" ref="B19:Q19" si="7">IF(B5=0,0,B5/B$3)</f>
        <v>0.95289975121303927</v>
      </c>
      <c r="C19" s="18">
        <f t="shared" si="7"/>
        <v>0.95678467303445336</v>
      </c>
      <c r="D19" s="18">
        <f t="shared" si="7"/>
        <v>0.95381935770354831</v>
      </c>
      <c r="E19" s="18">
        <f t="shared" si="7"/>
        <v>0.95427485955531055</v>
      </c>
      <c r="F19" s="18">
        <f t="shared" si="7"/>
        <v>0.95047912881208374</v>
      </c>
      <c r="G19" s="18">
        <f t="shared" si="7"/>
        <v>0.95207692229066077</v>
      </c>
      <c r="H19" s="18">
        <f t="shared" si="7"/>
        <v>0.95816148150179037</v>
      </c>
      <c r="I19" s="18">
        <f t="shared" si="7"/>
        <v>0.96088599489582061</v>
      </c>
      <c r="J19" s="18">
        <f t="shared" si="7"/>
        <v>0.96198487605629746</v>
      </c>
      <c r="K19" s="18">
        <f t="shared" si="7"/>
        <v>0.96436908257076925</v>
      </c>
      <c r="L19" s="18">
        <f t="shared" si="7"/>
        <v>0.96237305756744473</v>
      </c>
      <c r="M19" s="18">
        <f t="shared" si="7"/>
        <v>0.96112039112986225</v>
      </c>
      <c r="N19" s="18">
        <f t="shared" si="7"/>
        <v>0.95926570415445556</v>
      </c>
      <c r="O19" s="18">
        <f t="shared" si="7"/>
        <v>0.95422226553363731</v>
      </c>
      <c r="P19" s="18">
        <f t="shared" si="7"/>
        <v>0.95248827264019942</v>
      </c>
      <c r="Q19" s="18">
        <f t="shared" si="7"/>
        <v>0.95207001115327083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1</v>
      </c>
      <c r="C21" s="19">
        <f t="shared" si="8"/>
        <v>1</v>
      </c>
      <c r="D21" s="19">
        <f t="shared" si="8"/>
        <v>1</v>
      </c>
      <c r="E21" s="19">
        <f t="shared" si="8"/>
        <v>1</v>
      </c>
      <c r="F21" s="19">
        <f t="shared" si="8"/>
        <v>1</v>
      </c>
      <c r="G21" s="19">
        <f t="shared" si="8"/>
        <v>1</v>
      </c>
      <c r="H21" s="19">
        <f t="shared" si="8"/>
        <v>1</v>
      </c>
      <c r="I21" s="19">
        <f t="shared" si="8"/>
        <v>1</v>
      </c>
      <c r="J21" s="19">
        <f t="shared" si="8"/>
        <v>1</v>
      </c>
      <c r="K21" s="19">
        <f t="shared" si="8"/>
        <v>1</v>
      </c>
      <c r="L21" s="19">
        <f t="shared" si="8"/>
        <v>1</v>
      </c>
      <c r="M21" s="19">
        <f t="shared" si="8"/>
        <v>1</v>
      </c>
      <c r="N21" s="19">
        <f t="shared" si="8"/>
        <v>1</v>
      </c>
      <c r="O21" s="19">
        <f t="shared" si="8"/>
        <v>1</v>
      </c>
      <c r="P21" s="19">
        <f t="shared" si="8"/>
        <v>1</v>
      </c>
      <c r="Q21" s="19">
        <f t="shared" si="8"/>
        <v>1</v>
      </c>
    </row>
    <row r="22" spans="1:17" ht="11.45" customHeight="1" x14ac:dyDescent="0.25">
      <c r="A22" s="40" t="s">
        <v>40</v>
      </c>
      <c r="B22" s="36">
        <f t="shared" ref="B22:Q22" si="9">IF(B8=0,0,B8/B$7)</f>
        <v>0.19313293541848547</v>
      </c>
      <c r="C22" s="36">
        <f t="shared" si="9"/>
        <v>0.17947172859920496</v>
      </c>
      <c r="D22" s="36">
        <f t="shared" si="9"/>
        <v>0.18993079986478398</v>
      </c>
      <c r="E22" s="36">
        <f t="shared" si="9"/>
        <v>0.18833757870591461</v>
      </c>
      <c r="F22" s="36">
        <f t="shared" si="9"/>
        <v>0.20147261429615423</v>
      </c>
      <c r="G22" s="36">
        <f t="shared" si="9"/>
        <v>0.19598319818022891</v>
      </c>
      <c r="H22" s="36">
        <f t="shared" si="9"/>
        <v>0.17454671517062234</v>
      </c>
      <c r="I22" s="36">
        <f t="shared" si="9"/>
        <v>0.16466561202293206</v>
      </c>
      <c r="J22" s="36">
        <f t="shared" si="9"/>
        <v>0.16062925970655087</v>
      </c>
      <c r="K22" s="36">
        <f t="shared" si="9"/>
        <v>0.15176840621194884</v>
      </c>
      <c r="L22" s="36">
        <f t="shared" si="9"/>
        <v>0.15919656430866108</v>
      </c>
      <c r="M22" s="36">
        <f t="shared" si="9"/>
        <v>0.16394343589882454</v>
      </c>
      <c r="N22" s="36">
        <f t="shared" si="9"/>
        <v>0.17084485572839347</v>
      </c>
      <c r="O22" s="36">
        <f t="shared" si="9"/>
        <v>0.18897852345417257</v>
      </c>
      <c r="P22" s="36">
        <f t="shared" si="9"/>
        <v>0.19518380218054152</v>
      </c>
      <c r="Q22" s="36">
        <f t="shared" si="9"/>
        <v>0.19679034257688213</v>
      </c>
    </row>
    <row r="23" spans="1:17" ht="11.45" customHeight="1" x14ac:dyDescent="0.25">
      <c r="A23" s="39" t="s">
        <v>39</v>
      </c>
      <c r="B23" s="18">
        <f t="shared" ref="B23:Q23" si="10">IF(B9=0,0,B9/B$7)</f>
        <v>0.80686706458151458</v>
      </c>
      <c r="C23" s="18">
        <f t="shared" si="10"/>
        <v>0.8205282714007951</v>
      </c>
      <c r="D23" s="18">
        <f t="shared" si="10"/>
        <v>0.81006920013521611</v>
      </c>
      <c r="E23" s="18">
        <f t="shared" si="10"/>
        <v>0.81166242129408539</v>
      </c>
      <c r="F23" s="18">
        <f t="shared" si="10"/>
        <v>0.79852738570384574</v>
      </c>
      <c r="G23" s="18">
        <f t="shared" si="10"/>
        <v>0.80401680181977109</v>
      </c>
      <c r="H23" s="18">
        <f t="shared" si="10"/>
        <v>0.82545328482937763</v>
      </c>
      <c r="I23" s="18">
        <f t="shared" si="10"/>
        <v>0.83533438797706794</v>
      </c>
      <c r="J23" s="18">
        <f t="shared" si="10"/>
        <v>0.83937074029344905</v>
      </c>
      <c r="K23" s="18">
        <f t="shared" si="10"/>
        <v>0.84823159378805113</v>
      </c>
      <c r="L23" s="18">
        <f t="shared" si="10"/>
        <v>0.84080343569133897</v>
      </c>
      <c r="M23" s="18">
        <f t="shared" si="10"/>
        <v>0.83605656410117546</v>
      </c>
      <c r="N23" s="18">
        <f t="shared" si="10"/>
        <v>0.82915514427160641</v>
      </c>
      <c r="O23" s="18">
        <f t="shared" si="10"/>
        <v>0.81102147654582746</v>
      </c>
      <c r="P23" s="18">
        <f t="shared" si="10"/>
        <v>0.80481619781945857</v>
      </c>
      <c r="Q23" s="18">
        <f t="shared" si="10"/>
        <v>0.8032096574231179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5964.5552689404803</v>
      </c>
      <c r="C4" s="33">
        <v>6673.7</v>
      </c>
      <c r="D4" s="33">
        <v>6809.7</v>
      </c>
      <c r="E4" s="33">
        <v>6935.0000000000009</v>
      </c>
      <c r="F4" s="33">
        <v>7151.9</v>
      </c>
      <c r="G4" s="33">
        <v>7846.6131651858204</v>
      </c>
      <c r="H4" s="33">
        <v>8194.2000000000007</v>
      </c>
      <c r="I4" s="33">
        <v>8387.6</v>
      </c>
      <c r="J4" s="33">
        <v>8709.7999999999993</v>
      </c>
      <c r="K4" s="33">
        <v>8653.7000000000007</v>
      </c>
      <c r="L4" s="33">
        <v>8347.1386261583993</v>
      </c>
      <c r="M4" s="33">
        <v>8528.9720072609089</v>
      </c>
      <c r="N4" s="33">
        <v>8324.7587656444102</v>
      </c>
      <c r="O4" s="33">
        <v>7164.5648227763404</v>
      </c>
      <c r="P4" s="33">
        <v>7744.0049679946505</v>
      </c>
      <c r="Q4" s="33">
        <v>7422.7094678513395</v>
      </c>
    </row>
    <row r="5" spans="1:17" ht="11.45" customHeight="1" x14ac:dyDescent="0.25">
      <c r="A5" s="31" t="s">
        <v>29</v>
      </c>
      <c r="B5" s="15">
        <v>5964.5552689404803</v>
      </c>
      <c r="C5" s="15">
        <v>6673.7</v>
      </c>
      <c r="D5" s="15">
        <v>6809.7</v>
      </c>
      <c r="E5" s="15">
        <v>6935.0000000000009</v>
      </c>
      <c r="F5" s="15">
        <v>7151.9</v>
      </c>
      <c r="G5" s="15">
        <v>7846.6131651858204</v>
      </c>
      <c r="H5" s="15">
        <v>8194.2000000000007</v>
      </c>
      <c r="I5" s="15">
        <v>8387.6</v>
      </c>
      <c r="J5" s="15">
        <v>8709.7999999999993</v>
      </c>
      <c r="K5" s="15">
        <v>8653.7000000000007</v>
      </c>
      <c r="L5" s="15">
        <v>8347.1386261583993</v>
      </c>
      <c r="M5" s="15">
        <v>8528.9720072609089</v>
      </c>
      <c r="N5" s="15">
        <v>8324.7587656444102</v>
      </c>
      <c r="O5" s="15">
        <v>7164.5648227763404</v>
      </c>
      <c r="P5" s="15">
        <v>7744.0049679946505</v>
      </c>
      <c r="Q5" s="15">
        <v>7422.7094678513395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990.82831756950327</v>
      </c>
      <c r="C9" s="15">
        <v>1022.6</v>
      </c>
      <c r="D9" s="15">
        <v>971.38572999999997</v>
      </c>
      <c r="E9" s="15">
        <v>959.1</v>
      </c>
      <c r="F9" s="15">
        <v>945.78676999999971</v>
      </c>
      <c r="G9" s="15">
        <v>1004.15591860132</v>
      </c>
      <c r="H9" s="15">
        <v>1072.7869100000007</v>
      </c>
      <c r="I9" s="15">
        <v>1149.6862900000006</v>
      </c>
      <c r="J9" s="15">
        <v>1477.5</v>
      </c>
      <c r="K9" s="15">
        <v>1439.6</v>
      </c>
      <c r="L9" s="15">
        <v>1511.3690646794701</v>
      </c>
      <c r="M9" s="15">
        <v>1346.3982038788581</v>
      </c>
      <c r="N9" s="15">
        <v>1194.7310595204001</v>
      </c>
      <c r="O9" s="15">
        <v>1245.963504346998</v>
      </c>
      <c r="P9" s="15">
        <v>1295.16575905226</v>
      </c>
      <c r="Q9" s="15">
        <v>1700.9171682430499</v>
      </c>
    </row>
    <row r="10" spans="1:17" ht="11.45" customHeight="1" x14ac:dyDescent="0.25">
      <c r="A10" s="14" t="s">
        <v>36</v>
      </c>
      <c r="B10" s="15">
        <v>4951.7531288812479</v>
      </c>
      <c r="C10" s="15">
        <v>5623.4</v>
      </c>
      <c r="D10" s="15">
        <v>5828.7144099999996</v>
      </c>
      <c r="E10" s="15">
        <v>5971.1</v>
      </c>
      <c r="F10" s="15">
        <v>6193.7133999999996</v>
      </c>
      <c r="G10" s="15">
        <v>6832.9034107194002</v>
      </c>
      <c r="H10" s="15">
        <v>7109.9132300000001</v>
      </c>
      <c r="I10" s="15">
        <v>7224.5138699999998</v>
      </c>
      <c r="J10" s="15">
        <v>7220.8</v>
      </c>
      <c r="K10" s="15">
        <v>7202.6</v>
      </c>
      <c r="L10" s="15">
        <v>6824.30495844081</v>
      </c>
      <c r="M10" s="15">
        <v>7171.1092003439326</v>
      </c>
      <c r="N10" s="15">
        <v>7118.5631030858904</v>
      </c>
      <c r="O10" s="15">
        <v>5907.1367153912224</v>
      </c>
      <c r="P10" s="15">
        <v>6441.1961402503102</v>
      </c>
      <c r="Q10" s="15">
        <v>5721.7922996082898</v>
      </c>
    </row>
    <row r="11" spans="1:17" ht="11.45" customHeight="1" x14ac:dyDescent="0.25">
      <c r="A11" s="14" t="s">
        <v>35</v>
      </c>
      <c r="B11" s="15">
        <v>21.973822489729589</v>
      </c>
      <c r="C11" s="15">
        <v>27.7</v>
      </c>
      <c r="D11" s="15">
        <v>9.5998599999999996</v>
      </c>
      <c r="E11" s="15">
        <v>4.8</v>
      </c>
      <c r="F11" s="15">
        <v>12.39983</v>
      </c>
      <c r="G11" s="15">
        <v>9.5538358650998401</v>
      </c>
      <c r="H11" s="15">
        <v>11.49986</v>
      </c>
      <c r="I11" s="15">
        <v>13.399839999999999</v>
      </c>
      <c r="J11" s="15">
        <v>11.5</v>
      </c>
      <c r="K11" s="15">
        <v>11.5</v>
      </c>
      <c r="L11" s="15">
        <v>11.464603038119799</v>
      </c>
      <c r="M11" s="15">
        <v>11.464603038119787</v>
      </c>
      <c r="N11" s="15">
        <v>11.464603038119799</v>
      </c>
      <c r="O11" s="15">
        <v>11.464603038119785</v>
      </c>
      <c r="P11" s="15">
        <v>7.6430686920798703</v>
      </c>
      <c r="Q11" s="15">
        <v>0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5964.5552689404803</v>
      </c>
      <c r="C19" s="28">
        <f t="shared" si="0"/>
        <v>6673.7</v>
      </c>
      <c r="D19" s="28">
        <f t="shared" si="0"/>
        <v>6809.7</v>
      </c>
      <c r="E19" s="28">
        <f t="shared" si="0"/>
        <v>6935.0000000000009</v>
      </c>
      <c r="F19" s="28">
        <f t="shared" si="0"/>
        <v>7151.9</v>
      </c>
      <c r="G19" s="28">
        <f t="shared" si="0"/>
        <v>7846.6131651858204</v>
      </c>
      <c r="H19" s="28">
        <f t="shared" si="0"/>
        <v>8194.2000000000007</v>
      </c>
      <c r="I19" s="28">
        <f t="shared" si="0"/>
        <v>8387.6</v>
      </c>
      <c r="J19" s="28">
        <f t="shared" si="0"/>
        <v>8709.7999999999993</v>
      </c>
      <c r="K19" s="28">
        <f t="shared" si="0"/>
        <v>8653.7000000000007</v>
      </c>
      <c r="L19" s="28">
        <f t="shared" si="0"/>
        <v>8347.1386261583993</v>
      </c>
      <c r="M19" s="28">
        <f t="shared" si="0"/>
        <v>8528.9720072609089</v>
      </c>
      <c r="N19" s="28">
        <f t="shared" si="0"/>
        <v>8324.7587656444102</v>
      </c>
      <c r="O19" s="28">
        <f t="shared" si="0"/>
        <v>7164.5648227763404</v>
      </c>
      <c r="P19" s="28">
        <f t="shared" si="0"/>
        <v>7744.0049679946505</v>
      </c>
      <c r="Q19" s="28">
        <f t="shared" si="0"/>
        <v>7422.7094678513395</v>
      </c>
    </row>
    <row r="20" spans="1:17" ht="11.45" customHeight="1" x14ac:dyDescent="0.25">
      <c r="A20" s="40" t="s">
        <v>40</v>
      </c>
      <c r="B20" s="27">
        <v>634.71382750373891</v>
      </c>
      <c r="C20" s="27">
        <v>655.2574968934083</v>
      </c>
      <c r="D20" s="27">
        <v>712.00116281644716</v>
      </c>
      <c r="E20" s="27">
        <v>718.70502506576861</v>
      </c>
      <c r="F20" s="27">
        <v>799.04092037843986</v>
      </c>
      <c r="G20" s="27">
        <v>850.54519794381372</v>
      </c>
      <c r="H20" s="27">
        <v>782.10634270795242</v>
      </c>
      <c r="I20" s="27">
        <v>751.5109848658002</v>
      </c>
      <c r="J20" s="27">
        <v>759.92223166978545</v>
      </c>
      <c r="K20" s="27">
        <v>710.27820547532428</v>
      </c>
      <c r="L20" s="27">
        <v>721.87815674815499</v>
      </c>
      <c r="M20" s="27">
        <v>761.90607518828813</v>
      </c>
      <c r="N20" s="27">
        <v>778.24220268361046</v>
      </c>
      <c r="O20" s="27">
        <v>748.6161437126857</v>
      </c>
      <c r="P20" s="27">
        <v>838.97136963217906</v>
      </c>
      <c r="Q20" s="27">
        <v>811.86221717711203</v>
      </c>
    </row>
    <row r="21" spans="1:17" ht="11.45" customHeight="1" x14ac:dyDescent="0.25">
      <c r="A21" s="39" t="s">
        <v>39</v>
      </c>
      <c r="B21" s="26">
        <v>5329.8414414367417</v>
      </c>
      <c r="C21" s="26">
        <v>6018.4425031065912</v>
      </c>
      <c r="D21" s="26">
        <v>6097.6988371835523</v>
      </c>
      <c r="E21" s="26">
        <v>6216.2949749342324</v>
      </c>
      <c r="F21" s="26">
        <v>6352.8590796215594</v>
      </c>
      <c r="G21" s="26">
        <v>6996.0679672420065</v>
      </c>
      <c r="H21" s="26">
        <v>7412.0936572920482</v>
      </c>
      <c r="I21" s="26">
        <v>7636.0890151342001</v>
      </c>
      <c r="J21" s="26">
        <v>7949.8777683302142</v>
      </c>
      <c r="K21" s="26">
        <v>7943.4217945246764</v>
      </c>
      <c r="L21" s="26">
        <v>7625.2604694102438</v>
      </c>
      <c r="M21" s="26">
        <v>7767.0659320726199</v>
      </c>
      <c r="N21" s="26">
        <v>7546.5165629608</v>
      </c>
      <c r="O21" s="26">
        <v>6415.9486790636547</v>
      </c>
      <c r="P21" s="26">
        <v>6905.0335983624718</v>
      </c>
      <c r="Q21" s="26">
        <v>6610.8472506742273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>
        <f>IF(B19=0,"",B19/MBunk_act!B7*100)</f>
        <v>13742.736165793664</v>
      </c>
      <c r="C25" s="25">
        <f>IF(C19=0,"",C19/MBunk_act!C7*100)</f>
        <v>13703.960990714771</v>
      </c>
      <c r="D25" s="25">
        <f>IF(D19=0,"",D19/MBunk_act!D7*100)</f>
        <v>13483.936119996662</v>
      </c>
      <c r="E25" s="25">
        <f>IF(E19=0,"",E19/MBunk_act!E7*100)</f>
        <v>13356.276633539113</v>
      </c>
      <c r="F25" s="25">
        <f>IF(F19=0,"",F19/MBunk_act!F7*100)</f>
        <v>13121.989904067545</v>
      </c>
      <c r="G25" s="25">
        <f>IF(G19=0,"",G19/MBunk_act!G7*100)</f>
        <v>13026.07508757408</v>
      </c>
      <c r="H25" s="25">
        <f>IF(H19=0,"",H19/MBunk_act!H7*100)</f>
        <v>13044.905862467678</v>
      </c>
      <c r="I25" s="25">
        <f>IF(I19=0,"",I19/MBunk_act!I7*100)</f>
        <v>12979.932506692598</v>
      </c>
      <c r="J25" s="25">
        <f>IF(J19=0,"",J19/MBunk_act!J7*100)</f>
        <v>12873.880103459054</v>
      </c>
      <c r="K25" s="25">
        <f>IF(K19=0,"",K19/MBunk_act!K7*100)</f>
        <v>12802.038119528996</v>
      </c>
      <c r="L25" s="25">
        <f>IF(L19=0,"",L19/MBunk_act!L7*100)</f>
        <v>12618.578636133509</v>
      </c>
      <c r="M25" s="25">
        <f>IF(M19=0,"",M19/MBunk_act!M7*100)</f>
        <v>12455.780137520482</v>
      </c>
      <c r="N25" s="25">
        <f>IF(N19=0,"",N19/MBunk_act!N7*100)</f>
        <v>12280.58513952602</v>
      </c>
      <c r="O25" s="25">
        <f>IF(O19=0,"",O19/MBunk_act!O7*100)</f>
        <v>12033.223422074185</v>
      </c>
      <c r="P25" s="25">
        <f>IF(P19=0,"",P19/MBunk_act!P7*100)</f>
        <v>11868.061367380426</v>
      </c>
      <c r="Q25" s="25">
        <f>IF(Q19=0,"",Q19/MBunk_act!Q7*100)</f>
        <v>11734.918204352798</v>
      </c>
    </row>
    <row r="26" spans="1:17" ht="11.45" customHeight="1" x14ac:dyDescent="0.25">
      <c r="A26" s="40" t="s">
        <v>40</v>
      </c>
      <c r="B26" s="30">
        <f>IF(B20=0,"",B20/MBunk_act!B8*100)</f>
        <v>7572.1073105664427</v>
      </c>
      <c r="C26" s="30">
        <f>IF(C20=0,"",C20/MBunk_act!C8*100)</f>
        <v>7497.1359510558859</v>
      </c>
      <c r="D26" s="30">
        <f>IF(D20=0,"",D20/MBunk_act!D8*100)</f>
        <v>7422.9068822335503</v>
      </c>
      <c r="E26" s="30">
        <f>IF(E20=0,"",E20/MBunk_act!E8*100)</f>
        <v>7349.4127546866821</v>
      </c>
      <c r="F26" s="30">
        <f>IF(F20=0,"",F20/MBunk_act!F8*100)</f>
        <v>7276.6462917689933</v>
      </c>
      <c r="G26" s="30">
        <f>IF(G20=0,"",G20/MBunk_act!G8*100)</f>
        <v>7204.6002888801904</v>
      </c>
      <c r="H26" s="30">
        <f>IF(H20=0,"",H20/MBunk_act!H8*100)</f>
        <v>7133.2676127526638</v>
      </c>
      <c r="I26" s="30">
        <f>IF(I20=0,"",I20/MBunk_act!I8*100)</f>
        <v>7062.6412007452118</v>
      </c>
      <c r="J26" s="30">
        <f>IF(J20=0,"",J20/MBunk_act!J8*100)</f>
        <v>6992.7140601437759</v>
      </c>
      <c r="K26" s="30">
        <f>IF(K20=0,"",K20/MBunk_act!K8*100)</f>
        <v>6923.4792674690834</v>
      </c>
      <c r="L26" s="30">
        <f>IF(L20=0,"",L20/MBunk_act!L8*100)</f>
        <v>6854.9299677911722</v>
      </c>
      <c r="M26" s="30">
        <f>IF(M20=0,"",M20/MBunk_act!M8*100)</f>
        <v>6787.0593740506665</v>
      </c>
      <c r="N26" s="30">
        <f>IF(N20=0,"",N20/MBunk_act!N8*100)</f>
        <v>6719.8607663867979</v>
      </c>
      <c r="O26" s="30">
        <f>IF(O20=0,"",O20/MBunk_act!O8*100)</f>
        <v>6653.3274914720778</v>
      </c>
      <c r="P26" s="30">
        <f>IF(P20=0,"",P20/MBunk_act!P8*100)</f>
        <v>6587.4529618535416</v>
      </c>
      <c r="Q26" s="30">
        <f>IF(Q20=0,"",Q20/MBunk_act!Q8*100)</f>
        <v>6522.2306553005365</v>
      </c>
    </row>
    <row r="27" spans="1:17" ht="11.45" customHeight="1" x14ac:dyDescent="0.25">
      <c r="A27" s="39" t="s">
        <v>39</v>
      </c>
      <c r="B27" s="29">
        <f>IF(B21=0,"",B21/MBunk_act!B9*100)</f>
        <v>15219.7473321946</v>
      </c>
      <c r="C27" s="29">
        <f>IF(C21=0,"",C21/MBunk_act!C9*100)</f>
        <v>15061.561524184128</v>
      </c>
      <c r="D27" s="29">
        <f>IF(D21=0,"",D21/MBunk_act!D9*100)</f>
        <v>14905.019813760151</v>
      </c>
      <c r="E27" s="29">
        <f>IF(E21=0,"",E21/MBunk_act!E9*100)</f>
        <v>14750.105113063091</v>
      </c>
      <c r="F27" s="29">
        <f>IF(F21=0,"",F21/MBunk_act!F9*100)</f>
        <v>14596.800511835334</v>
      </c>
      <c r="G27" s="29">
        <f>IF(G21=0,"",G21/MBunk_act!G9*100)</f>
        <v>14445.089275575316</v>
      </c>
      <c r="H27" s="29">
        <f>IF(H21=0,"",H21/MBunk_act!H9*100)</f>
        <v>14294.954843710815</v>
      </c>
      <c r="I27" s="29">
        <f>IF(I21=0,"",I21/MBunk_act!I9*100)</f>
        <v>14146.380827791225</v>
      </c>
      <c r="J27" s="29">
        <f>IF(J21=0,"",J21/MBunk_act!J9*100)</f>
        <v>13999.351009698614</v>
      </c>
      <c r="K27" s="29">
        <f>IF(K21=0,"",K21/MBunk_act!K9*100)</f>
        <v>13853.849339877394</v>
      </c>
      <c r="L27" s="29">
        <f>IF(L21=0,"",L21/MBunk_act!L9*100)</f>
        <v>13709.859935582344</v>
      </c>
      <c r="M27" s="29">
        <f>IF(M21=0,"",M21/MBunk_act!M9*100)</f>
        <v>13567.367079144904</v>
      </c>
      <c r="N27" s="29">
        <f>IF(N21=0,"",N21/MBunk_act!N9*100)</f>
        <v>13426.355216257445</v>
      </c>
      <c r="O27" s="29">
        <f>IF(O21=0,"",O21/MBunk_act!O9*100)</f>
        <v>13286.808954275375</v>
      </c>
      <c r="P27" s="29">
        <f>IF(P21=0,"",P21/MBunk_act!P9*100)</f>
        <v>13148.713060536924</v>
      </c>
      <c r="Q27" s="29">
        <f>IF(Q21=0,"",Q21/MBunk_act!Q9*100)</f>
        <v>13012.052460700343</v>
      </c>
    </row>
    <row r="29" spans="1:17" ht="11.45" customHeight="1" x14ac:dyDescent="0.25">
      <c r="A29" s="17" t="s">
        <v>34</v>
      </c>
      <c r="B29" s="25">
        <f>IF(B19=0,"",B19/MBunk_act!B3*1000)</f>
        <v>3.7170607629893579</v>
      </c>
      <c r="C29" s="25">
        <f>IF(C19=0,"",C19/MBunk_act!C3*1000)</f>
        <v>3.6779242052955099</v>
      </c>
      <c r="D29" s="25">
        <f>IF(D19=0,"",D19/MBunk_act!D3*1000)</f>
        <v>3.6724126446576002</v>
      </c>
      <c r="E29" s="25">
        <f>IF(E19=0,"",E19/MBunk_act!E3*1000)</f>
        <v>3.6503037015059481</v>
      </c>
      <c r="F29" s="25">
        <f>IF(F19=0,"",F19/MBunk_act!F3*1000)</f>
        <v>3.6488229746612229</v>
      </c>
      <c r="G29" s="25">
        <f>IF(G19=0,"",G19/MBunk_act!G3*1000)</f>
        <v>3.6213924373367736</v>
      </c>
      <c r="H29" s="25">
        <f>IF(H19=0,"",H19/MBunk_act!H3*1000)</f>
        <v>3.5727039575448174</v>
      </c>
      <c r="I29" s="25">
        <f>IF(I19=0,"",I19/MBunk_act!I3*1000)</f>
        <v>3.5403694596153219</v>
      </c>
      <c r="J29" s="25">
        <f>IF(J19=0,"",J19/MBunk_act!J3*1000)</f>
        <v>3.5159549451774144</v>
      </c>
      <c r="K29" s="25">
        <f>IF(K19=0,"",K19/MBunk_act!K3*1000)</f>
        <v>3.485636923721716</v>
      </c>
      <c r="L29" s="25">
        <f>IF(L19=0,"",L19/MBunk_act!L3*1000)</f>
        <v>3.4760690014701114</v>
      </c>
      <c r="M29" s="25">
        <f>IF(M19=0,"",M19/MBunk_act!M3*1000)</f>
        <v>3.4258380757830067</v>
      </c>
      <c r="N29" s="25">
        <f>IF(N19=0,"",N19/MBunk_act!N3*1000)</f>
        <v>3.3790976511768331</v>
      </c>
      <c r="O29" s="25">
        <f>IF(O19=0,"",O19/MBunk_act!O3*1000)</f>
        <v>3.3473608423730505</v>
      </c>
      <c r="P29" s="25">
        <f>IF(P19=0,"",P19/MBunk_act!P3*1000)</f>
        <v>3.3011926379618144</v>
      </c>
      <c r="Q29" s="25">
        <f>IF(Q19=0,"",Q19/MBunk_act!Q3*1000)</f>
        <v>3.2499223367461982</v>
      </c>
    </row>
    <row r="30" spans="1:17" ht="11.45" customHeight="1" x14ac:dyDescent="0.25">
      <c r="A30" s="40" t="s">
        <v>40</v>
      </c>
      <c r="B30" s="30">
        <f>IF(B20=0,"",B20/MBunk_act!B4*1000)</f>
        <v>8.3980093140727003</v>
      </c>
      <c r="C30" s="30">
        <f>IF(C20=0,"",C20/MBunk_act!C4*1000)</f>
        <v>8.3562281732066683</v>
      </c>
      <c r="D30" s="30">
        <f>IF(D20=0,"",D20/MBunk_act!D4*1000)</f>
        <v>8.314654898713103</v>
      </c>
      <c r="E30" s="30">
        <f>IF(E20=0,"",E20/MBunk_act!E4*1000)</f>
        <v>8.273288456430949</v>
      </c>
      <c r="F30" s="30">
        <f>IF(F20=0,"",F20/MBunk_act!F4*1000)</f>
        <v>8.2321278173442298</v>
      </c>
      <c r="G30" s="30">
        <f>IF(G20=0,"",G20/MBunk_act!G4*1000)</f>
        <v>8.1911719575564472</v>
      </c>
      <c r="H30" s="30">
        <f>IF(H20=0,"",H20/MBunk_act!H4*1000)</f>
        <v>8.1504198582651224</v>
      </c>
      <c r="I30" s="30">
        <f>IF(I20=0,"",I20/MBunk_act!I4*1000)</f>
        <v>8.109870505736442</v>
      </c>
      <c r="J30" s="30">
        <f>IF(J20=0,"",J20/MBunk_act!J4*1000)</f>
        <v>8.0695228912800445</v>
      </c>
      <c r="K30" s="30">
        <f>IF(K20=0,"",K20/MBunk_act!K4*1000)</f>
        <v>8.0293760112239241</v>
      </c>
      <c r="L30" s="30">
        <f>IF(L20=0,"",L20/MBunk_act!L4*1000)</f>
        <v>7.9894288668894786</v>
      </c>
      <c r="M30" s="30">
        <f>IF(M20=0,"",M20/MBunk_act!M4*1000)</f>
        <v>7.871358489546286</v>
      </c>
      <c r="N30" s="30">
        <f>IF(N20=0,"",N20/MBunk_act!N4*1000)</f>
        <v>7.755032994626883</v>
      </c>
      <c r="O30" s="30">
        <f>IF(O20=0,"",O20/MBunk_act!O4*1000)</f>
        <v>7.6404265956915109</v>
      </c>
      <c r="P30" s="30">
        <f>IF(P20=0,"",P20/MBunk_act!P4*1000)</f>
        <v>7.5275138873807999</v>
      </c>
      <c r="Q30" s="30">
        <f>IF(Q20=0,"",Q20/MBunk_act!Q4*1000)</f>
        <v>7.4162698397840394</v>
      </c>
    </row>
    <row r="31" spans="1:17" ht="11.45" customHeight="1" x14ac:dyDescent="0.25">
      <c r="A31" s="39" t="s">
        <v>39</v>
      </c>
      <c r="B31" s="29">
        <f>IF(B21=0,"",B21/MBunk_act!B5*1000)</f>
        <v>3.4856892666338108</v>
      </c>
      <c r="C31" s="29">
        <f>IF(C21=0,"",C21/MBunk_act!C5*1000)</f>
        <v>3.4666181075752176</v>
      </c>
      <c r="D31" s="29">
        <f>IF(D21=0,"",D21/MBunk_act!D5*1000)</f>
        <v>3.4476512920424001</v>
      </c>
      <c r="E31" s="29">
        <f>IF(E21=0,"",E21/MBunk_act!E5*1000)</f>
        <v>3.4287882491433979</v>
      </c>
      <c r="F31" s="29">
        <f>IF(F21=0,"",F21/MBunk_act!F5*1000)</f>
        <v>3.4100284111097579</v>
      </c>
      <c r="G31" s="29">
        <f>IF(G21=0,"",G21/MBunk_act!G5*1000)</f>
        <v>3.3913712132794425</v>
      </c>
      <c r="H31" s="29">
        <f>IF(H21=0,"",H21/MBunk_act!H5*1000)</f>
        <v>3.372816094079834</v>
      </c>
      <c r="I31" s="29">
        <f>IF(I21=0,"",I21/MBunk_act!I5*1000)</f>
        <v>3.3543624950108337</v>
      </c>
      <c r="J31" s="29">
        <f>IF(J21=0,"",J21/MBunk_act!J5*1000)</f>
        <v>3.3360098606280482</v>
      </c>
      <c r="K31" s="29">
        <f>IF(K21=0,"",K21/MBunk_act!K5*1000)</f>
        <v>3.3177576385260723</v>
      </c>
      <c r="L31" s="29">
        <f>IF(L21=0,"",L21/MBunk_act!L5*1000)</f>
        <v>3.2996052793218635</v>
      </c>
      <c r="M31" s="29">
        <f>IF(M21=0,"",M21/MBunk_act!M5*1000)</f>
        <v>3.246006187388522</v>
      </c>
      <c r="N31" s="29">
        <f>IF(N21=0,"",N21/MBunk_act!N5*1000)</f>
        <v>3.1932777640391112</v>
      </c>
      <c r="O31" s="29">
        <f>IF(O21=0,"",O21/MBunk_act!O5*1000)</f>
        <v>3.1414058660529967</v>
      </c>
      <c r="P31" s="29">
        <f>IF(P21=0,"",P21/MBunk_act!P5*1000)</f>
        <v>3.0903765799533218</v>
      </c>
      <c r="Q31" s="29">
        <f>IF(Q21=0,"",Q21/MBunk_act!Q5*1000)</f>
        <v>3.040176218275028</v>
      </c>
    </row>
    <row r="33" spans="1:17" ht="11.45" customHeight="1" x14ac:dyDescent="0.25">
      <c r="A33" s="17" t="s">
        <v>8</v>
      </c>
      <c r="B33" s="24">
        <f t="shared" ref="B33:Q33" si="1">IF(B19=0,0,B19/B$19)</f>
        <v>1</v>
      </c>
      <c r="C33" s="24">
        <f t="shared" si="1"/>
        <v>1</v>
      </c>
      <c r="D33" s="24">
        <f t="shared" si="1"/>
        <v>1</v>
      </c>
      <c r="E33" s="24">
        <f t="shared" si="1"/>
        <v>1</v>
      </c>
      <c r="F33" s="24">
        <f t="shared" si="1"/>
        <v>1</v>
      </c>
      <c r="G33" s="24">
        <f t="shared" si="1"/>
        <v>1</v>
      </c>
      <c r="H33" s="24">
        <f t="shared" si="1"/>
        <v>1</v>
      </c>
      <c r="I33" s="24">
        <f t="shared" si="1"/>
        <v>1</v>
      </c>
      <c r="J33" s="24">
        <f t="shared" si="1"/>
        <v>1</v>
      </c>
      <c r="K33" s="24">
        <f t="shared" si="1"/>
        <v>1</v>
      </c>
      <c r="L33" s="24">
        <f t="shared" si="1"/>
        <v>1</v>
      </c>
      <c r="M33" s="24">
        <f t="shared" si="1"/>
        <v>1</v>
      </c>
      <c r="N33" s="24">
        <f t="shared" si="1"/>
        <v>1</v>
      </c>
      <c r="O33" s="24">
        <f t="shared" si="1"/>
        <v>1</v>
      </c>
      <c r="P33" s="24">
        <f t="shared" si="1"/>
        <v>1</v>
      </c>
      <c r="Q33" s="24">
        <f t="shared" si="1"/>
        <v>1</v>
      </c>
    </row>
    <row r="34" spans="1:17" ht="11.45" customHeight="1" x14ac:dyDescent="0.25">
      <c r="A34" s="40" t="s">
        <v>40</v>
      </c>
      <c r="B34" s="23">
        <f t="shared" ref="B34:Q34" si="2">IF(B20=0,0,B20/B$19)</f>
        <v>0.10641427547983588</v>
      </c>
      <c r="C34" s="23">
        <f t="shared" si="2"/>
        <v>9.8185039317531253E-2</v>
      </c>
      <c r="D34" s="23">
        <f t="shared" si="2"/>
        <v>0.10455690600414808</v>
      </c>
      <c r="E34" s="23">
        <f t="shared" si="2"/>
        <v>0.10363446648388876</v>
      </c>
      <c r="F34" s="23">
        <f t="shared" si="2"/>
        <v>0.1117242859070233</v>
      </c>
      <c r="G34" s="23">
        <f t="shared" si="2"/>
        <v>0.10839647374456383</v>
      </c>
      <c r="H34" s="23">
        <f t="shared" si="2"/>
        <v>9.5446333102432501E-2</v>
      </c>
      <c r="I34" s="23">
        <f t="shared" si="2"/>
        <v>8.9597856939505963E-2</v>
      </c>
      <c r="J34" s="23">
        <f t="shared" si="2"/>
        <v>8.7249102352497818E-2</v>
      </c>
      <c r="K34" s="23">
        <f t="shared" si="2"/>
        <v>8.207797883856896E-2</v>
      </c>
      <c r="L34" s="23">
        <f t="shared" si="2"/>
        <v>8.6482109508271662E-2</v>
      </c>
      <c r="M34" s="23">
        <f t="shared" si="2"/>
        <v>8.9331524894167791E-2</v>
      </c>
      <c r="N34" s="23">
        <f t="shared" si="2"/>
        <v>9.3485255800486569E-2</v>
      </c>
      <c r="O34" s="23">
        <f t="shared" si="2"/>
        <v>0.1044887110704638</v>
      </c>
      <c r="P34" s="23">
        <f t="shared" si="2"/>
        <v>0.10833817554347915</v>
      </c>
      <c r="Q34" s="23">
        <f t="shared" si="2"/>
        <v>0.10937545389502126</v>
      </c>
    </row>
    <row r="35" spans="1:17" ht="11.45" customHeight="1" x14ac:dyDescent="0.25">
      <c r="A35" s="39" t="s">
        <v>39</v>
      </c>
      <c r="B35" s="22">
        <f t="shared" ref="B35:Q35" si="3">IF(B21=0,0,B21/B$19)</f>
        <v>0.89358572452016416</v>
      </c>
      <c r="C35" s="22">
        <f t="shared" si="3"/>
        <v>0.90181496068246869</v>
      </c>
      <c r="D35" s="22">
        <f t="shared" si="3"/>
        <v>0.89544309399585187</v>
      </c>
      <c r="E35" s="22">
        <f t="shared" si="3"/>
        <v>0.89636553351611126</v>
      </c>
      <c r="F35" s="22">
        <f t="shared" si="3"/>
        <v>0.88827571409297668</v>
      </c>
      <c r="G35" s="22">
        <f t="shared" si="3"/>
        <v>0.89160352625543615</v>
      </c>
      <c r="H35" s="22">
        <f t="shared" si="3"/>
        <v>0.90455366689756744</v>
      </c>
      <c r="I35" s="22">
        <f t="shared" si="3"/>
        <v>0.91040214306049405</v>
      </c>
      <c r="J35" s="22">
        <f t="shared" si="3"/>
        <v>0.91275089764750217</v>
      </c>
      <c r="K35" s="22">
        <f t="shared" si="3"/>
        <v>0.91792202116143107</v>
      </c>
      <c r="L35" s="22">
        <f t="shared" si="3"/>
        <v>0.91351789049172827</v>
      </c>
      <c r="M35" s="22">
        <f t="shared" si="3"/>
        <v>0.91066847510583215</v>
      </c>
      <c r="N35" s="22">
        <f t="shared" si="3"/>
        <v>0.9065147441995135</v>
      </c>
      <c r="O35" s="22">
        <f t="shared" si="3"/>
        <v>0.89551128892953624</v>
      </c>
      <c r="P35" s="22">
        <f t="shared" si="3"/>
        <v>0.89166182445652087</v>
      </c>
      <c r="Q35" s="22">
        <f t="shared" si="3"/>
        <v>0.89062454610497876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19187.968400000009</v>
      </c>
      <c r="C4" s="33">
        <v>21480.638237640003</v>
      </c>
      <c r="D4" s="33">
        <v>21931.540590038221</v>
      </c>
      <c r="E4" s="33">
        <v>22340.107053720007</v>
      </c>
      <c r="F4" s="33">
        <v>23043.524386537007</v>
      </c>
      <c r="G4" s="33">
        <v>25287.224199999997</v>
      </c>
      <c r="H4" s="33">
        <v>26403.791845524236</v>
      </c>
      <c r="I4" s="33">
        <v>27019.569731419338</v>
      </c>
      <c r="J4" s="33">
        <v>28018.719578160006</v>
      </c>
      <c r="K4" s="33">
        <v>27842.159291400007</v>
      </c>
      <c r="L4" s="33">
        <v>26838.811799999996</v>
      </c>
      <c r="M4" s="33">
        <v>27450.851099999989</v>
      </c>
      <c r="N4" s="33">
        <v>26810.036100000019</v>
      </c>
      <c r="O4" s="33">
        <v>23043.252599999993</v>
      </c>
      <c r="P4" s="33">
        <v>24914.834600000002</v>
      </c>
      <c r="Q4" s="33">
        <v>23818.901399999995</v>
      </c>
    </row>
    <row r="5" spans="1:17" ht="11.45" customHeight="1" x14ac:dyDescent="0.25">
      <c r="A5" s="38" t="s">
        <v>21</v>
      </c>
      <c r="B5" s="37">
        <f t="shared" ref="B5:Q5" si="0">B4</f>
        <v>19187.968400000009</v>
      </c>
      <c r="C5" s="37">
        <f t="shared" si="0"/>
        <v>21480.638237640003</v>
      </c>
      <c r="D5" s="37">
        <f t="shared" si="0"/>
        <v>21931.540590038221</v>
      </c>
      <c r="E5" s="37">
        <f t="shared" si="0"/>
        <v>22340.107053720007</v>
      </c>
      <c r="F5" s="37">
        <f t="shared" si="0"/>
        <v>23043.524386537007</v>
      </c>
      <c r="G5" s="37">
        <f t="shared" si="0"/>
        <v>25287.224199999997</v>
      </c>
      <c r="H5" s="37">
        <f t="shared" si="0"/>
        <v>26403.791845524236</v>
      </c>
      <c r="I5" s="37">
        <f t="shared" si="0"/>
        <v>27019.569731419338</v>
      </c>
      <c r="J5" s="37">
        <f t="shared" si="0"/>
        <v>28018.719578160006</v>
      </c>
      <c r="K5" s="37">
        <f t="shared" si="0"/>
        <v>27842.159291400007</v>
      </c>
      <c r="L5" s="37">
        <f t="shared" si="0"/>
        <v>26838.811799999996</v>
      </c>
      <c r="M5" s="37">
        <f t="shared" si="0"/>
        <v>27450.851099999989</v>
      </c>
      <c r="N5" s="37">
        <f t="shared" si="0"/>
        <v>26810.036100000019</v>
      </c>
      <c r="O5" s="37">
        <f t="shared" si="0"/>
        <v>23043.252599999993</v>
      </c>
      <c r="P5" s="37">
        <f t="shared" si="0"/>
        <v>24914.834600000002</v>
      </c>
      <c r="Q5" s="37">
        <f t="shared" si="0"/>
        <v>23818.901399999995</v>
      </c>
    </row>
    <row r="7" spans="1:17" ht="11.45" customHeight="1" x14ac:dyDescent="0.25">
      <c r="A7" s="17" t="s">
        <v>25</v>
      </c>
      <c r="B7" s="28">
        <f t="shared" ref="B7:Q7" si="1">SUM(B8:B9)</f>
        <v>19187.968400000012</v>
      </c>
      <c r="C7" s="28">
        <f t="shared" si="1"/>
        <v>21480.63823764</v>
      </c>
      <c r="D7" s="28">
        <f t="shared" si="1"/>
        <v>21931.540590038217</v>
      </c>
      <c r="E7" s="28">
        <f t="shared" si="1"/>
        <v>22340.107053720007</v>
      </c>
      <c r="F7" s="28">
        <f t="shared" si="1"/>
        <v>23043.524386537007</v>
      </c>
      <c r="G7" s="28">
        <f t="shared" si="1"/>
        <v>25287.224199999997</v>
      </c>
      <c r="H7" s="28">
        <f t="shared" si="1"/>
        <v>26403.791845524236</v>
      </c>
      <c r="I7" s="28">
        <f t="shared" si="1"/>
        <v>27019.569731419338</v>
      </c>
      <c r="J7" s="28">
        <f t="shared" si="1"/>
        <v>28018.719578160009</v>
      </c>
      <c r="K7" s="28">
        <f t="shared" si="1"/>
        <v>27842.159291400007</v>
      </c>
      <c r="L7" s="28">
        <f t="shared" si="1"/>
        <v>26838.811799999992</v>
      </c>
      <c r="M7" s="28">
        <f t="shared" si="1"/>
        <v>27450.851099999989</v>
      </c>
      <c r="N7" s="28">
        <f t="shared" si="1"/>
        <v>26810.036100000019</v>
      </c>
      <c r="O7" s="28">
        <f t="shared" si="1"/>
        <v>23043.252599999993</v>
      </c>
      <c r="P7" s="28">
        <f t="shared" si="1"/>
        <v>24914.834600000006</v>
      </c>
      <c r="Q7" s="28">
        <f t="shared" si="1"/>
        <v>23818.901399999995</v>
      </c>
    </row>
    <row r="8" spans="1:17" ht="11.45" customHeight="1" x14ac:dyDescent="0.25">
      <c r="A8" s="40" t="s">
        <v>40</v>
      </c>
      <c r="B8" s="27">
        <v>2041.8737552159869</v>
      </c>
      <c r="C8" s="27">
        <v>2109.0773099283488</v>
      </c>
      <c r="D8" s="27">
        <v>2293.0940279987844</v>
      </c>
      <c r="E8" s="27">
        <v>2315.205075705233</v>
      </c>
      <c r="F8" s="27">
        <v>2574.5213068669241</v>
      </c>
      <c r="G8" s="27">
        <v>2741.0459340681987</v>
      </c>
      <c r="H8" s="27">
        <v>2520.1451116551971</v>
      </c>
      <c r="I8" s="27">
        <v>2420.8955433627152</v>
      </c>
      <c r="J8" s="27">
        <v>2444.608132260817</v>
      </c>
      <c r="K8" s="27">
        <v>2285.2281611395961</v>
      </c>
      <c r="L8" s="27">
        <v>2321.0770611594935</v>
      </c>
      <c r="M8" s="27">
        <v>2452.2263884057425</v>
      </c>
      <c r="N8" s="27">
        <v>2506.3430828287806</v>
      </c>
      <c r="O8" s="27">
        <v>2407.7597630451128</v>
      </c>
      <c r="P8" s="27">
        <v>2699.2277245315481</v>
      </c>
      <c r="Q8" s="27">
        <v>2605.2031519057568</v>
      </c>
    </row>
    <row r="9" spans="1:17" ht="11.45" customHeight="1" x14ac:dyDescent="0.25">
      <c r="A9" s="39" t="s">
        <v>39</v>
      </c>
      <c r="B9" s="26">
        <v>17146.094644784025</v>
      </c>
      <c r="C9" s="26">
        <v>19371.560927711653</v>
      </c>
      <c r="D9" s="26">
        <v>19638.446562039433</v>
      </c>
      <c r="E9" s="26">
        <v>20024.901978014776</v>
      </c>
      <c r="F9" s="26">
        <v>20469.003079670081</v>
      </c>
      <c r="G9" s="26">
        <v>22546.178265931798</v>
      </c>
      <c r="H9" s="26">
        <v>23883.646733869038</v>
      </c>
      <c r="I9" s="26">
        <v>24598.674188056622</v>
      </c>
      <c r="J9" s="26">
        <v>25574.111445899191</v>
      </c>
      <c r="K9" s="26">
        <v>25556.931130260411</v>
      </c>
      <c r="L9" s="26">
        <v>24517.7347388405</v>
      </c>
      <c r="M9" s="26">
        <v>24998.624711594246</v>
      </c>
      <c r="N9" s="26">
        <v>24303.693017171237</v>
      </c>
      <c r="O9" s="26">
        <v>20635.49283695488</v>
      </c>
      <c r="P9" s="26">
        <v>22215.606875468457</v>
      </c>
      <c r="Q9" s="26">
        <v>21213.698248094239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3.2169990107927164</v>
      </c>
      <c r="C14" s="33">
        <f>IF(C4=0,0,C4/MBunk_ene!C4)</f>
        <v>3.2187000071384695</v>
      </c>
      <c r="D14" s="33">
        <f>IF(D4=0,0,D4/MBunk_ene!D4)</f>
        <v>3.2206324199360061</v>
      </c>
      <c r="E14" s="33">
        <f>IF(E4=0,0,E4/MBunk_ene!E4)</f>
        <v>3.2213564605219904</v>
      </c>
      <c r="F14" s="33">
        <f>IF(F4=0,0,F4/MBunk_ene!F4)</f>
        <v>3.2220143439557329</v>
      </c>
      <c r="G14" s="33">
        <f>IF(G4=0,0,G4/MBunk_ene!G4)</f>
        <v>3.2226928571164186</v>
      </c>
      <c r="H14" s="33">
        <f>IF(H4=0,0,H4/MBunk_ene!H4)</f>
        <v>3.2222537704137357</v>
      </c>
      <c r="I14" s="33">
        <f>IF(I4=0,0,I4/MBunk_ene!I4)</f>
        <v>3.2213708011134696</v>
      </c>
      <c r="J14" s="33">
        <f>IF(J4=0,0,J4/MBunk_ene!J4)</f>
        <v>3.2169188245608407</v>
      </c>
      <c r="K14" s="33">
        <f>IF(K4=0,0,K4/MBunk_ene!K4)</f>
        <v>3.2173705225972711</v>
      </c>
      <c r="L14" s="33">
        <f>IF(L4=0,0,L4/MBunk_ene!L4)</f>
        <v>3.2153307860363176</v>
      </c>
      <c r="M14" s="33">
        <f>IF(M4=0,0,M4/MBunk_ene!M4)</f>
        <v>3.2185415870318783</v>
      </c>
      <c r="N14" s="33">
        <f>IF(N4=0,0,N4/MBunk_ene!N4)</f>
        <v>3.2205180780304188</v>
      </c>
      <c r="O14" s="33">
        <f>IF(O4=0,0,O4/MBunk_ene!O4)</f>
        <v>3.2162808446850653</v>
      </c>
      <c r="P14" s="33">
        <f>IF(P4=0,0,P4/MBunk_ene!P4)</f>
        <v>3.2173061229907534</v>
      </c>
      <c r="Q14" s="33">
        <f>IF(Q4=0,0,Q4/MBunk_ene!Q4)</f>
        <v>3.2089227664321989</v>
      </c>
    </row>
    <row r="15" spans="1:17" ht="11.45" customHeight="1" x14ac:dyDescent="0.25">
      <c r="A15" s="38" t="s">
        <v>21</v>
      </c>
      <c r="B15" s="37">
        <f t="shared" ref="B15:Q15" si="2">B14</f>
        <v>3.2169990107927164</v>
      </c>
      <c r="C15" s="37">
        <f t="shared" si="2"/>
        <v>3.2187000071384695</v>
      </c>
      <c r="D15" s="37">
        <f t="shared" si="2"/>
        <v>3.2206324199360061</v>
      </c>
      <c r="E15" s="37">
        <f t="shared" si="2"/>
        <v>3.2213564605219904</v>
      </c>
      <c r="F15" s="37">
        <f t="shared" si="2"/>
        <v>3.2220143439557329</v>
      </c>
      <c r="G15" s="37">
        <f t="shared" si="2"/>
        <v>3.2226928571164186</v>
      </c>
      <c r="H15" s="37">
        <f t="shared" si="2"/>
        <v>3.2222537704137357</v>
      </c>
      <c r="I15" s="37">
        <f t="shared" si="2"/>
        <v>3.2213708011134696</v>
      </c>
      <c r="J15" s="37">
        <f t="shared" si="2"/>
        <v>3.2169188245608407</v>
      </c>
      <c r="K15" s="37">
        <f t="shared" si="2"/>
        <v>3.2173705225972711</v>
      </c>
      <c r="L15" s="37">
        <f t="shared" si="2"/>
        <v>3.2153307860363176</v>
      </c>
      <c r="M15" s="37">
        <f t="shared" si="2"/>
        <v>3.2185415870318783</v>
      </c>
      <c r="N15" s="37">
        <f t="shared" si="2"/>
        <v>3.2205180780304188</v>
      </c>
      <c r="O15" s="37">
        <f t="shared" si="2"/>
        <v>3.2162808446850653</v>
      </c>
      <c r="P15" s="37">
        <f t="shared" si="2"/>
        <v>3.2173061229907534</v>
      </c>
      <c r="Q15" s="37">
        <f t="shared" si="2"/>
        <v>3.2089227664321989</v>
      </c>
    </row>
    <row r="17" spans="1:17" ht="11.45" customHeight="1" x14ac:dyDescent="0.25">
      <c r="A17" s="17" t="s">
        <v>30</v>
      </c>
      <c r="B17" s="25">
        <f>IF(B7=0,"",B7/MBunk_act!B7*100)</f>
        <v>44210.368650943514</v>
      </c>
      <c r="C17" s="25">
        <f>IF(C7=0,"",C7/MBunk_act!C7*100)</f>
        <v>44108.939338638935</v>
      </c>
      <c r="D17" s="25">
        <f>IF(D7=0,"",D7/MBunk_act!D7*100)</f>
        <v>43426.801816407366</v>
      </c>
      <c r="E17" s="25">
        <f>IF(E7=0,"",E7/MBunk_act!E7*100)</f>
        <v>43025.328021970126</v>
      </c>
      <c r="F17" s="25">
        <f>IF(F7=0,"",F7/MBunk_act!F7*100)</f>
        <v>42279.239692147938</v>
      </c>
      <c r="G17" s="25">
        <f>IF(G7=0,"",G7/MBunk_act!G7*100)</f>
        <v>41979.039140987115</v>
      </c>
      <c r="H17" s="25">
        <f>IF(H7=0,"",H7/MBunk_act!H7*100)</f>
        <v>42033.997100028719</v>
      </c>
      <c r="I17" s="25">
        <f>IF(I7=0,"",I7/MBunk_act!I7*100)</f>
        <v>41813.175577483096</v>
      </c>
      <c r="J17" s="25">
        <f>IF(J7=0,"",J7/MBunk_act!J7*100)</f>
        <v>41414.227249956697</v>
      </c>
      <c r="K17" s="25">
        <f>IF(K7=0,"",K7/MBunk_act!K7*100)</f>
        <v>41188.900074939185</v>
      </c>
      <c r="L17" s="25">
        <f>IF(L7=0,"",L7/MBunk_act!L7*100)</f>
        <v>40572.904364780239</v>
      </c>
      <c r="M17" s="25">
        <f>IF(M7=0,"",M7/MBunk_act!M7*100)</f>
        <v>40089.446371535319</v>
      </c>
      <c r="N17" s="25">
        <f>IF(N7=0,"",N7/MBunk_act!N7*100)</f>
        <v>39549.846450635268</v>
      </c>
      <c r="O17" s="25">
        <f>IF(O7=0,"",O7/MBunk_act!O7*100)</f>
        <v>38702.225992232874</v>
      </c>
      <c r="P17" s="25">
        <f>IF(P7=0,"",P7/MBunk_act!P7*100)</f>
        <v>38183.186505303063</v>
      </c>
      <c r="Q17" s="25">
        <f>IF(Q7=0,"",Q7/MBunk_act!Q7*100)</f>
        <v>37656.446188167349</v>
      </c>
    </row>
    <row r="18" spans="1:17" ht="11.45" customHeight="1" x14ac:dyDescent="0.25">
      <c r="A18" s="40" t="s">
        <v>40</v>
      </c>
      <c r="B18" s="30">
        <f>IF(B8=0,"",B8/MBunk_act!B8*100)</f>
        <v>24359.461727708545</v>
      </c>
      <c r="C18" s="30">
        <f>IF(C8=0,"",C8/MBunk_act!C8*100)</f>
        <v>24131.031539181655</v>
      </c>
      <c r="D18" s="30">
        <f>IF(D8=0,"",D8/MBunk_act!D8*100)</f>
        <v>23906.454555087472</v>
      </c>
      <c r="E18" s="30">
        <f>IF(E8=0,"",E8/MBunk_act!E8*100)</f>
        <v>23675.078258352667</v>
      </c>
      <c r="F18" s="30">
        <f>IF(F8=0,"",F8/MBunk_act!F8*100)</f>
        <v>23445.458727971993</v>
      </c>
      <c r="G18" s="30">
        <f>IF(G8=0,"",G8/MBunk_act!G8*100)</f>
        <v>23218.213889353076</v>
      </c>
      <c r="H18" s="30">
        <f>IF(H8=0,"",H8/MBunk_act!H8*100)</f>
        <v>22985.19846056246</v>
      </c>
      <c r="I18" s="30">
        <f>IF(I8=0,"",I8/MBunk_act!I8*100)</f>
        <v>22751.386142821601</v>
      </c>
      <c r="J18" s="30">
        <f>IF(J8=0,"",J8/MBunk_act!J8*100)</f>
        <v>22494.993494847775</v>
      </c>
      <c r="K18" s="30">
        <f>IF(K8=0,"",K8/MBunk_act!K8*100)</f>
        <v>22275.39810896838</v>
      </c>
      <c r="L18" s="30">
        <f>IF(L8=0,"",L8/MBunk_act!L8*100)</f>
        <v>22040.867361561901</v>
      </c>
      <c r="M18" s="30">
        <f>IF(M8=0,"",M8/MBunk_act!M8*100)</f>
        <v>21844.432849036617</v>
      </c>
      <c r="N18" s="30">
        <f>IF(N8=0,"",N8/MBunk_act!N8*100)</f>
        <v>21641.433079996026</v>
      </c>
      <c r="O18" s="30">
        <f>IF(O8=0,"",O8/MBunk_act!O8*100)</f>
        <v>21398.969764238176</v>
      </c>
      <c r="P18" s="30">
        <f>IF(P8=0,"",P8/MBunk_act!P8*100)</f>
        <v>21193.85274908497</v>
      </c>
      <c r="Q18" s="30">
        <f>IF(Q8=0,"",Q8/MBunk_act!Q8*100)</f>
        <v>20929.33443771589</v>
      </c>
    </row>
    <row r="19" spans="1:17" ht="11.45" customHeight="1" x14ac:dyDescent="0.25">
      <c r="A19" s="39" t="s">
        <v>39</v>
      </c>
      <c r="B19" s="29">
        <f>IF(B9=0,"",B9/MBunk_act!B9*100)</f>
        <v>48961.91211218512</v>
      </c>
      <c r="C19" s="29">
        <f>IF(C9=0,"",C9/MBunk_act!C9*100)</f>
        <v>48478.648185407947</v>
      </c>
      <c r="D19" s="29">
        <f>IF(D9=0,"",D9/MBunk_act!D9*100)</f>
        <v>48003.590031984473</v>
      </c>
      <c r="E19" s="29">
        <f>IF(E9=0,"",E9/MBunk_act!E9*100)</f>
        <v>47515.346399344235</v>
      </c>
      <c r="F19" s="29">
        <f>IF(F9=0,"",F9/MBunk_act!F9*100)</f>
        <v>47031.100624993836</v>
      </c>
      <c r="G19" s="29">
        <f>IF(G9=0,"",G9/MBunk_act!G9*100)</f>
        <v>46552.086028805556</v>
      </c>
      <c r="H19" s="29">
        <f>IF(H9=0,"",H9/MBunk_act!H9*100)</f>
        <v>46061.972143041268</v>
      </c>
      <c r="I19" s="29">
        <f>IF(I9=0,"",I9/MBunk_act!I9*100)</f>
        <v>45570.738140078043</v>
      </c>
      <c r="J19" s="29">
        <f>IF(J9=0,"",J9/MBunk_act!J9*100)</f>
        <v>45034.775794734291</v>
      </c>
      <c r="K19" s="29">
        <f>IF(K9=0,"",K9/MBunk_act!K9*100)</f>
        <v>44572.966490625193</v>
      </c>
      <c r="L19" s="29">
        <f>IF(L9=0,"",L9/MBunk_act!L9*100)</f>
        <v>44081.734723123795</v>
      </c>
      <c r="M19" s="29">
        <f>IF(M9=0,"",M9/MBunk_act!M9*100)</f>
        <v>43667.1351707551</v>
      </c>
      <c r="N19" s="29">
        <f>IF(N9=0,"",N9/MBunk_act!N9*100)</f>
        <v>43239.819696015118</v>
      </c>
      <c r="O19" s="29">
        <f>IF(O9=0,"",O9/MBunk_act!O9*100)</f>
        <v>42734.109126625895</v>
      </c>
      <c r="P19" s="29">
        <f>IF(P9=0,"",P9/MBunk_act!P9*100)</f>
        <v>42303.435039113938</v>
      </c>
      <c r="Q19" s="29">
        <f>IF(Q9=0,"",Q9/MBunk_act!Q9*100)</f>
        <v>41754.671379151456</v>
      </c>
    </row>
    <row r="21" spans="1:17" ht="11.45" customHeight="1" x14ac:dyDescent="0.25">
      <c r="A21" s="17" t="s">
        <v>38</v>
      </c>
      <c r="B21" s="25">
        <f>IF(B7=0,"",B7/MBunk_act!B3*1000)</f>
        <v>11.957780797593186</v>
      </c>
      <c r="C21" s="25">
        <f>IF(C7=0,"",C7/MBunk_act!C3*1000)</f>
        <v>11.838134665839405</v>
      </c>
      <c r="D21" s="25">
        <f>IF(D7=0,"",D7/MBunk_act!D3*1000)</f>
        <v>11.827491222767195</v>
      </c>
      <c r="E21" s="25">
        <f>IF(E7=0,"",E7/MBunk_act!E3*1000)</f>
        <v>11.758929411713522</v>
      </c>
      <c r="F21" s="25">
        <f>IF(F7=0,"",F7/MBunk_act!F3*1000)</f>
        <v>11.756559962913686</v>
      </c>
      <c r="G21" s="25">
        <f>IF(G7=0,"",G7/MBunk_act!G3*1000)</f>
        <v>11.670635540620639</v>
      </c>
      <c r="H21" s="25">
        <f>IF(H7=0,"",H7/MBunk_act!H3*1000)</f>
        <v>11.512158797770862</v>
      </c>
      <c r="I21" s="25">
        <f>IF(I7=0,"",I7/MBunk_act!I3*1000)</f>
        <v>11.404842802358669</v>
      </c>
      <c r="J21" s="25">
        <f>IF(J7=0,"",J7/MBunk_act!J3*1000)</f>
        <v>11.310541649449004</v>
      </c>
      <c r="K21" s="25">
        <f>IF(K7=0,"",K7/MBunk_act!K3*1000)</f>
        <v>11.214585490858882</v>
      </c>
      <c r="L21" s="25">
        <f>IF(L7=0,"",L7/MBunk_act!L3*1000)</f>
        <v>11.176711674813369</v>
      </c>
      <c r="M21" s="25">
        <f>IF(M7=0,"",M7/MBunk_act!M3*1000)</f>
        <v>11.026202317344875</v>
      </c>
      <c r="N21" s="25">
        <f>IF(N7=0,"",N7/MBunk_act!N3*1000)</f>
        <v>10.882445073045117</v>
      </c>
      <c r="O21" s="25">
        <f>IF(O7=0,"",O7/MBunk_act!O3*1000)</f>
        <v>10.766052557573305</v>
      </c>
      <c r="P21" s="25">
        <f>IF(P7=0,"",P7/MBunk_act!P3*1000)</f>
        <v>10.620947287286546</v>
      </c>
      <c r="Q21" s="25">
        <f>IF(Q7=0,"",Q7/MBunk_act!Q3*1000)</f>
        <v>10.428749775521407</v>
      </c>
    </row>
    <row r="22" spans="1:17" ht="11.45" customHeight="1" x14ac:dyDescent="0.25">
      <c r="A22" s="40" t="s">
        <v>40</v>
      </c>
      <c r="B22" s="30">
        <f>IF(B8=0,"",B8/MBunk_act!B4*1000)</f>
        <v>27.016387655999896</v>
      </c>
      <c r="C22" s="30">
        <f>IF(C8=0,"",C8/MBunk_act!C4*1000)</f>
        <v>26.896191680750981</v>
      </c>
      <c r="D22" s="30">
        <f>IF(D8=0,"",D8/MBunk_act!D4*1000)</f>
        <v>26.778447127375149</v>
      </c>
      <c r="E22" s="30">
        <f>IF(E8=0,"",E8/MBunk_act!E4*1000)</f>
        <v>26.651211218885845</v>
      </c>
      <c r="F22" s="30">
        <f>IF(F8=0,"",F8/MBunk_act!F4*1000)</f>
        <v>26.524033908760106</v>
      </c>
      <c r="G22" s="30">
        <f>IF(G8=0,"",G8/MBunk_act!G4*1000)</f>
        <v>26.397631359029475</v>
      </c>
      <c r="H22" s="30">
        <f>IF(H8=0,"",H8/MBunk_act!H4*1000)</f>
        <v>26.262721118749781</v>
      </c>
      <c r="I22" s="30">
        <f>IF(I8=0,"",I8/MBunk_act!I4*1000)</f>
        <v>26.1249000479907</v>
      </c>
      <c r="J22" s="30">
        <f>IF(J8=0,"",J8/MBunk_act!J4*1000)</f>
        <v>25.959000094183395</v>
      </c>
      <c r="K22" s="30">
        <f>IF(K8=0,"",K8/MBunk_act!K4*1000)</f>
        <v>25.833477693361509</v>
      </c>
      <c r="L22" s="30">
        <f>IF(L8=0,"",L8/MBunk_act!L4*1000)</f>
        <v>25.688656598556996</v>
      </c>
      <c r="M22" s="30">
        <f>IF(M8=0,"",M8/MBunk_act!M4*1000)</f>
        <v>25.334294645041147</v>
      </c>
      <c r="N22" s="30">
        <f>IF(N8=0,"",N8/MBunk_act!N4*1000)</f>
        <v>24.975223954918249</v>
      </c>
      <c r="O22" s="30">
        <f>IF(O8=0,"",O8/MBunk_act!O4*1000)</f>
        <v>24.573757704944928</v>
      </c>
      <c r="P22" s="30">
        <f>IF(P8=0,"",P8/MBunk_act!P4*1000)</f>
        <v>24.218316520768177</v>
      </c>
      <c r="Q22" s="30">
        <f>IF(Q8=0,"",Q8/MBunk_act!Q4*1000)</f>
        <v>23.798237130887479</v>
      </c>
    </row>
    <row r="23" spans="1:17" ht="11.45" customHeight="1" x14ac:dyDescent="0.25">
      <c r="A23" s="39" t="s">
        <v>39</v>
      </c>
      <c r="B23" s="29">
        <f>IF(B9=0,"",B9/MBunk_act!B5*1000)</f>
        <v>11.213458922691759</v>
      </c>
      <c r="C23" s="29">
        <f>IF(C9=0,"",C9/MBunk_act!C5*1000)</f>
        <v>11.158003727598702</v>
      </c>
      <c r="D23" s="29">
        <f>IF(D9=0,"",D9/MBunk_act!D5*1000)</f>
        <v>11.103617523786012</v>
      </c>
      <c r="E23" s="29">
        <f>IF(E9=0,"",E9/MBunk_act!E5*1000)</f>
        <v>11.045349178139968</v>
      </c>
      <c r="F23" s="29">
        <f>IF(F9=0,"",F9/MBunk_act!F5*1000)</f>
        <v>10.987160453892217</v>
      </c>
      <c r="G23" s="29">
        <f>IF(G9=0,"",G9/MBunk_act!G5*1000)</f>
        <v>10.929347784865902</v>
      </c>
      <c r="H23" s="29">
        <f>IF(H9=0,"",H9/MBunk_act!H5*1000)</f>
        <v>10.868069376060875</v>
      </c>
      <c r="I23" s="29">
        <f>IF(I9=0,"",I9/MBunk_act!I5*1000)</f>
        <v>10.805645397778026</v>
      </c>
      <c r="J23" s="29">
        <f>IF(J9=0,"",J9/MBunk_act!J5*1000)</f>
        <v>10.731672919574955</v>
      </c>
      <c r="K23" s="29">
        <f>IF(K9=0,"",K9/MBunk_act!K5*1000)</f>
        <v>10.674455627315718</v>
      </c>
      <c r="L23" s="29">
        <f>IF(L9=0,"",L9/MBunk_act!L5*1000)</f>
        <v>10.609322436371551</v>
      </c>
      <c r="M23" s="29">
        <f>IF(M9=0,"",M9/MBunk_act!M5*1000)</f>
        <v>10.447405905872749</v>
      </c>
      <c r="N23" s="29">
        <f>IF(N9=0,"",N9/MBunk_act!N5*1000)</f>
        <v>10.284008767260511</v>
      </c>
      <c r="O23" s="29">
        <f>IF(O9=0,"",O9/MBunk_act!O5*1000)</f>
        <v>10.103643512367551</v>
      </c>
      <c r="P23" s="29">
        <f>IF(P9=0,"",P9/MBunk_act!P5*1000)</f>
        <v>9.9426874930310465</v>
      </c>
      <c r="Q23" s="29">
        <f>IF(Q9=0,"",Q9/MBunk_act!Q5*1000)</f>
        <v>9.7556906807884847</v>
      </c>
    </row>
    <row r="25" spans="1:17" ht="11.45" customHeight="1" x14ac:dyDescent="0.25">
      <c r="A25" s="17" t="s">
        <v>7</v>
      </c>
      <c r="B25" s="24">
        <f t="shared" ref="B25:Q25" si="3">IF(B7=0,0,B7/B$7)</f>
        <v>1</v>
      </c>
      <c r="C25" s="24">
        <f t="shared" si="3"/>
        <v>1</v>
      </c>
      <c r="D25" s="24">
        <f t="shared" si="3"/>
        <v>1</v>
      </c>
      <c r="E25" s="24">
        <f t="shared" si="3"/>
        <v>1</v>
      </c>
      <c r="F25" s="24">
        <f t="shared" si="3"/>
        <v>1</v>
      </c>
      <c r="G25" s="24">
        <f t="shared" si="3"/>
        <v>1</v>
      </c>
      <c r="H25" s="24">
        <f t="shared" si="3"/>
        <v>1</v>
      </c>
      <c r="I25" s="24">
        <f t="shared" si="3"/>
        <v>1</v>
      </c>
      <c r="J25" s="24">
        <f t="shared" si="3"/>
        <v>1</v>
      </c>
      <c r="K25" s="24">
        <f t="shared" si="3"/>
        <v>1</v>
      </c>
      <c r="L25" s="24">
        <f t="shared" si="3"/>
        <v>1</v>
      </c>
      <c r="M25" s="24">
        <f t="shared" si="3"/>
        <v>1</v>
      </c>
      <c r="N25" s="24">
        <f t="shared" si="3"/>
        <v>1</v>
      </c>
      <c r="O25" s="24">
        <f t="shared" si="3"/>
        <v>1</v>
      </c>
      <c r="P25" s="24">
        <f t="shared" si="3"/>
        <v>1</v>
      </c>
      <c r="Q25" s="24">
        <f t="shared" si="3"/>
        <v>1</v>
      </c>
    </row>
    <row r="26" spans="1:17" ht="11.45" customHeight="1" x14ac:dyDescent="0.25">
      <c r="A26" s="40" t="s">
        <v>40</v>
      </c>
      <c r="B26" s="23">
        <f t="shared" ref="B26:Q26" si="4">IF(B8=0,0,B8/B$7)</f>
        <v>0.10641427547983587</v>
      </c>
      <c r="C26" s="23">
        <f t="shared" si="4"/>
        <v>9.8185039317531267E-2</v>
      </c>
      <c r="D26" s="23">
        <f t="shared" si="4"/>
        <v>0.10455690600414809</v>
      </c>
      <c r="E26" s="23">
        <f t="shared" si="4"/>
        <v>0.10363446648388876</v>
      </c>
      <c r="F26" s="23">
        <f t="shared" si="4"/>
        <v>0.1117242859070233</v>
      </c>
      <c r="G26" s="23">
        <f t="shared" si="4"/>
        <v>0.10839647374456382</v>
      </c>
      <c r="H26" s="23">
        <f t="shared" si="4"/>
        <v>9.5446333102432501E-2</v>
      </c>
      <c r="I26" s="23">
        <f t="shared" si="4"/>
        <v>8.9597856939505949E-2</v>
      </c>
      <c r="J26" s="23">
        <f t="shared" si="4"/>
        <v>8.7249102352497818E-2</v>
      </c>
      <c r="K26" s="23">
        <f t="shared" si="4"/>
        <v>8.207797883856896E-2</v>
      </c>
      <c r="L26" s="23">
        <f t="shared" si="4"/>
        <v>8.6482109508271676E-2</v>
      </c>
      <c r="M26" s="23">
        <f t="shared" si="4"/>
        <v>8.9331524894167791E-2</v>
      </c>
      <c r="N26" s="23">
        <f t="shared" si="4"/>
        <v>9.3485255800486541E-2</v>
      </c>
      <c r="O26" s="23">
        <f t="shared" si="4"/>
        <v>0.10448871107046379</v>
      </c>
      <c r="P26" s="23">
        <f t="shared" si="4"/>
        <v>0.10833817554347913</v>
      </c>
      <c r="Q26" s="23">
        <f t="shared" si="4"/>
        <v>0.10937545389502126</v>
      </c>
    </row>
    <row r="27" spans="1:17" ht="11.45" customHeight="1" x14ac:dyDescent="0.25">
      <c r="A27" s="39" t="s">
        <v>39</v>
      </c>
      <c r="B27" s="22">
        <f t="shared" ref="B27:Q27" si="5">IF(B9=0,0,B9/B$7)</f>
        <v>0.89358572452016416</v>
      </c>
      <c r="C27" s="22">
        <f t="shared" si="5"/>
        <v>0.9018149606824688</v>
      </c>
      <c r="D27" s="22">
        <f t="shared" si="5"/>
        <v>0.89544309399585187</v>
      </c>
      <c r="E27" s="22">
        <f t="shared" si="5"/>
        <v>0.89636553351611137</v>
      </c>
      <c r="F27" s="22">
        <f t="shared" si="5"/>
        <v>0.88827571409297668</v>
      </c>
      <c r="G27" s="22">
        <f t="shared" si="5"/>
        <v>0.89160352625543615</v>
      </c>
      <c r="H27" s="22">
        <f t="shared" si="5"/>
        <v>0.90455366689756744</v>
      </c>
      <c r="I27" s="22">
        <f t="shared" si="5"/>
        <v>0.91040214306049405</v>
      </c>
      <c r="J27" s="22">
        <f t="shared" si="5"/>
        <v>0.91275089764750217</v>
      </c>
      <c r="K27" s="22">
        <f t="shared" si="5"/>
        <v>0.91792202116143107</v>
      </c>
      <c r="L27" s="22">
        <f t="shared" si="5"/>
        <v>0.91351789049172838</v>
      </c>
      <c r="M27" s="22">
        <f t="shared" si="5"/>
        <v>0.91066847510583215</v>
      </c>
      <c r="N27" s="22">
        <f t="shared" si="5"/>
        <v>0.90651474419951339</v>
      </c>
      <c r="O27" s="22">
        <f t="shared" si="5"/>
        <v>0.89551128892953624</v>
      </c>
      <c r="P27" s="22">
        <f t="shared" si="5"/>
        <v>0.89166182445652087</v>
      </c>
      <c r="Q27" s="22">
        <f t="shared" si="5"/>
        <v>0.89062454610497876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2018-07-16T15:39:15Z</dcterms:created>
  <dcterms:modified xsi:type="dcterms:W3CDTF">2018-07-16T15:39:15Z</dcterms:modified>
</cp:coreProperties>
</file>