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6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<sst xmlns="http://schemas.openxmlformats.org/spreadsheetml/2006/main" count="86" uniqueCount="58">
  <si>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</si>
  <si>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</si>
  <si>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</si>
  <si>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</si>
  <si>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</si>
  <si>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</si>
  <si>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</si>
  <si>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</si>
  <si>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</si>
  <si>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</si>
  <si>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</si>
  <si>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</si>
  <si>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</si>
  <si>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</si>
  <si>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</si>
  <si>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</si>
  <si>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</si>
  <si>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</si>
  <si>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</si>
  <si>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</si>
  <si>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</si>
  <si>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</si>
  <si>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</si>
  <si>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</si>
  <si>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</si>
  <si>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</si>
  <si>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</si>
  <si>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</si>
  <si>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</si>
  <si>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</si>
  <si>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</si>
  <si>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</si>
  <si>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</si>
  <si>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</si>
  <si>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</si>
  <si>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</si>
  <si>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</si>
  <si>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</si>
  <si>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</si>
  <si>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</si>
  <si>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</si>
  <si>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</si>
  <si>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</si>
  <si>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</si>
  <si>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</si>
  <si>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</si>
  <si>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</si>
  <si>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</si>
  <si>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</si>
  <si>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</si>
  <si>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</si>
  <si>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</si>
  <si>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</si>
  <si>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FI</t>
  </si>
  <si>
    <t>Finland</t>
  </si>
  <si>
    <t>FI - Maritime bunkers</t>
  </si>
  <si>
    <t>FI - Maritime bunkers / energy consumption</t>
  </si>
  <si>
    <t>FI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</si>
</sst>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43297.735914351855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303488.27763187047</v>
      </c>
      <c r="C3" s="25">
        <f t="shared" si="0"/>
        <v>261573.43482968421</v>
      </c>
      <c r="D3" s="25">
        <f t="shared" si="0"/>
        <v>300254.60668253963</v>
      </c>
      <c r="E3" s="25">
        <f t="shared" si="0"/>
        <v>301572.09188087378</v>
      </c>
      <c r="F3" s="25">
        <f t="shared" si="0"/>
        <v>240916.0226002644</v>
      </c>
      <c r="G3" s="25">
        <f t="shared" si="0"/>
        <v>242806.11232216831</v>
      </c>
      <c r="H3" s="25">
        <f t="shared" si="0"/>
        <v>271701.88178593951</v>
      </c>
      <c r="I3" s="25">
        <f t="shared" si="0"/>
        <v>224103.8745779655</v>
      </c>
      <c r="J3" s="25">
        <f t="shared" si="0"/>
        <v>197584.21389326657</v>
      </c>
      <c r="K3" s="25">
        <f t="shared" si="0"/>
        <v>121676.76623292643</v>
      </c>
      <c r="L3" s="25">
        <f t="shared" si="0"/>
        <v>100781.96275053253</v>
      </c>
      <c r="M3" s="25">
        <f t="shared" si="0"/>
        <v>94942.750020040883</v>
      </c>
      <c r="N3" s="25">
        <f t="shared" si="0"/>
        <v>53647.825905377511</v>
      </c>
      <c r="O3" s="25">
        <f t="shared" si="0"/>
        <v>59129.536024539426</v>
      </c>
      <c r="P3" s="25">
        <f t="shared" si="0"/>
        <v>43830.538232582687</v>
      </c>
      <c r="Q3" s="25">
        <f t="shared" si="0"/>
        <v>162262.55941431204</v>
      </c>
    </row>
    <row r="4" spans="1:17" ht="11.45" customHeight="1" x14ac:dyDescent="0.25">
      <c r="A4" s="40" t="s">
        <v>40</v>
      </c>
      <c r="B4" s="30">
        <v>20747.176628768568</v>
      </c>
      <c r="C4" s="30">
        <v>20252.206668029761</v>
      </c>
      <c r="D4" s="30">
        <v>20040.950199180523</v>
      </c>
      <c r="E4" s="30">
        <v>21908.312750373538</v>
      </c>
      <c r="F4" s="30">
        <v>23707.98517103797</v>
      </c>
      <c r="G4" s="30">
        <v>21249.78833575769</v>
      </c>
      <c r="H4" s="30">
        <v>23829.548677543557</v>
      </c>
      <c r="I4" s="30">
        <v>23291.723890739569</v>
      </c>
      <c r="J4" s="30">
        <v>23165.942074136135</v>
      </c>
      <c r="K4" s="30">
        <v>18094.897129073615</v>
      </c>
      <c r="L4" s="30">
        <v>20815.89651579097</v>
      </c>
      <c r="M4" s="30">
        <v>21959.233829270921</v>
      </c>
      <c r="N4" s="30">
        <v>19674.847550022892</v>
      </c>
      <c r="O4" s="30">
        <v>20403.45245090048</v>
      </c>
      <c r="P4" s="30">
        <v>16129.732287895135</v>
      </c>
      <c r="Q4" s="30">
        <v>21321.864995106178</v>
      </c>
    </row>
    <row r="5" spans="1:17" ht="11.45" customHeight="1" x14ac:dyDescent="0.25">
      <c r="A5" s="39" t="s">
        <v>39</v>
      </c>
      <c r="B5" s="29">
        <v>282741.10100310191</v>
      </c>
      <c r="C5" s="29">
        <v>241321.22816165444</v>
      </c>
      <c r="D5" s="29">
        <v>280213.65648335911</v>
      </c>
      <c r="E5" s="29">
        <v>279663.77913050022</v>
      </c>
      <c r="F5" s="29">
        <v>217208.03742922645</v>
      </c>
      <c r="G5" s="29">
        <v>221556.32398641063</v>
      </c>
      <c r="H5" s="29">
        <v>247872.33310839595</v>
      </c>
      <c r="I5" s="29">
        <v>200812.15068722592</v>
      </c>
      <c r="J5" s="29">
        <v>174418.27181913043</v>
      </c>
      <c r="K5" s="29">
        <v>103581.8691038528</v>
      </c>
      <c r="L5" s="29">
        <v>79966.066234741564</v>
      </c>
      <c r="M5" s="29">
        <v>72983.516190769966</v>
      </c>
      <c r="N5" s="29">
        <v>33972.978355354622</v>
      </c>
      <c r="O5" s="29">
        <v>38726.083573638942</v>
      </c>
      <c r="P5" s="29">
        <v>27700.805944687552</v>
      </c>
      <c r="Q5" s="29">
        <v>140940.69441920586</v>
      </c>
    </row>
    <row r="7" spans="1:17" ht="11.45" customHeight="1" x14ac:dyDescent="0.25">
      <c r="A7" s="17" t="s">
        <v>27</v>
      </c>
      <c r="B7" s="16">
        <f t="shared" ref="B7:Q7" si="1">SUM(B8:B9)</f>
        <v>5.3952599487809332</v>
      </c>
      <c r="C7" s="16">
        <f t="shared" si="1"/>
        <v>4.7264591954728914</v>
      </c>
      <c r="D7" s="16">
        <f t="shared" si="1"/>
        <v>5.2562505440890455</v>
      </c>
      <c r="E7" s="16">
        <f t="shared" si="1"/>
        <v>5.3257142365986958</v>
      </c>
      <c r="F7" s="16">
        <f t="shared" si="1"/>
        <v>4.4958400707398445</v>
      </c>
      <c r="G7" s="16">
        <f t="shared" si="1"/>
        <v>4.3930880103453456</v>
      </c>
      <c r="H7" s="16">
        <f t="shared" si="1"/>
        <v>4.8903268496405099</v>
      </c>
      <c r="I7" s="16">
        <f t="shared" si="1"/>
        <v>4.1642924702012962</v>
      </c>
      <c r="J7" s="16">
        <f t="shared" si="1"/>
        <v>3.7614034463428418</v>
      </c>
      <c r="K7" s="16">
        <f t="shared" si="1"/>
        <v>2.4634968507103983</v>
      </c>
      <c r="L7" s="16">
        <f t="shared" si="1"/>
        <v>2.2717255326263448</v>
      </c>
      <c r="M7" s="16">
        <f t="shared" si="1"/>
        <v>2.2258310803625037</v>
      </c>
      <c r="N7" s="16">
        <f t="shared" si="1"/>
        <v>1.5505398734421414</v>
      </c>
      <c r="O7" s="16">
        <f t="shared" si="1"/>
        <v>1.6474456125474335</v>
      </c>
      <c r="P7" s="16">
        <f t="shared" si="1"/>
        <v>1.2558567268029541</v>
      </c>
      <c r="Q7" s="16">
        <f t="shared" si="1"/>
        <v>3.0639342199793891</v>
      </c>
    </row>
    <row r="8" spans="1:17" ht="11.45" customHeight="1" x14ac:dyDescent="0.25">
      <c r="A8" s="40" t="s">
        <v>40</v>
      </c>
      <c r="B8" s="35">
        <v>1.2109694411325576</v>
      </c>
      <c r="C8" s="35">
        <v>1.1762560269180851</v>
      </c>
      <c r="D8" s="35">
        <v>1.1582522471638275</v>
      </c>
      <c r="E8" s="35">
        <v>1.2599378017212011</v>
      </c>
      <c r="F8" s="35">
        <v>1.3567197671003788</v>
      </c>
      <c r="G8" s="35">
        <v>1.2100559339646875</v>
      </c>
      <c r="H8" s="35">
        <v>1.3502742505068379</v>
      </c>
      <c r="I8" s="35">
        <v>1.3132975481608027</v>
      </c>
      <c r="J8" s="35">
        <v>1.299770865237988</v>
      </c>
      <c r="K8" s="35">
        <v>1.0102486570962439</v>
      </c>
      <c r="L8" s="35">
        <v>1.1564386953217205</v>
      </c>
      <c r="M8" s="35">
        <v>1.2139477924227493</v>
      </c>
      <c r="N8" s="35">
        <v>1.0823046737782929</v>
      </c>
      <c r="O8" s="35">
        <v>1.1168559178743243</v>
      </c>
      <c r="P8" s="35">
        <v>0.87856921248594977</v>
      </c>
      <c r="Q8" s="35">
        <v>1.1556580311603493</v>
      </c>
    </row>
    <row r="9" spans="1:17" ht="11.45" customHeight="1" x14ac:dyDescent="0.25">
      <c r="A9" s="39" t="s">
        <v>39</v>
      </c>
      <c r="B9" s="34">
        <v>4.1842905076483756</v>
      </c>
      <c r="C9" s="34">
        <v>3.5502031685548068</v>
      </c>
      <c r="D9" s="34">
        <v>4.0979982969252182</v>
      </c>
      <c r="E9" s="34">
        <v>4.0657764348774945</v>
      </c>
      <c r="F9" s="34">
        <v>3.1391203036394657</v>
      </c>
      <c r="G9" s="34">
        <v>3.1830320763806581</v>
      </c>
      <c r="H9" s="34">
        <v>3.5400525991336722</v>
      </c>
      <c r="I9" s="34">
        <v>2.8509949220404933</v>
      </c>
      <c r="J9" s="34">
        <v>2.4616325811048538</v>
      </c>
      <c r="K9" s="34">
        <v>1.4532481936141544</v>
      </c>
      <c r="L9" s="34">
        <v>1.1152868373046243</v>
      </c>
      <c r="M9" s="34">
        <v>1.0118832879397541</v>
      </c>
      <c r="N9" s="34">
        <v>0.46823519966384858</v>
      </c>
      <c r="O9" s="34">
        <v>0.53058969467310912</v>
      </c>
      <c r="P9" s="34">
        <v>0.3772875143170043</v>
      </c>
      <c r="Q9" s="34">
        <v>1.90827618881904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56250.909226430151</v>
      </c>
      <c r="C13" s="25">
        <f t="shared" si="2"/>
        <v>55342.366031685007</v>
      </c>
      <c r="D13" s="25">
        <f t="shared" si="2"/>
        <v>57123.343753123241</v>
      </c>
      <c r="E13" s="25">
        <f t="shared" si="2"/>
        <v>56625.661551355573</v>
      </c>
      <c r="F13" s="25">
        <f t="shared" si="2"/>
        <v>53586.430746994694</v>
      </c>
      <c r="G13" s="25">
        <f t="shared" si="2"/>
        <v>55270.031410793665</v>
      </c>
      <c r="H13" s="25">
        <f t="shared" si="2"/>
        <v>55559.04342179346</v>
      </c>
      <c r="I13" s="25">
        <f t="shared" si="2"/>
        <v>53815.594409278514</v>
      </c>
      <c r="J13" s="25">
        <f t="shared" si="2"/>
        <v>52529.386095334929</v>
      </c>
      <c r="K13" s="25">
        <f t="shared" si="2"/>
        <v>49391.89031146458</v>
      </c>
      <c r="L13" s="25">
        <f t="shared" si="2"/>
        <v>44363.617568720278</v>
      </c>
      <c r="M13" s="25">
        <f t="shared" si="2"/>
        <v>42654.966433741371</v>
      </c>
      <c r="N13" s="25">
        <f t="shared" si="2"/>
        <v>34599.449407438529</v>
      </c>
      <c r="O13" s="25">
        <f t="shared" si="2"/>
        <v>35891.646785903809</v>
      </c>
      <c r="P13" s="25">
        <f t="shared" si="2"/>
        <v>34900.906526306135</v>
      </c>
      <c r="Q13" s="25">
        <f t="shared" si="2"/>
        <v>52958.891335272718</v>
      </c>
    </row>
    <row r="14" spans="1:17" ht="11.45" customHeight="1" x14ac:dyDescent="0.25">
      <c r="A14" s="40" t="s">
        <v>40</v>
      </c>
      <c r="B14" s="30">
        <f t="shared" ref="B14:Q14" si="3">IF(B4=0,"",B4/B8)</f>
        <v>17132.700400238671</v>
      </c>
      <c r="C14" s="30">
        <f t="shared" si="3"/>
        <v>17217.5157487547</v>
      </c>
      <c r="D14" s="30">
        <f t="shared" si="3"/>
        <v>17302.750975233685</v>
      </c>
      <c r="E14" s="30">
        <f t="shared" si="3"/>
        <v>17388.408158279395</v>
      </c>
      <c r="F14" s="30">
        <f t="shared" si="3"/>
        <v>17474.489386785724</v>
      </c>
      <c r="G14" s="30">
        <f t="shared" si="3"/>
        <v>17560.996759987636</v>
      </c>
      <c r="H14" s="30">
        <f t="shared" si="3"/>
        <v>17647.932387512326</v>
      </c>
      <c r="I14" s="30">
        <f t="shared" si="3"/>
        <v>17735.2983894307</v>
      </c>
      <c r="J14" s="30">
        <f t="shared" si="3"/>
        <v>17823.096896309067</v>
      </c>
      <c r="K14" s="30">
        <f t="shared" si="3"/>
        <v>17911.330049261091</v>
      </c>
      <c r="L14" s="30">
        <f t="shared" si="3"/>
        <v>18000</v>
      </c>
      <c r="M14" s="30">
        <f t="shared" si="3"/>
        <v>18089.108910891089</v>
      </c>
      <c r="N14" s="30">
        <f t="shared" si="3"/>
        <v>18178.658955004412</v>
      </c>
      <c r="O14" s="30">
        <f t="shared" si="3"/>
        <v>18268.652316167794</v>
      </c>
      <c r="P14" s="30">
        <f t="shared" si="3"/>
        <v>18359.091189020106</v>
      </c>
      <c r="Q14" s="30">
        <f t="shared" si="3"/>
        <v>18449.977779064764</v>
      </c>
    </row>
    <row r="15" spans="1:17" ht="11.45" customHeight="1" x14ac:dyDescent="0.25">
      <c r="A15" s="39" t="s">
        <v>39</v>
      </c>
      <c r="B15" s="29">
        <f t="shared" ref="B15:Q15" si="4">IF(B5=0,"",B5/B9)</f>
        <v>67572.053251629026</v>
      </c>
      <c r="C15" s="29">
        <f t="shared" si="4"/>
        <v>67973.920562943415</v>
      </c>
      <c r="D15" s="29">
        <f t="shared" si="4"/>
        <v>68378.177876161411</v>
      </c>
      <c r="E15" s="29">
        <f t="shared" si="4"/>
        <v>68784.839405201274</v>
      </c>
      <c r="F15" s="29">
        <f t="shared" si="4"/>
        <v>69193.919448514775</v>
      </c>
      <c r="G15" s="29">
        <f t="shared" si="4"/>
        <v>69605.432389590147</v>
      </c>
      <c r="H15" s="29">
        <f t="shared" si="4"/>
        <v>70019.392697457573</v>
      </c>
      <c r="I15" s="29">
        <f t="shared" si="4"/>
        <v>70435.814927198153</v>
      </c>
      <c r="J15" s="29">
        <f t="shared" si="4"/>
        <v>70854.713720455518</v>
      </c>
      <c r="K15" s="29">
        <f t="shared" si="4"/>
        <v>71276.103805950697</v>
      </c>
      <c r="L15" s="29">
        <f t="shared" si="4"/>
        <v>71700</v>
      </c>
      <c r="M15" s="29">
        <f t="shared" si="4"/>
        <v>72126.41720703592</v>
      </c>
      <c r="N15" s="29">
        <f t="shared" si="4"/>
        <v>72555.370420131192</v>
      </c>
      <c r="O15" s="29">
        <f t="shared" si="4"/>
        <v>72986.874721525994</v>
      </c>
      <c r="P15" s="29">
        <f t="shared" si="4"/>
        <v>73420.945283158231</v>
      </c>
      <c r="Q15" s="29">
        <f t="shared" si="4"/>
        <v>73857.597367196999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6.8362365725159149E-2</v>
      </c>
      <c r="C18" s="36">
        <f t="shared" si="6"/>
        <v>7.7424554527933565E-2</v>
      </c>
      <c r="D18" s="36">
        <f t="shared" si="6"/>
        <v>6.6746520296922199E-2</v>
      </c>
      <c r="E18" s="36">
        <f t="shared" si="6"/>
        <v>7.2647016551610155E-2</v>
      </c>
      <c r="F18" s="36">
        <f t="shared" si="6"/>
        <v>9.8407672993900533E-2</v>
      </c>
      <c r="G18" s="36">
        <f t="shared" si="6"/>
        <v>8.7517518123935531E-2</v>
      </c>
      <c r="H18" s="36">
        <f t="shared" si="6"/>
        <v>8.7704761265943981E-2</v>
      </c>
      <c r="I18" s="36">
        <f t="shared" si="6"/>
        <v>0.10393271394616786</v>
      </c>
      <c r="J18" s="36">
        <f t="shared" si="6"/>
        <v>0.1172459156410653</v>
      </c>
      <c r="K18" s="36">
        <f t="shared" si="6"/>
        <v>0.14871283721030576</v>
      </c>
      <c r="L18" s="36">
        <f t="shared" si="6"/>
        <v>0.20654386903851976</v>
      </c>
      <c r="M18" s="36">
        <f t="shared" si="6"/>
        <v>0.23128921191597759</v>
      </c>
      <c r="N18" s="36">
        <f t="shared" si="6"/>
        <v>0.36674081788001661</v>
      </c>
      <c r="O18" s="36">
        <f t="shared" si="6"/>
        <v>0.34506363186128869</v>
      </c>
      <c r="P18" s="36">
        <f t="shared" si="6"/>
        <v>0.36800214960410038</v>
      </c>
      <c r="Q18" s="36">
        <f t="shared" si="6"/>
        <v>0.13140348008849123</v>
      </c>
    </row>
    <row r="19" spans="1:17" ht="11.45" customHeight="1" x14ac:dyDescent="0.25">
      <c r="A19" s="39" t="s">
        <v>39</v>
      </c>
      <c r="B19" s="18">
        <f t="shared" ref="B19:Q19" si="7">IF(B5=0,0,B5/B$3)</f>
        <v>0.93163763427484092</v>
      </c>
      <c r="C19" s="18">
        <f t="shared" si="7"/>
        <v>0.92257544547206638</v>
      </c>
      <c r="D19" s="18">
        <f t="shared" si="7"/>
        <v>0.93325347970307782</v>
      </c>
      <c r="E19" s="18">
        <f t="shared" si="7"/>
        <v>0.92735298344838979</v>
      </c>
      <c r="F19" s="18">
        <f t="shared" si="7"/>
        <v>0.90159232700609948</v>
      </c>
      <c r="G19" s="18">
        <f t="shared" si="7"/>
        <v>0.91248248187606451</v>
      </c>
      <c r="H19" s="18">
        <f t="shared" si="7"/>
        <v>0.91229523873405605</v>
      </c>
      <c r="I19" s="18">
        <f t="shared" si="7"/>
        <v>0.89606728605383212</v>
      </c>
      <c r="J19" s="18">
        <f t="shared" si="7"/>
        <v>0.88275408435893465</v>
      </c>
      <c r="K19" s="18">
        <f t="shared" si="7"/>
        <v>0.85128716278969419</v>
      </c>
      <c r="L19" s="18">
        <f t="shared" si="7"/>
        <v>0.79345613096148027</v>
      </c>
      <c r="M19" s="18">
        <f t="shared" si="7"/>
        <v>0.76871078808402249</v>
      </c>
      <c r="N19" s="18">
        <f t="shared" si="7"/>
        <v>0.63325918211998344</v>
      </c>
      <c r="O19" s="18">
        <f t="shared" si="7"/>
        <v>0.65493636813871126</v>
      </c>
      <c r="P19" s="18">
        <f t="shared" si="7"/>
        <v>0.63199785039589962</v>
      </c>
      <c r="Q19" s="18">
        <f t="shared" si="7"/>
        <v>0.86859651991150877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0.22445062010518657</v>
      </c>
      <c r="C22" s="36">
        <f t="shared" si="9"/>
        <v>0.24886621850977356</v>
      </c>
      <c r="D22" s="36">
        <f t="shared" si="9"/>
        <v>0.22035712290509979</v>
      </c>
      <c r="E22" s="36">
        <f t="shared" si="9"/>
        <v>0.23657630615304456</v>
      </c>
      <c r="F22" s="36">
        <f t="shared" si="9"/>
        <v>0.30177224851263768</v>
      </c>
      <c r="G22" s="36">
        <f t="shared" si="9"/>
        <v>0.27544541131775863</v>
      </c>
      <c r="H22" s="36">
        <f t="shared" si="9"/>
        <v>0.27611124818908517</v>
      </c>
      <c r="I22" s="36">
        <f t="shared" si="9"/>
        <v>0.31537111227380232</v>
      </c>
      <c r="J22" s="36">
        <f t="shared" si="9"/>
        <v>0.34555476001962415</v>
      </c>
      <c r="K22" s="36">
        <f t="shared" si="9"/>
        <v>0.41008725333053242</v>
      </c>
      <c r="L22" s="36">
        <f t="shared" si="9"/>
        <v>0.50905740095492968</v>
      </c>
      <c r="M22" s="36">
        <f t="shared" si="9"/>
        <v>0.54539079947838776</v>
      </c>
      <c r="N22" s="36">
        <f t="shared" si="9"/>
        <v>0.69801795640096398</v>
      </c>
      <c r="O22" s="36">
        <f t="shared" si="9"/>
        <v>0.67793189005331589</v>
      </c>
      <c r="P22" s="36">
        <f t="shared" si="9"/>
        <v>0.69957758216777755</v>
      </c>
      <c r="Q22" s="36">
        <f t="shared" si="9"/>
        <v>0.37718108424929675</v>
      </c>
    </row>
    <row r="23" spans="1:17" ht="11.45" customHeight="1" x14ac:dyDescent="0.25">
      <c r="A23" s="39" t="s">
        <v>39</v>
      </c>
      <c r="B23" s="18">
        <f t="shared" ref="B23:Q23" si="10">IF(B9=0,0,B9/B$7)</f>
        <v>0.77554937989481343</v>
      </c>
      <c r="C23" s="18">
        <f t="shared" si="10"/>
        <v>0.75113378149022658</v>
      </c>
      <c r="D23" s="18">
        <f t="shared" si="10"/>
        <v>0.77964287709490021</v>
      </c>
      <c r="E23" s="18">
        <f t="shared" si="10"/>
        <v>0.76342369384695541</v>
      </c>
      <c r="F23" s="18">
        <f t="shared" si="10"/>
        <v>0.69822775148736238</v>
      </c>
      <c r="G23" s="18">
        <f t="shared" si="10"/>
        <v>0.72455458868224143</v>
      </c>
      <c r="H23" s="18">
        <f t="shared" si="10"/>
        <v>0.72388875181091483</v>
      </c>
      <c r="I23" s="18">
        <f t="shared" si="10"/>
        <v>0.68462888772619757</v>
      </c>
      <c r="J23" s="18">
        <f t="shared" si="10"/>
        <v>0.65444523998037585</v>
      </c>
      <c r="K23" s="18">
        <f t="shared" si="10"/>
        <v>0.58991274666946758</v>
      </c>
      <c r="L23" s="18">
        <f t="shared" si="10"/>
        <v>0.49094259904507026</v>
      </c>
      <c r="M23" s="18">
        <f t="shared" si="10"/>
        <v>0.45460920052161219</v>
      </c>
      <c r="N23" s="18">
        <f t="shared" si="10"/>
        <v>0.30198204359903602</v>
      </c>
      <c r="O23" s="18">
        <f t="shared" si="10"/>
        <v>0.32206810994668411</v>
      </c>
      <c r="P23" s="18">
        <f t="shared" si="10"/>
        <v>0.30042241783222245</v>
      </c>
      <c r="Q23" s="18">
        <f t="shared" si="10"/>
        <v>0.62281891575070336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664.58870736600693</v>
      </c>
      <c r="C4" s="33">
        <v>567.79999999999995</v>
      </c>
      <c r="D4" s="33">
        <v>635.70000000000005</v>
      </c>
      <c r="E4" s="33">
        <v>631.29999999999995</v>
      </c>
      <c r="F4" s="33">
        <v>506.8</v>
      </c>
      <c r="G4" s="33">
        <v>498.1608865959679</v>
      </c>
      <c r="H4" s="33">
        <v>548.6</v>
      </c>
      <c r="I4" s="33">
        <v>451.20000000000005</v>
      </c>
      <c r="J4" s="33">
        <v>395.70000000000005</v>
      </c>
      <c r="K4" s="33">
        <v>245.9</v>
      </c>
      <c r="L4" s="33">
        <v>209.61115888029087</v>
      </c>
      <c r="M4" s="33">
        <v>198.00324830419441</v>
      </c>
      <c r="N4" s="33">
        <v>121.26206171777969</v>
      </c>
      <c r="O4" s="33">
        <v>129.64555268940481</v>
      </c>
      <c r="P4" s="33">
        <v>96.111588802904294</v>
      </c>
      <c r="Q4" s="33">
        <v>293.75656826215749</v>
      </c>
    </row>
    <row r="5" spans="1:17" ht="11.45" customHeight="1" x14ac:dyDescent="0.25">
      <c r="A5" s="31" t="s">
        <v>29</v>
      </c>
      <c r="B5" s="15">
        <v>664.58870736600693</v>
      </c>
      <c r="C5" s="15">
        <v>567.79999999999995</v>
      </c>
      <c r="D5" s="15">
        <v>635.70000000000005</v>
      </c>
      <c r="E5" s="15">
        <v>631.29999999999995</v>
      </c>
      <c r="F5" s="15">
        <v>506.8</v>
      </c>
      <c r="G5" s="15">
        <v>498.1608865959679</v>
      </c>
      <c r="H5" s="15">
        <v>548.6</v>
      </c>
      <c r="I5" s="15">
        <v>451.20000000000005</v>
      </c>
      <c r="J5" s="15">
        <v>395.70000000000005</v>
      </c>
      <c r="K5" s="15">
        <v>245.9</v>
      </c>
      <c r="L5" s="15">
        <v>209.61115888029087</v>
      </c>
      <c r="M5" s="15">
        <v>198.00324830419441</v>
      </c>
      <c r="N5" s="15">
        <v>121.26206171777969</v>
      </c>
      <c r="O5" s="15">
        <v>129.64555268940481</v>
      </c>
      <c r="P5" s="15">
        <v>96.111588802904294</v>
      </c>
      <c r="Q5" s="15">
        <v>293.75656826215749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192.62921563007501</v>
      </c>
      <c r="C9" s="15">
        <v>145.5</v>
      </c>
      <c r="D9" s="15">
        <v>104.5</v>
      </c>
      <c r="E9" s="15">
        <v>96.3</v>
      </c>
      <c r="F9" s="15">
        <v>50.1</v>
      </c>
      <c r="G9" s="15">
        <v>50.0859845227859</v>
      </c>
      <c r="H9" s="15">
        <v>62.3</v>
      </c>
      <c r="I9" s="15">
        <v>77.599999999999994</v>
      </c>
      <c r="J9" s="15">
        <v>75.599999999999994</v>
      </c>
      <c r="K9" s="15">
        <v>49.019930000000016</v>
      </c>
      <c r="L9" s="15">
        <v>64.392853730772899</v>
      </c>
      <c r="M9" s="15">
        <v>62.338779019776403</v>
      </c>
      <c r="N9" s="15">
        <v>42.920607623960997</v>
      </c>
      <c r="O9" s="15">
        <v>48.437947836056203</v>
      </c>
      <c r="P9" s="15">
        <v>34.0116556797554</v>
      </c>
      <c r="Q9" s="15">
        <v>45.356835769561499</v>
      </c>
    </row>
    <row r="10" spans="1:17" ht="11.45" customHeight="1" x14ac:dyDescent="0.25">
      <c r="A10" s="14" t="s">
        <v>36</v>
      </c>
      <c r="B10" s="15">
        <v>471.95949173593198</v>
      </c>
      <c r="C10" s="15">
        <v>422.3</v>
      </c>
      <c r="D10" s="15">
        <v>531.20000000000005</v>
      </c>
      <c r="E10" s="15">
        <v>535</v>
      </c>
      <c r="F10" s="15">
        <v>456.7</v>
      </c>
      <c r="G10" s="15">
        <v>448.07490207318199</v>
      </c>
      <c r="H10" s="15">
        <v>486.3</v>
      </c>
      <c r="I10" s="15">
        <v>373.6</v>
      </c>
      <c r="J10" s="15">
        <v>320.10000000000002</v>
      </c>
      <c r="K10" s="15">
        <v>196.88006999999999</v>
      </c>
      <c r="L10" s="15">
        <v>145.21830514951799</v>
      </c>
      <c r="M10" s="15">
        <v>135.664469284418</v>
      </c>
      <c r="N10" s="15">
        <v>78.341454093818697</v>
      </c>
      <c r="O10" s="15">
        <v>81.207604853348599</v>
      </c>
      <c r="P10" s="15">
        <v>62.099933123148901</v>
      </c>
      <c r="Q10" s="15">
        <v>248.399732492596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664.58870736600682</v>
      </c>
      <c r="C19" s="28">
        <f t="shared" si="0"/>
        <v>567.79999999999995</v>
      </c>
      <c r="D19" s="28">
        <f t="shared" si="0"/>
        <v>635.70000000000005</v>
      </c>
      <c r="E19" s="28">
        <f t="shared" si="0"/>
        <v>631.29999999999995</v>
      </c>
      <c r="F19" s="28">
        <f t="shared" si="0"/>
        <v>506.8</v>
      </c>
      <c r="G19" s="28">
        <f t="shared" si="0"/>
        <v>498.1608865959679</v>
      </c>
      <c r="H19" s="28">
        <f t="shared" si="0"/>
        <v>548.6</v>
      </c>
      <c r="I19" s="28">
        <f t="shared" si="0"/>
        <v>451.20000000000005</v>
      </c>
      <c r="J19" s="28">
        <f t="shared" si="0"/>
        <v>395.70000000000005</v>
      </c>
      <c r="K19" s="28">
        <f t="shared" si="0"/>
        <v>245.89999999999998</v>
      </c>
      <c r="L19" s="28">
        <f t="shared" si="0"/>
        <v>209.61115888029084</v>
      </c>
      <c r="M19" s="28">
        <f t="shared" si="0"/>
        <v>198.00324830419441</v>
      </c>
      <c r="N19" s="28">
        <f t="shared" si="0"/>
        <v>121.26206171777969</v>
      </c>
      <c r="O19" s="28">
        <f t="shared" si="0"/>
        <v>129.64555268940481</v>
      </c>
      <c r="P19" s="28">
        <f t="shared" si="0"/>
        <v>96.111588802904294</v>
      </c>
      <c r="Q19" s="28">
        <f t="shared" si="0"/>
        <v>293.75656826215749</v>
      </c>
    </row>
    <row r="20" spans="1:17" ht="11.45" customHeight="1" x14ac:dyDescent="0.25">
      <c r="A20" s="40" t="s">
        <v>40</v>
      </c>
      <c r="B20" s="27">
        <v>80.144614862501953</v>
      </c>
      <c r="C20" s="27">
        <v>77.076440532301348</v>
      </c>
      <c r="D20" s="27">
        <v>75.145255648980026</v>
      </c>
      <c r="E20" s="27">
        <v>80.933094715295951</v>
      </c>
      <c r="F20" s="27">
        <v>86.28708941566704</v>
      </c>
      <c r="G20" s="27">
        <v>76.197327462273222</v>
      </c>
      <c r="H20" s="27">
        <v>84.185036689998313</v>
      </c>
      <c r="I20" s="27">
        <v>81.06897450486376</v>
      </c>
      <c r="J20" s="27">
        <v>79.439585608141442</v>
      </c>
      <c r="K20" s="27">
        <v>61.133193067744131</v>
      </c>
      <c r="L20" s="27">
        <v>69.286725918710829</v>
      </c>
      <c r="M20" s="27">
        <v>72.012196927936046</v>
      </c>
      <c r="N20" s="27">
        <v>63.567365218702264</v>
      </c>
      <c r="O20" s="27">
        <v>64.947203053883243</v>
      </c>
      <c r="P20" s="27">
        <v>50.58455219809106</v>
      </c>
      <c r="Q20" s="27">
        <v>65.879439778397924</v>
      </c>
    </row>
    <row r="21" spans="1:17" ht="11.45" customHeight="1" x14ac:dyDescent="0.25">
      <c r="A21" s="39" t="s">
        <v>39</v>
      </c>
      <c r="B21" s="26">
        <v>584.44409250350486</v>
      </c>
      <c r="C21" s="26">
        <v>490.72355946769858</v>
      </c>
      <c r="D21" s="26">
        <v>560.55474435101996</v>
      </c>
      <c r="E21" s="26">
        <v>550.36690528470399</v>
      </c>
      <c r="F21" s="26">
        <v>420.51291058433299</v>
      </c>
      <c r="G21" s="26">
        <v>421.96355913369467</v>
      </c>
      <c r="H21" s="26">
        <v>464.41496331000172</v>
      </c>
      <c r="I21" s="26">
        <v>370.13102549513627</v>
      </c>
      <c r="J21" s="26">
        <v>316.2604143918586</v>
      </c>
      <c r="K21" s="26">
        <v>184.76680693225586</v>
      </c>
      <c r="L21" s="26">
        <v>140.32443296158002</v>
      </c>
      <c r="M21" s="26">
        <v>125.99105137625837</v>
      </c>
      <c r="N21" s="26">
        <v>57.694696499077423</v>
      </c>
      <c r="O21" s="26">
        <v>64.698349635521566</v>
      </c>
      <c r="P21" s="26">
        <v>45.527036604813233</v>
      </c>
      <c r="Q21" s="26">
        <v>227.87712848375958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12318.010877606956</v>
      </c>
      <c r="C25" s="25">
        <f>IF(C19=0,"",C19/MBunk_act!C7*100)</f>
        <v>12013.221240624514</v>
      </c>
      <c r="D25" s="25">
        <f>IF(D19=0,"",D19/MBunk_act!D7*100)</f>
        <v>12094.172350952354</v>
      </c>
      <c r="E25" s="25">
        <f>IF(E19=0,"",E19/MBunk_act!E7*100)</f>
        <v>11853.809122195487</v>
      </c>
      <c r="F25" s="25">
        <f>IF(F19=0,"",F19/MBunk_act!F7*100)</f>
        <v>11272.642977191133</v>
      </c>
      <c r="G25" s="25">
        <f>IF(G19=0,"",G19/MBunk_act!G7*100)</f>
        <v>11339.651867270624</v>
      </c>
      <c r="H25" s="25">
        <f>IF(H19=0,"",H19/MBunk_act!H7*100)</f>
        <v>11218.064085845874</v>
      </c>
      <c r="I25" s="25">
        <f>IF(I19=0,"",I19/MBunk_act!I7*100)</f>
        <v>10834.973845585579</v>
      </c>
      <c r="J25" s="25">
        <f>IF(J19=0,"",J19/MBunk_act!J7*100)</f>
        <v>10520.009502961811</v>
      </c>
      <c r="K25" s="25">
        <f>IF(K19=0,"",K19/MBunk_act!K7*100)</f>
        <v>9981.746066738011</v>
      </c>
      <c r="L25" s="25">
        <f>IF(L19=0,"",L19/MBunk_act!L7*100)</f>
        <v>9226.957916784917</v>
      </c>
      <c r="M25" s="25">
        <f>IF(M19=0,"",M19/MBunk_act!M7*100)</f>
        <v>8895.6996804962928</v>
      </c>
      <c r="N25" s="25">
        <f>IF(N19=0,"",N19/MBunk_act!N7*100)</f>
        <v>7820.6348507879629</v>
      </c>
      <c r="O25" s="25">
        <f>IF(O19=0,"",O19/MBunk_act!O7*100)</f>
        <v>7869.4890867404611</v>
      </c>
      <c r="P25" s="25">
        <f>IF(P19=0,"",P19/MBunk_act!P7*100)</f>
        <v>7653.0695541661371</v>
      </c>
      <c r="Q25" s="25">
        <f>IF(Q19=0,"",Q19/MBunk_act!Q7*100)</f>
        <v>9587.5611932730571</v>
      </c>
    </row>
    <row r="26" spans="1:17" ht="11.45" customHeight="1" x14ac:dyDescent="0.25">
      <c r="A26" s="40" t="s">
        <v>40</v>
      </c>
      <c r="B26" s="30">
        <f>IF(B20=0,"",B20/MBunk_act!B8*100)</f>
        <v>6618.219431495052</v>
      </c>
      <c r="C26" s="30">
        <f>IF(C20=0,"",C20/MBunk_act!C8*100)</f>
        <v>6552.6925064307434</v>
      </c>
      <c r="D26" s="30">
        <f>IF(D20=0,"",D20/MBunk_act!D8*100)</f>
        <v>6487.8143628027174</v>
      </c>
      <c r="E26" s="30">
        <f>IF(E20=0,"",E20/MBunk_act!E8*100)</f>
        <v>6423.5785770323946</v>
      </c>
      <c r="F26" s="30">
        <f>IF(F20=0,"",F20/MBunk_act!F8*100)</f>
        <v>6359.9787891409833</v>
      </c>
      <c r="G26" s="30">
        <f>IF(G20=0,"",G20/MBunk_act!G8*100)</f>
        <v>6297.008702119786</v>
      </c>
      <c r="H26" s="30">
        <f>IF(H20=0,"",H20/MBunk_act!H8*100)</f>
        <v>6234.6620813067184</v>
      </c>
      <c r="I26" s="30">
        <f>IF(I20=0,"",I20/MBunk_act!I8*100)</f>
        <v>6172.9327537690278</v>
      </c>
      <c r="J26" s="30">
        <f>IF(J20=0,"",J20/MBunk_act!J8*100)</f>
        <v>6111.8146076921075</v>
      </c>
      <c r="K26" s="30">
        <f>IF(K20=0,"",K20/MBunk_act!K8*100)</f>
        <v>6051.3015917743633</v>
      </c>
      <c r="L26" s="30">
        <f>IF(L20=0,"",L20/MBunk_act!L8*100)</f>
        <v>5991.3877146280811</v>
      </c>
      <c r="M26" s="30">
        <f>IF(M20=0,"",M20/MBunk_act!M8*100)</f>
        <v>5932.0670441862194</v>
      </c>
      <c r="N26" s="30">
        <f>IF(N20=0,"",N20/MBunk_act!N8*100)</f>
        <v>5873.333707115069</v>
      </c>
      <c r="O26" s="30">
        <f>IF(O20=0,"",O20/MBunk_act!O8*100)</f>
        <v>5815.1818882327416</v>
      </c>
      <c r="P26" s="30">
        <f>IF(P20=0,"",P20/MBunk_act!P8*100)</f>
        <v>5757.6058299334063</v>
      </c>
      <c r="Q26" s="30">
        <f>IF(Q20=0,"",Q20/MBunk_act!Q8*100)</f>
        <v>5700.5998316172354</v>
      </c>
    </row>
    <row r="27" spans="1:17" ht="11.45" customHeight="1" x14ac:dyDescent="0.25">
      <c r="A27" s="39" t="s">
        <v>39</v>
      </c>
      <c r="B27" s="29">
        <f>IF(B21=0,"",B21/MBunk_act!B9*100)</f>
        <v>13967.579245160247</v>
      </c>
      <c r="C27" s="29">
        <f>IF(C21=0,"",C21/MBunk_act!C9*100)</f>
        <v>13822.407793846318</v>
      </c>
      <c r="D27" s="29">
        <f>IF(D21=0,"",D21/MBunk_act!D9*100)</f>
        <v>13678.745175946304</v>
      </c>
      <c r="E27" s="29">
        <f>IF(E21=0,"",E21/MBunk_act!E9*100)</f>
        <v>13536.575709463155</v>
      </c>
      <c r="F27" s="29">
        <f>IF(F21=0,"",F21/MBunk_act!F9*100)</f>
        <v>13395.883875390007</v>
      </c>
      <c r="G27" s="29">
        <f>IF(G21=0,"",G21/MBunk_act!G9*100)</f>
        <v>13256.654316016138</v>
      </c>
      <c r="H27" s="29">
        <f>IF(H21=0,"",H21/MBunk_act!H9*100)</f>
        <v>13118.87183325056</v>
      </c>
      <c r="I27" s="29">
        <f>IF(I21=0,"",I21/MBunk_act!I9*100)</f>
        <v>12982.521386963002</v>
      </c>
      <c r="J27" s="29">
        <f>IF(J21=0,"",J21/MBunk_act!J9*100)</f>
        <v>12847.588093342165</v>
      </c>
      <c r="K27" s="29">
        <f>IF(K21=0,"",K21/MBunk_act!K9*100)</f>
        <v>12714.057223271009</v>
      </c>
      <c r="L27" s="29">
        <f>IF(L21=0,"",L21/MBunk_act!L9*100)</f>
        <v>12581.914200718971</v>
      </c>
      <c r="M27" s="29">
        <f>IF(M21=0,"",M21/MBunk_act!M9*100)</f>
        <v>12451.144601150847</v>
      </c>
      <c r="N27" s="29">
        <f>IF(N21=0,"",N21/MBunk_act!N9*100)</f>
        <v>12321.734149952226</v>
      </c>
      <c r="O27" s="29">
        <f>IF(O21=0,"",O21/MBunk_act!O9*100)</f>
        <v>12193.668720871323</v>
      </c>
      <c r="P27" s="29">
        <f>IF(P21=0,"",P21/MBunk_act!P9*100)</f>
        <v>12066.93433447695</v>
      </c>
      <c r="Q27" s="29">
        <f>IF(Q21=0,"",Q21/MBunk_act!Q9*100)</f>
        <v>11941.517156632559</v>
      </c>
    </row>
    <row r="29" spans="1:17" ht="11.45" customHeight="1" x14ac:dyDescent="0.25">
      <c r="A29" s="17" t="s">
        <v>34</v>
      </c>
      <c r="B29" s="25">
        <f>IF(B19=0,"",B19/MBunk_act!B3*1000)</f>
        <v>2.1898332039438739</v>
      </c>
      <c r="C29" s="25">
        <f>IF(C19=0,"",C19/MBunk_act!C3*1000)</f>
        <v>2.1707097296394262</v>
      </c>
      <c r="D29" s="25">
        <f>IF(D19=0,"",D19/MBunk_act!D3*1000)</f>
        <v>2.1172031530964261</v>
      </c>
      <c r="E29" s="25">
        <f>IF(E19=0,"",E19/MBunk_act!E3*1000)</f>
        <v>2.0933634676294064</v>
      </c>
      <c r="F29" s="25">
        <f>IF(F19=0,"",F19/MBunk_act!F3*1000)</f>
        <v>2.1036375851219278</v>
      </c>
      <c r="G29" s="25">
        <f>IF(G19=0,"",G19/MBunk_act!G3*1000)</f>
        <v>2.051681820657715</v>
      </c>
      <c r="H29" s="25">
        <f>IF(H19=0,"",H19/MBunk_act!H3*1000)</f>
        <v>2.0191247715840808</v>
      </c>
      <c r="I29" s="25">
        <f>IF(I19=0,"",I19/MBunk_act!I3*1000)</f>
        <v>2.0133520709970054</v>
      </c>
      <c r="J29" s="25">
        <f>IF(J19=0,"",J19/MBunk_act!J3*1000)</f>
        <v>2.0026903577112392</v>
      </c>
      <c r="K29" s="25">
        <f>IF(K19=0,"",K19/MBunk_act!K3*1000)</f>
        <v>2.0209281328965667</v>
      </c>
      <c r="L29" s="25">
        <f>IF(L19=0,"",L19/MBunk_act!L3*1000)</f>
        <v>2.0798479525462827</v>
      </c>
      <c r="M29" s="25">
        <f>IF(M19=0,"",M19/MBunk_act!M3*1000)</f>
        <v>2.0855015076180026</v>
      </c>
      <c r="N29" s="25">
        <f>IF(N19=0,"",N19/MBunk_act!N3*1000)</f>
        <v>2.2603350587153006</v>
      </c>
      <c r="O29" s="25">
        <f>IF(O19=0,"",O19/MBunk_act!O3*1000)</f>
        <v>2.1925684083771677</v>
      </c>
      <c r="P29" s="25">
        <f>IF(P19=0,"",P19/MBunk_act!P3*1000)</f>
        <v>2.1927996478824205</v>
      </c>
      <c r="Q29" s="25">
        <f>IF(Q19=0,"",Q19/MBunk_act!Q3*1000)</f>
        <v>1.8103780029260852</v>
      </c>
    </row>
    <row r="30" spans="1:17" ht="11.45" customHeight="1" x14ac:dyDescent="0.25">
      <c r="A30" s="40" t="s">
        <v>40</v>
      </c>
      <c r="B30" s="30">
        <f>IF(B20=0,"",B20/MBunk_act!B4*1000)</f>
        <v>3.8629166896555636</v>
      </c>
      <c r="C30" s="30">
        <f>IF(C20=0,"",C20/MBunk_act!C4*1000)</f>
        <v>3.8058292508921814</v>
      </c>
      <c r="D30" s="30">
        <f>IF(D20=0,"",D20/MBunk_act!D4*1000)</f>
        <v>3.7495854688592924</v>
      </c>
      <c r="E30" s="30">
        <f>IF(E20=0,"",E20/MBunk_act!E4*1000)</f>
        <v>3.6941728757234418</v>
      </c>
      <c r="F30" s="30">
        <f>IF(F20=0,"",F20/MBunk_act!F4*1000)</f>
        <v>3.6395791879048689</v>
      </c>
      <c r="G30" s="30">
        <f>IF(G20=0,"",G20/MBunk_act!G4*1000)</f>
        <v>3.58579230335455</v>
      </c>
      <c r="H30" s="30">
        <f>IF(H20=0,"",H20/MBunk_act!H4*1000)</f>
        <v>3.5328002988714777</v>
      </c>
      <c r="I30" s="30">
        <f>IF(I20=0,"",I20/MBunk_act!I4*1000)</f>
        <v>3.4805914274595851</v>
      </c>
      <c r="J30" s="30">
        <f>IF(J20=0,"",J20/MBunk_act!J4*1000)</f>
        <v>3.4291541157237293</v>
      </c>
      <c r="K30" s="30">
        <f>IF(K20=0,"",K20/MBunk_act!K4*1000)</f>
        <v>3.3784769613041674</v>
      </c>
      <c r="L30" s="30">
        <f>IF(L20=0,"",L20/MBunk_act!L4*1000)</f>
        <v>3.3285487303489338</v>
      </c>
      <c r="M30" s="30">
        <f>IF(M20=0,"",M20/MBunk_act!M4*1000)</f>
        <v>3.2793583550235805</v>
      </c>
      <c r="N30" s="30">
        <f>IF(N20=0,"",N20/MBunk_act!N4*1000)</f>
        <v>3.2308949310577151</v>
      </c>
      <c r="O30" s="30">
        <f>IF(O20=0,"",O20/MBunk_act!O4*1000)</f>
        <v>3.1831477153277992</v>
      </c>
      <c r="P30" s="30">
        <f>IF(P20=0,"",P20/MBunk_act!P4*1000)</f>
        <v>3.1361061234756638</v>
      </c>
      <c r="Q30" s="30">
        <f>IF(Q20=0,"",Q20/MBunk_act!Q4*1000)</f>
        <v>3.0897597275622304</v>
      </c>
    </row>
    <row r="31" spans="1:17" ht="11.45" customHeight="1" x14ac:dyDescent="0.25">
      <c r="A31" s="39" t="s">
        <v>39</v>
      </c>
      <c r="B31" s="29">
        <f>IF(B21=0,"",B21/MBunk_act!B5*1000)</f>
        <v>2.067064499749165</v>
      </c>
      <c r="C31" s="29">
        <f>IF(C21=0,"",C21/MBunk_act!C5*1000)</f>
        <v>2.0334869137122755</v>
      </c>
      <c r="D31" s="29">
        <f>IF(D21=0,"",D21/MBunk_act!D5*1000)</f>
        <v>2.0004547650742688</v>
      </c>
      <c r="E31" s="29">
        <f>IF(E21=0,"",E21/MBunk_act!E5*1000)</f>
        <v>1.9679591936998209</v>
      </c>
      <c r="F31" s="29">
        <f>IF(F21=0,"",F21/MBunk_act!F5*1000)</f>
        <v>1.9359914833784637</v>
      </c>
      <c r="G31" s="29">
        <f>IF(G21=0,"",G21/MBunk_act!G5*1000)</f>
        <v>1.9045430594866533</v>
      </c>
      <c r="H31" s="29">
        <f>IF(H21=0,"",H21/MBunk_act!H5*1000)</f>
        <v>1.8736054866878205</v>
      </c>
      <c r="I31" s="29">
        <f>IF(I21=0,"",I21/MBunk_act!I5*1000)</f>
        <v>1.8431704666697795</v>
      </c>
      <c r="J31" s="29">
        <f>IF(J21=0,"",J21/MBunk_act!J5*1000)</f>
        <v>1.8132298359188923</v>
      </c>
      <c r="K31" s="29">
        <f>IF(K21=0,"",K21/MBunk_act!K5*1000)</f>
        <v>1.7837755635303874</v>
      </c>
      <c r="L31" s="29">
        <f>IF(L21=0,"",L21/MBunk_act!L5*1000)</f>
        <v>1.75479974905425</v>
      </c>
      <c r="M31" s="29">
        <f>IF(M21=0,"",M21/MBunk_act!M5*1000)</f>
        <v>1.7262946203761025</v>
      </c>
      <c r="N31" s="29">
        <f>IF(N21=0,"",N21/MBunk_act!N5*1000)</f>
        <v>1.6982525316325092</v>
      </c>
      <c r="O31" s="29">
        <f>IF(O21=0,"",O21/MBunk_act!O5*1000)</f>
        <v>1.670665961160144</v>
      </c>
      <c r="P31" s="29">
        <f>IF(P21=0,"",P21/MBunk_act!P5*1000)</f>
        <v>1.6435275094782715</v>
      </c>
      <c r="Q31" s="29">
        <f>IF(Q21=0,"",Q21/MBunk_act!Q5*1000)</f>
        <v>1.6168298973040036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0.12059280269769039</v>
      </c>
      <c r="C34" s="23">
        <f t="shared" si="2"/>
        <v>0.13574575648520845</v>
      </c>
      <c r="D34" s="23">
        <f t="shared" si="2"/>
        <v>0.11820867649674378</v>
      </c>
      <c r="E34" s="23">
        <f t="shared" si="2"/>
        <v>0.12820068860335174</v>
      </c>
      <c r="F34" s="23">
        <f t="shared" si="2"/>
        <v>0.1702586610411741</v>
      </c>
      <c r="G34" s="23">
        <f t="shared" si="2"/>
        <v>0.15295726644246332</v>
      </c>
      <c r="H34" s="23">
        <f t="shared" si="2"/>
        <v>0.15345431405395243</v>
      </c>
      <c r="I34" s="23">
        <f t="shared" si="2"/>
        <v>0.17967414562248171</v>
      </c>
      <c r="J34" s="23">
        <f t="shared" si="2"/>
        <v>0.20075710287627352</v>
      </c>
      <c r="K34" s="23">
        <f t="shared" si="2"/>
        <v>0.24860997587533198</v>
      </c>
      <c r="L34" s="23">
        <f t="shared" si="2"/>
        <v>0.33054884238429572</v>
      </c>
      <c r="M34" s="23">
        <f t="shared" si="2"/>
        <v>0.3636919977055274</v>
      </c>
      <c r="N34" s="23">
        <f t="shared" si="2"/>
        <v>0.52421478175627856</v>
      </c>
      <c r="O34" s="23">
        <f t="shared" si="2"/>
        <v>0.50095974529476484</v>
      </c>
      <c r="P34" s="23">
        <f t="shared" si="2"/>
        <v>0.52631064399345873</v>
      </c>
      <c r="Q34" s="23">
        <f t="shared" si="2"/>
        <v>0.2242654187041192</v>
      </c>
    </row>
    <row r="35" spans="1:17" ht="11.45" customHeight="1" x14ac:dyDescent="0.25">
      <c r="A35" s="39" t="s">
        <v>39</v>
      </c>
      <c r="B35" s="22">
        <f t="shared" ref="B35:Q35" si="3">IF(B21=0,0,B21/B$19)</f>
        <v>0.87940719730230965</v>
      </c>
      <c r="C35" s="22">
        <f t="shared" si="3"/>
        <v>0.86425424351479152</v>
      </c>
      <c r="D35" s="22">
        <f t="shared" si="3"/>
        <v>0.88179132350325617</v>
      </c>
      <c r="E35" s="22">
        <f t="shared" si="3"/>
        <v>0.87179931139664824</v>
      </c>
      <c r="F35" s="22">
        <f t="shared" si="3"/>
        <v>0.82974133895882596</v>
      </c>
      <c r="G35" s="22">
        <f t="shared" si="3"/>
        <v>0.84704273355753668</v>
      </c>
      <c r="H35" s="22">
        <f t="shared" si="3"/>
        <v>0.84654568594604762</v>
      </c>
      <c r="I35" s="22">
        <f t="shared" si="3"/>
        <v>0.82032585437751826</v>
      </c>
      <c r="J35" s="22">
        <f t="shared" si="3"/>
        <v>0.79924289712372643</v>
      </c>
      <c r="K35" s="22">
        <f t="shared" si="3"/>
        <v>0.75139002412466804</v>
      </c>
      <c r="L35" s="22">
        <f t="shared" si="3"/>
        <v>0.66945115761570428</v>
      </c>
      <c r="M35" s="22">
        <f t="shared" si="3"/>
        <v>0.6363080022944726</v>
      </c>
      <c r="N35" s="22">
        <f t="shared" si="3"/>
        <v>0.47578521824372139</v>
      </c>
      <c r="O35" s="22">
        <f t="shared" si="3"/>
        <v>0.49904025470523522</v>
      </c>
      <c r="P35" s="22">
        <f t="shared" si="3"/>
        <v>0.47368935600654122</v>
      </c>
      <c r="Q35" s="22">
        <f t="shared" si="3"/>
        <v>0.7757345812958808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2127.0404999999987</v>
      </c>
      <c r="C4" s="33">
        <v>1819.9002207600001</v>
      </c>
      <c r="D4" s="33">
        <v>2045.6005604400007</v>
      </c>
      <c r="E4" s="33">
        <v>2032.4749424400002</v>
      </c>
      <c r="F4" s="33">
        <v>1635.4055293200001</v>
      </c>
      <c r="G4" s="33">
        <v>1607.411699999999</v>
      </c>
      <c r="H4" s="33">
        <v>1769.1763014000003</v>
      </c>
      <c r="I4" s="33">
        <v>1451.4295824000003</v>
      </c>
      <c r="J4" s="33">
        <v>1271.8535436000002</v>
      </c>
      <c r="K4" s="33">
        <v>790.08659966350808</v>
      </c>
      <c r="L4" s="33">
        <v>670.36560000000156</v>
      </c>
      <c r="M4" s="33">
        <v>633.03300000000104</v>
      </c>
      <c r="N4" s="33">
        <v>387.02970000000005</v>
      </c>
      <c r="O4" s="33">
        <v>413.43480000000005</v>
      </c>
      <c r="P4" s="33">
        <v>306.75839999999982</v>
      </c>
      <c r="Q4" s="33">
        <v>945.67590000000087</v>
      </c>
    </row>
    <row r="5" spans="1:17" ht="11.45" customHeight="1" x14ac:dyDescent="0.25">
      <c r="A5" s="38" t="s">
        <v>21</v>
      </c>
      <c r="B5" s="37">
        <f t="shared" ref="B5:Q5" si="0">B4</f>
        <v>2127.0404999999987</v>
      </c>
      <c r="C5" s="37">
        <f t="shared" si="0"/>
        <v>1819.9002207600001</v>
      </c>
      <c r="D5" s="37">
        <f t="shared" si="0"/>
        <v>2045.6005604400007</v>
      </c>
      <c r="E5" s="37">
        <f t="shared" si="0"/>
        <v>2032.4749424400002</v>
      </c>
      <c r="F5" s="37">
        <f t="shared" si="0"/>
        <v>1635.4055293200001</v>
      </c>
      <c r="G5" s="37">
        <f t="shared" si="0"/>
        <v>1607.411699999999</v>
      </c>
      <c r="H5" s="37">
        <f t="shared" si="0"/>
        <v>1769.1763014000003</v>
      </c>
      <c r="I5" s="37">
        <f t="shared" si="0"/>
        <v>1451.4295824000003</v>
      </c>
      <c r="J5" s="37">
        <f t="shared" si="0"/>
        <v>1271.8535436000002</v>
      </c>
      <c r="K5" s="37">
        <f t="shared" si="0"/>
        <v>790.08659966350808</v>
      </c>
      <c r="L5" s="37">
        <f t="shared" si="0"/>
        <v>670.36560000000156</v>
      </c>
      <c r="M5" s="37">
        <f t="shared" si="0"/>
        <v>633.03300000000104</v>
      </c>
      <c r="N5" s="37">
        <f t="shared" si="0"/>
        <v>387.02970000000005</v>
      </c>
      <c r="O5" s="37">
        <f t="shared" si="0"/>
        <v>413.43480000000005</v>
      </c>
      <c r="P5" s="37">
        <f t="shared" si="0"/>
        <v>306.75839999999982</v>
      </c>
      <c r="Q5" s="37">
        <f t="shared" si="0"/>
        <v>945.67590000000087</v>
      </c>
    </row>
    <row r="7" spans="1:17" ht="11.45" customHeight="1" x14ac:dyDescent="0.25">
      <c r="A7" s="17" t="s">
        <v>25</v>
      </c>
      <c r="B7" s="28">
        <f t="shared" ref="B7:Q7" si="1">SUM(B8:B9)</f>
        <v>2127.0404999999982</v>
      </c>
      <c r="C7" s="28">
        <f t="shared" si="1"/>
        <v>1819.9002207599999</v>
      </c>
      <c r="D7" s="28">
        <f t="shared" si="1"/>
        <v>2045.6005604400004</v>
      </c>
      <c r="E7" s="28">
        <f t="shared" si="1"/>
        <v>2032.4749424400002</v>
      </c>
      <c r="F7" s="28">
        <f t="shared" si="1"/>
        <v>1635.4055293199999</v>
      </c>
      <c r="G7" s="28">
        <f t="shared" si="1"/>
        <v>1607.4116999999987</v>
      </c>
      <c r="H7" s="28">
        <f t="shared" si="1"/>
        <v>1769.1763014000003</v>
      </c>
      <c r="I7" s="28">
        <f t="shared" si="1"/>
        <v>1451.4295824000003</v>
      </c>
      <c r="J7" s="28">
        <f t="shared" si="1"/>
        <v>1271.8535436000002</v>
      </c>
      <c r="K7" s="28">
        <f t="shared" si="1"/>
        <v>790.08659966350797</v>
      </c>
      <c r="L7" s="28">
        <f t="shared" si="1"/>
        <v>670.36560000000156</v>
      </c>
      <c r="M7" s="28">
        <f t="shared" si="1"/>
        <v>633.03300000000104</v>
      </c>
      <c r="N7" s="28">
        <f t="shared" si="1"/>
        <v>387.02970000000005</v>
      </c>
      <c r="O7" s="28">
        <f t="shared" si="1"/>
        <v>413.43480000000011</v>
      </c>
      <c r="P7" s="28">
        <f t="shared" si="1"/>
        <v>306.75839999999982</v>
      </c>
      <c r="Q7" s="28">
        <f t="shared" si="1"/>
        <v>945.67590000000087</v>
      </c>
    </row>
    <row r="8" spans="1:17" ht="11.45" customHeight="1" x14ac:dyDescent="0.25">
      <c r="A8" s="40" t="s">
        <v>40</v>
      </c>
      <c r="B8" s="27">
        <v>256.50577534649648</v>
      </c>
      <c r="C8" s="27">
        <v>247.04373219466407</v>
      </c>
      <c r="D8" s="27">
        <v>241.80773489060979</v>
      </c>
      <c r="E8" s="27">
        <v>260.56468718986571</v>
      </c>
      <c r="F8" s="27">
        <v>278.44195568135581</v>
      </c>
      <c r="G8" s="27">
        <v>245.86529967963278</v>
      </c>
      <c r="H8" s="27">
        <v>271.48773577184568</v>
      </c>
      <c r="I8" s="27">
        <v>260.78437014891546</v>
      </c>
      <c r="J8" s="27">
        <v>255.33363269605826</v>
      </c>
      <c r="K8" s="27">
        <v>196.4234104817678</v>
      </c>
      <c r="L8" s="27">
        <v>221.58857305425434</v>
      </c>
      <c r="M8" s="27">
        <v>230.22903638352349</v>
      </c>
      <c r="N8" s="27">
        <v>202.88668971869799</v>
      </c>
      <c r="O8" s="27">
        <v>207.11419210399205</v>
      </c>
      <c r="P8" s="27">
        <v>161.45021105440293</v>
      </c>
      <c r="Q8" s="27">
        <v>212.08240167189496</v>
      </c>
    </row>
    <row r="9" spans="1:17" ht="11.45" customHeight="1" x14ac:dyDescent="0.25">
      <c r="A9" s="39" t="s">
        <v>39</v>
      </c>
      <c r="B9" s="26">
        <v>1870.5347246535018</v>
      </c>
      <c r="C9" s="26">
        <v>1572.8564885653359</v>
      </c>
      <c r="D9" s="26">
        <v>1803.7928255493907</v>
      </c>
      <c r="E9" s="26">
        <v>1771.9102552501345</v>
      </c>
      <c r="F9" s="26">
        <v>1356.9635736386442</v>
      </c>
      <c r="G9" s="26">
        <v>1361.546400320366</v>
      </c>
      <c r="H9" s="26">
        <v>1497.6885656281547</v>
      </c>
      <c r="I9" s="26">
        <v>1190.6452122510848</v>
      </c>
      <c r="J9" s="26">
        <v>1016.5199109039419</v>
      </c>
      <c r="K9" s="26">
        <v>593.66318918174022</v>
      </c>
      <c r="L9" s="26">
        <v>448.7770269457472</v>
      </c>
      <c r="M9" s="26">
        <v>402.80396361647752</v>
      </c>
      <c r="N9" s="26">
        <v>184.14301028130203</v>
      </c>
      <c r="O9" s="26">
        <v>206.32060789600803</v>
      </c>
      <c r="P9" s="26">
        <v>145.3081889455969</v>
      </c>
      <c r="Q9" s="26">
        <v>733.59349832810597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3.2005366272776286</v>
      </c>
      <c r="C14" s="33">
        <f>IF(C4=0,0,C4/MBunk_ene!C4)</f>
        <v>3.2051782683339209</v>
      </c>
      <c r="D14" s="33">
        <f>IF(D4=0,0,D4/MBunk_ene!D4)</f>
        <v>3.2178709461066548</v>
      </c>
      <c r="E14" s="33">
        <f>IF(E4=0,0,E4/MBunk_ene!E4)</f>
        <v>3.2195072745762716</v>
      </c>
      <c r="F14" s="33">
        <f>IF(F4=0,0,F4/MBunk_ene!F4)</f>
        <v>3.2269248802683506</v>
      </c>
      <c r="G14" s="33">
        <f>IF(G4=0,0,G4/MBunk_ene!G4)</f>
        <v>3.2266919046651008</v>
      </c>
      <c r="H14" s="33">
        <f>IF(H4=0,0,H4/MBunk_ene!H4)</f>
        <v>3.2248930029165153</v>
      </c>
      <c r="I14" s="33">
        <f>IF(I4=0,0,I4/MBunk_ene!I4)</f>
        <v>3.2168208829787237</v>
      </c>
      <c r="J14" s="33">
        <f>IF(J4=0,0,J4/MBunk_ene!J4)</f>
        <v>3.2141863623957545</v>
      </c>
      <c r="K14" s="33">
        <f>IF(K4=0,0,K4/MBunk_ene!K4)</f>
        <v>3.213040258899992</v>
      </c>
      <c r="L14" s="33">
        <f>IF(L4=0,0,L4/MBunk_ene!L4)</f>
        <v>3.1981388948040119</v>
      </c>
      <c r="M14" s="33">
        <f>IF(M4=0,0,M4/MBunk_ene!M4)</f>
        <v>3.1970839136308813</v>
      </c>
      <c r="N14" s="33">
        <f>IF(N4=0,0,N4/MBunk_ene!N4)</f>
        <v>3.1916800235572191</v>
      </c>
      <c r="O14" s="33">
        <f>IF(O4=0,0,O4/MBunk_ene!O4)</f>
        <v>3.188962455121592</v>
      </c>
      <c r="P14" s="33">
        <f>IF(P4=0,0,P4/MBunk_ene!P4)</f>
        <v>3.1916900326043742</v>
      </c>
      <c r="Q14" s="33">
        <f>IF(Q4=0,0,Q4/MBunk_ene!Q4)</f>
        <v>3.2192502301975776</v>
      </c>
    </row>
    <row r="15" spans="1:17" ht="11.45" customHeight="1" x14ac:dyDescent="0.25">
      <c r="A15" s="38" t="s">
        <v>21</v>
      </c>
      <c r="B15" s="37">
        <f t="shared" ref="B15:Q15" si="2">B14</f>
        <v>3.2005366272776286</v>
      </c>
      <c r="C15" s="37">
        <f t="shared" si="2"/>
        <v>3.2051782683339209</v>
      </c>
      <c r="D15" s="37">
        <f t="shared" si="2"/>
        <v>3.2178709461066548</v>
      </c>
      <c r="E15" s="37">
        <f t="shared" si="2"/>
        <v>3.2195072745762716</v>
      </c>
      <c r="F15" s="37">
        <f t="shared" si="2"/>
        <v>3.2269248802683506</v>
      </c>
      <c r="G15" s="37">
        <f t="shared" si="2"/>
        <v>3.2266919046651008</v>
      </c>
      <c r="H15" s="37">
        <f t="shared" si="2"/>
        <v>3.2248930029165153</v>
      </c>
      <c r="I15" s="37">
        <f t="shared" si="2"/>
        <v>3.2168208829787237</v>
      </c>
      <c r="J15" s="37">
        <f t="shared" si="2"/>
        <v>3.2141863623957545</v>
      </c>
      <c r="K15" s="37">
        <f t="shared" si="2"/>
        <v>3.213040258899992</v>
      </c>
      <c r="L15" s="37">
        <f t="shared" si="2"/>
        <v>3.1981388948040119</v>
      </c>
      <c r="M15" s="37">
        <f t="shared" si="2"/>
        <v>3.1970839136308813</v>
      </c>
      <c r="N15" s="37">
        <f t="shared" si="2"/>
        <v>3.1916800235572191</v>
      </c>
      <c r="O15" s="37">
        <f t="shared" si="2"/>
        <v>3.188962455121592</v>
      </c>
      <c r="P15" s="37">
        <f t="shared" si="2"/>
        <v>3.1916900326043742</v>
      </c>
      <c r="Q15" s="37">
        <f t="shared" si="2"/>
        <v>3.2192502301975776</v>
      </c>
    </row>
    <row r="17" spans="1:17" ht="11.45" customHeight="1" x14ac:dyDescent="0.25">
      <c r="A17" s="17" t="s">
        <v>30</v>
      </c>
      <c r="B17" s="25">
        <f>IF(B7=0,"",B7/MBunk_act!B7*100)</f>
        <v>39424.244988985301</v>
      </c>
      <c r="C17" s="25">
        <f>IF(C7=0,"",C7/MBunk_act!C7*100)</f>
        <v>38504.515653137154</v>
      </c>
      <c r="D17" s="25">
        <f>IF(D7=0,"",D7/MBunk_act!D7*100)</f>
        <v>38917.485825335993</v>
      </c>
      <c r="E17" s="25">
        <f>IF(E7=0,"",E7/MBunk_act!E7*100)</f>
        <v>38163.424700346943</v>
      </c>
      <c r="F17" s="25">
        <f>IF(F7=0,"",F7/MBunk_act!F7*100)</f>
        <v>36375.972089480361</v>
      </c>
      <c r="G17" s="25">
        <f>IF(G7=0,"",G7/MBunk_act!G7*100)</f>
        <v>36589.562881842612</v>
      </c>
      <c r="H17" s="25">
        <f>IF(H7=0,"",H7/MBunk_act!H7*100)</f>
        <v>36177.056376713415</v>
      </c>
      <c r="I17" s="25">
        <f>IF(I7=0,"",I7/MBunk_act!I7*100)</f>
        <v>34854.170133007974</v>
      </c>
      <c r="J17" s="25">
        <f>IF(J7=0,"",J7/MBunk_act!J7*100)</f>
        <v>33813.271076693592</v>
      </c>
      <c r="K17" s="25">
        <f>IF(K7=0,"",K7/MBunk_act!K7*100)</f>
        <v>32071.751966545879</v>
      </c>
      <c r="L17" s="25">
        <f>IF(L7=0,"",L7/MBunk_act!L7*100)</f>
        <v>29509.092994389648</v>
      </c>
      <c r="M17" s="25">
        <f>IF(M7=0,"",M7/MBunk_act!M7*100)</f>
        <v>28440.298349006065</v>
      </c>
      <c r="N17" s="25">
        <f>IF(N7=0,"",N7/MBunk_act!N7*100)</f>
        <v>24960.964024795336</v>
      </c>
      <c r="O17" s="25">
        <f>IF(O7=0,"",O7/MBunk_act!O7*100)</f>
        <v>25095.505238604437</v>
      </c>
      <c r="P17" s="25">
        <f>IF(P7=0,"",P7/MBunk_act!P7*100)</f>
        <v>24426.225814860067</v>
      </c>
      <c r="Q17" s="25">
        <f>IF(Q7=0,"",Q7/MBunk_act!Q7*100)</f>
        <v>30864.758578477653</v>
      </c>
    </row>
    <row r="18" spans="1:17" ht="11.45" customHeight="1" x14ac:dyDescent="0.25">
      <c r="A18" s="40" t="s">
        <v>40</v>
      </c>
      <c r="B18" s="30">
        <f>IF(B8=0,"",B8/MBunk_act!B8*100)</f>
        <v>21181.853697860435</v>
      </c>
      <c r="C18" s="30">
        <f>IF(C8=0,"",C8/MBunk_act!C8*100)</f>
        <v>21002.547620686353</v>
      </c>
      <c r="D18" s="30">
        <f>IF(D8=0,"",D8/MBunk_act!D8*100)</f>
        <v>20876.94934179632</v>
      </c>
      <c r="E18" s="30">
        <f>IF(E8=0,"",E8/MBunk_act!E8*100)</f>
        <v>20680.757957568087</v>
      </c>
      <c r="F18" s="30">
        <f>IF(F8=0,"",F8/MBunk_act!F8*100)</f>
        <v>20523.173792658017</v>
      </c>
      <c r="G18" s="30">
        <f>IF(G8=0,"",G8/MBunk_act!G8*100)</f>
        <v>20318.507002735609</v>
      </c>
      <c r="H18" s="30">
        <f>IF(H8=0,"",H8/MBunk_act!H8*100)</f>
        <v>20106.118121554955</v>
      </c>
      <c r="I18" s="30">
        <f>IF(I8=0,"",I8/MBunk_act!I8*100)</f>
        <v>19857.218991547565</v>
      </c>
      <c r="J18" s="30">
        <f>IF(J8=0,"",J8/MBunk_act!J8*100)</f>
        <v>19644.511161535127</v>
      </c>
      <c r="K18" s="30">
        <f>IF(K8=0,"",K8/MBunk_act!K8*100)</f>
        <v>19443.075633116634</v>
      </c>
      <c r="L18" s="30">
        <f>IF(L8=0,"",L8/MBunk_act!L8*100)</f>
        <v>19161.290084002983</v>
      </c>
      <c r="M18" s="30">
        <f>IF(M8=0,"",M8/MBunk_act!M8*100)</f>
        <v>18965.31612154765</v>
      </c>
      <c r="N18" s="30">
        <f>IF(N8=0,"",N8/MBunk_act!N8*100)</f>
        <v>18745.801864684432</v>
      </c>
      <c r="O18" s="30">
        <f>IF(O8=0,"",O8/MBunk_act!O8*100)</f>
        <v>18544.396711277299</v>
      </c>
      <c r="P18" s="30">
        <f>IF(P8=0,"",P8/MBunk_act!P8*100)</f>
        <v>18376.493139063288</v>
      </c>
      <c r="Q18" s="30">
        <f>IF(Q8=0,"",Q8/MBunk_act!Q8*100)</f>
        <v>18351.657320198054</v>
      </c>
    </row>
    <row r="19" spans="1:17" ht="11.45" customHeight="1" x14ac:dyDescent="0.25">
      <c r="A19" s="39" t="s">
        <v>39</v>
      </c>
      <c r="B19" s="29">
        <f>IF(B9=0,"",B9/MBunk_act!B9*100)</f>
        <v>44703.748968538188</v>
      </c>
      <c r="C19" s="29">
        <f>IF(C9=0,"",C9/MBunk_act!C9*100)</f>
        <v>44303.281076885636</v>
      </c>
      <c r="D19" s="29">
        <f>IF(D9=0,"",D9/MBunk_act!D9*100)</f>
        <v>44016.436680874176</v>
      </c>
      <c r="E19" s="29">
        <f>IF(E9=0,"",E9/MBunk_act!E9*100)</f>
        <v>43581.103969469084</v>
      </c>
      <c r="F19" s="29">
        <f>IF(F9=0,"",F9/MBunk_act!F9*100)</f>
        <v>43227.510970681615</v>
      </c>
      <c r="G19" s="29">
        <f>IF(G9=0,"",G9/MBunk_act!G9*100)</f>
        <v>42775.139164432941</v>
      </c>
      <c r="H19" s="29">
        <f>IF(H9=0,"",H9/MBunk_act!H9*100)</f>
        <v>42306.957981208288</v>
      </c>
      <c r="I19" s="29">
        <f>IF(I9=0,"",I9/MBunk_act!I9*100)</f>
        <v>41762.445911300492</v>
      </c>
      <c r="J19" s="29">
        <f>IF(J9=0,"",J9/MBunk_act!J9*100)</f>
        <v>41294.542439298457</v>
      </c>
      <c r="K19" s="29">
        <f>IF(K9=0,"",K9/MBunk_act!K9*100)</f>
        <v>40850.777712327996</v>
      </c>
      <c r="L19" s="29">
        <f>IF(L9=0,"",L9/MBunk_act!L9*100)</f>
        <v>40238.709176406272</v>
      </c>
      <c r="M19" s="29">
        <f>IF(M9=0,"",M9/MBunk_act!M9*100)</f>
        <v>39807.354110631364</v>
      </c>
      <c r="N19" s="29">
        <f>IF(N9=0,"",N9/MBunk_act!N9*100)</f>
        <v>39327.032741985313</v>
      </c>
      <c r="O19" s="29">
        <f>IF(O9=0,"",O9/MBunk_act!O9*100)</f>
        <v>38885.15174104918</v>
      </c>
      <c r="P19" s="29">
        <f>IF(P9=0,"",P9/MBunk_act!P9*100)</f>
        <v>38513.914039441588</v>
      </c>
      <c r="Q19" s="29">
        <f>IF(Q9=0,"",Q9/MBunk_act!Q9*100)</f>
        <v>38442.73185539768</v>
      </c>
    </row>
    <row r="21" spans="1:17" ht="11.45" customHeight="1" x14ac:dyDescent="0.25">
      <c r="A21" s="17" t="s">
        <v>38</v>
      </c>
      <c r="B21" s="25">
        <f>IF(B7=0,"",B7/MBunk_act!B3*1000)</f>
        <v>7.0086413768510889</v>
      </c>
      <c r="C21" s="25">
        <f>IF(C7=0,"",C7/MBunk_act!C3*1000)</f>
        <v>6.9575116523012897</v>
      </c>
      <c r="D21" s="25">
        <f>IF(D7=0,"",D7/MBunk_act!D3*1000)</f>
        <v>6.8128865133543872</v>
      </c>
      <c r="E21" s="25">
        <f>IF(E7=0,"",E7/MBunk_act!E3*1000)</f>
        <v>6.7395989123650839</v>
      </c>
      <c r="F21" s="25">
        <f>IF(F7=0,"",F7/MBunk_act!F3*1000)</f>
        <v>6.7882804624975783</v>
      </c>
      <c r="G21" s="25">
        <f>IF(G7=0,"",G7/MBunk_act!G3*1000)</f>
        <v>6.6201451216648035</v>
      </c>
      <c r="H21" s="25">
        <f>IF(H7=0,"",H7/MBunk_act!H3*1000)</f>
        <v>6.5114613478969092</v>
      </c>
      <c r="I21" s="25">
        <f>IF(I7=0,"",I7/MBunk_act!I3*1000)</f>
        <v>6.4765929867716299</v>
      </c>
      <c r="J21" s="25">
        <f>IF(J7=0,"",J7/MBunk_act!J3*1000)</f>
        <v>6.4370200358569409</v>
      </c>
      <c r="K21" s="25">
        <f>IF(K7=0,"",K7/MBunk_act!K3*1000)</f>
        <v>6.4933234513402605</v>
      </c>
      <c r="L21" s="25">
        <f>IF(L7=0,"",L7/MBunk_act!L3*1000)</f>
        <v>6.651642632316757</v>
      </c>
      <c r="M21" s="25">
        <f>IF(M7=0,"",M7/MBunk_act!M3*1000)</f>
        <v>6.6675233218584671</v>
      </c>
      <c r="N21" s="25">
        <f>IF(N7=0,"",N7/MBunk_act!N3*1000)</f>
        <v>7.2142662534476578</v>
      </c>
      <c r="O21" s="25">
        <f>IF(O7=0,"",O7/MBunk_act!O3*1000)</f>
        <v>6.9920183346004947</v>
      </c>
      <c r="P21" s="25">
        <f>IF(P7=0,"",P7/MBunk_act!P3*1000)</f>
        <v>6.9987367796447044</v>
      </c>
      <c r="Q21" s="25">
        <f>IF(Q7=0,"",Q7/MBunk_act!Q3*1000)</f>
        <v>5.8280598026644306</v>
      </c>
    </row>
    <row r="22" spans="1:17" ht="11.45" customHeight="1" x14ac:dyDescent="0.25">
      <c r="A22" s="40" t="s">
        <v>40</v>
      </c>
      <c r="B22" s="30">
        <f>IF(B8=0,"",B8/MBunk_act!B4*1000)</f>
        <v>12.363406353364677</v>
      </c>
      <c r="C22" s="30">
        <f>IF(C8=0,"",C8/MBunk_act!C4*1000)</f>
        <v>12.198361207949185</v>
      </c>
      <c r="D22" s="30">
        <f>IF(D8=0,"",D8/MBunk_act!D4*1000)</f>
        <v>12.065682140186015</v>
      </c>
      <c r="E22" s="30">
        <f>IF(E8=0,"",E8/MBunk_act!E4*1000)</f>
        <v>11.893416446933964</v>
      </c>
      <c r="F22" s="30">
        <f>IF(F8=0,"",F8/MBunk_act!F4*1000)</f>
        <v>11.744648635157098</v>
      </c>
      <c r="G22" s="30">
        <f>IF(G8=0,"",G8/MBunk_act!G4*1000)</f>
        <v>11.570246997044553</v>
      </c>
      <c r="H22" s="30">
        <f>IF(H8=0,"",H8/MBunk_act!H4*1000)</f>
        <v>11.392902964532004</v>
      </c>
      <c r="I22" s="30">
        <f>IF(I8=0,"",I8/MBunk_act!I4*1000)</f>
        <v>11.196439188968718</v>
      </c>
      <c r="J22" s="30">
        <f>IF(J8=0,"",J8/MBunk_act!J4*1000)</f>
        <v>11.021940393312484</v>
      </c>
      <c r="K22" s="30">
        <f>IF(K8=0,"",K8/MBunk_act!K4*1000)</f>
        <v>10.855182490436402</v>
      </c>
      <c r="L22" s="30">
        <f>IF(L8=0,"",L8/MBunk_act!L4*1000)</f>
        <v>10.645161157779437</v>
      </c>
      <c r="M22" s="30">
        <f>IF(M8=0,"",M8/MBunk_act!M4*1000)</f>
        <v>10.484383843876918</v>
      </c>
      <c r="N22" s="30">
        <f>IF(N8=0,"",N8/MBunk_act!N4*1000)</f>
        <v>10.311982809669187</v>
      </c>
      <c r="O22" s="30">
        <f>IF(O8=0,"",O8/MBunk_act!O4*1000)</f>
        <v>10.150938553286423</v>
      </c>
      <c r="P22" s="30">
        <f>IF(P8=0,"",P8/MBunk_act!P4*1000)</f>
        <v>10.00947865548682</v>
      </c>
      <c r="Q22" s="30">
        <f>IF(Q8=0,"",Q8/MBunk_act!Q4*1000)</f>
        <v>9.9467097142099146</v>
      </c>
    </row>
    <row r="23" spans="1:17" ht="11.45" customHeight="1" x14ac:dyDescent="0.25">
      <c r="A23" s="39" t="s">
        <v>39</v>
      </c>
      <c r="B23" s="29">
        <f>IF(B9=0,"",B9/MBunk_act!B5*1000)</f>
        <v>6.6157156423925096</v>
      </c>
      <c r="C23" s="29">
        <f>IF(C9=0,"",C9/MBunk_act!C5*1000)</f>
        <v>6.5176880647720008</v>
      </c>
      <c r="D23" s="29">
        <f>IF(D9=0,"",D9/MBunk_act!D5*1000)</f>
        <v>6.4372052675331028</v>
      </c>
      <c r="E23" s="29">
        <f>IF(E9=0,"",E9/MBunk_act!E5*1000)</f>
        <v>6.335858940185827</v>
      </c>
      <c r="F23" s="29">
        <f>IF(F9=0,"",F9/MBunk_act!F5*1000)</f>
        <v>6.2472990857015951</v>
      </c>
      <c r="G23" s="29">
        <f>IF(G9=0,"",G9/MBunk_act!G5*1000)</f>
        <v>6.1453736721316874</v>
      </c>
      <c r="H23" s="29">
        <f>IF(H9=0,"",H9/MBunk_act!H5*1000)</f>
        <v>6.0421772242455445</v>
      </c>
      <c r="I23" s="29">
        <f>IF(I9=0,"",I9/MBunk_act!I5*1000)</f>
        <v>5.9291492480729868</v>
      </c>
      <c r="J23" s="29">
        <f>IF(J9=0,"",J9/MBunk_act!J5*1000)</f>
        <v>5.8280586104995944</v>
      </c>
      <c r="K23" s="29">
        <f>IF(K9=0,"",K9/MBunk_act!K5*1000)</f>
        <v>5.7313426984651548</v>
      </c>
      <c r="L23" s="29">
        <f>IF(L9=0,"",L9/MBunk_act!L5*1000)</f>
        <v>5.6120933300427165</v>
      </c>
      <c r="M23" s="29">
        <f>IF(M9=0,"",M9/MBunk_act!M5*1000)</f>
        <v>5.5191087609919656</v>
      </c>
      <c r="N23" s="29">
        <f>IF(N9=0,"",N9/MBunk_act!N5*1000)</f>
        <v>5.4202786801669536</v>
      </c>
      <c r="O23" s="29">
        <f>IF(O9=0,"",O9/MBunk_act!O5*1000)</f>
        <v>5.3276910251893268</v>
      </c>
      <c r="P23" s="29">
        <f>IF(P9=0,"",P9/MBunk_act!P5*1000)</f>
        <v>5.2456303703128908</v>
      </c>
      <c r="Q23" s="29">
        <f>IF(Q9=0,"",Q9/MBunk_act!Q5*1000)</f>
        <v>5.2049800190862392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0.12059280269769038</v>
      </c>
      <c r="C26" s="23">
        <f t="shared" si="4"/>
        <v>0.13574575648520845</v>
      </c>
      <c r="D26" s="23">
        <f t="shared" si="4"/>
        <v>0.11820867649674378</v>
      </c>
      <c r="E26" s="23">
        <f t="shared" si="4"/>
        <v>0.12820068860335174</v>
      </c>
      <c r="F26" s="23">
        <f t="shared" si="4"/>
        <v>0.17025866104117413</v>
      </c>
      <c r="G26" s="23">
        <f t="shared" si="4"/>
        <v>0.15295726644246335</v>
      </c>
      <c r="H26" s="23">
        <f t="shared" si="4"/>
        <v>0.15345431405395246</v>
      </c>
      <c r="I26" s="23">
        <f t="shared" si="4"/>
        <v>0.17967414562248171</v>
      </c>
      <c r="J26" s="23">
        <f t="shared" si="4"/>
        <v>0.20075710287627352</v>
      </c>
      <c r="K26" s="23">
        <f t="shared" si="4"/>
        <v>0.24860997587533198</v>
      </c>
      <c r="L26" s="23">
        <f t="shared" si="4"/>
        <v>0.33054884238429572</v>
      </c>
      <c r="M26" s="23">
        <f t="shared" si="4"/>
        <v>0.3636919977055274</v>
      </c>
      <c r="N26" s="23">
        <f t="shared" si="4"/>
        <v>0.52421478175627856</v>
      </c>
      <c r="O26" s="23">
        <f t="shared" si="4"/>
        <v>0.50095974529476472</v>
      </c>
      <c r="P26" s="23">
        <f t="shared" si="4"/>
        <v>0.52631064399345873</v>
      </c>
      <c r="Q26" s="23">
        <f t="shared" si="4"/>
        <v>0.2242654187041192</v>
      </c>
    </row>
    <row r="27" spans="1:17" ht="11.45" customHeight="1" x14ac:dyDescent="0.25">
      <c r="A27" s="39" t="s">
        <v>39</v>
      </c>
      <c r="B27" s="22">
        <f t="shared" ref="B27:Q27" si="5">IF(B9=0,0,B9/B$7)</f>
        <v>0.87940719730230965</v>
      </c>
      <c r="C27" s="22">
        <f t="shared" si="5"/>
        <v>0.86425424351479152</v>
      </c>
      <c r="D27" s="22">
        <f t="shared" si="5"/>
        <v>0.88179132350325629</v>
      </c>
      <c r="E27" s="22">
        <f t="shared" si="5"/>
        <v>0.87179931139664824</v>
      </c>
      <c r="F27" s="22">
        <f t="shared" si="5"/>
        <v>0.82974133895882596</v>
      </c>
      <c r="G27" s="22">
        <f t="shared" si="5"/>
        <v>0.84704273355753668</v>
      </c>
      <c r="H27" s="22">
        <f t="shared" si="5"/>
        <v>0.84654568594604762</v>
      </c>
      <c r="I27" s="22">
        <f t="shared" si="5"/>
        <v>0.82032585437751826</v>
      </c>
      <c r="J27" s="22">
        <f t="shared" si="5"/>
        <v>0.79924289712372643</v>
      </c>
      <c r="K27" s="22">
        <f t="shared" si="5"/>
        <v>0.75139002412466804</v>
      </c>
      <c r="L27" s="22">
        <f t="shared" si="5"/>
        <v>0.66945115761570428</v>
      </c>
      <c r="M27" s="22">
        <f t="shared" si="5"/>
        <v>0.6363080022944726</v>
      </c>
      <c r="N27" s="22">
        <f t="shared" si="5"/>
        <v>0.47578521824372133</v>
      </c>
      <c r="O27" s="22">
        <f t="shared" si="5"/>
        <v>0.49904025470523522</v>
      </c>
      <c r="P27" s="22">
        <f t="shared" si="5"/>
        <v>0.47368935600654122</v>
      </c>
      <c r="Q27" s="22">
        <f t="shared" si="5"/>
        <v>0.77573458129588091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2018-07-16T15:39:43Z</dcterms:created>
  <dcterms:modified xsi:type="dcterms:W3CDTF">2018-07-16T15:39:43Z</dcterms:modified>
</cp:coreProperties>
</file>