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180" windowWidth="27795" windowHeight="12015"/>
  </bookViews>
  <sheets>
    <sheet name="cover" sheetId="54" r:id="rId1"/>
    <sheet name="index" sheetId="4" r:id="rId2"/>
    <sheet name="Macro_CurrPrices" sheetId="57" r:id="rId3"/>
    <sheet name="Macro_euro2010" sheetId="55" r:id="rId4"/>
    <sheet name="Macro_JRC-IDEES" sheetId="59" r:id="rId5"/>
    <sheet name="definitions" sheetId="58" r:id="rId6"/>
  </sheets>
  <definedNames>
    <definedName name="_xlnm.Print_Area" localSheetId="5">definitions!$A$1:$D$112</definedName>
  </definedNames>
  <calcPr calcId="145621"/>
</workbook>
</file>

<file path=xl/calcChain.xml><?xml version="1.0" encoding="utf-8"?>
<calcChain xmlns="http://schemas.openxmlformats.org/spreadsheetml/2006/main">
  <c r="D13" i="59" l="1"/>
  <c r="D10" i="59"/>
  <c r="M13" i="59"/>
  <c r="E13" i="59"/>
  <c r="S13" i="59"/>
  <c r="R13" i="59"/>
  <c r="Q13" i="59"/>
  <c r="P13" i="59"/>
  <c r="O13" i="59"/>
  <c r="N13" i="59"/>
  <c r="L13" i="59"/>
  <c r="K13" i="59"/>
  <c r="J13" i="59"/>
  <c r="I13" i="59"/>
  <c r="H13" i="59"/>
  <c r="G13" i="59"/>
  <c r="F13" i="59"/>
  <c r="S10" i="59"/>
  <c r="R10" i="59"/>
  <c r="Q10" i="59"/>
  <c r="P10" i="59"/>
  <c r="O10" i="59"/>
  <c r="N10" i="59"/>
  <c r="M10" i="59"/>
  <c r="L10" i="59"/>
  <c r="K10" i="59"/>
  <c r="J10" i="59"/>
  <c r="I10" i="59"/>
  <c r="H10" i="59"/>
  <c r="G10" i="59"/>
  <c r="F10" i="59"/>
  <c r="E10" i="59"/>
  <c r="B6" i="4"/>
  <c r="B5" i="4"/>
  <c r="B4" i="4"/>
  <c r="B7" i="4"/>
  <c r="S20" i="59" l="1"/>
  <c r="S21" i="59"/>
  <c r="S65" i="59"/>
  <c r="S66" i="59"/>
  <c r="S67" i="59"/>
  <c r="S68" i="59"/>
  <c r="S69" i="59"/>
  <c r="S70" i="59"/>
  <c r="S71" i="59"/>
  <c r="S72" i="59"/>
  <c r="S73" i="59"/>
  <c r="D74" i="59"/>
  <c r="E74" i="59"/>
  <c r="F74" i="59"/>
  <c r="G74" i="59"/>
  <c r="H74" i="59"/>
  <c r="I74" i="59"/>
  <c r="J74" i="59"/>
  <c r="K74" i="59"/>
  <c r="L74" i="59"/>
  <c r="M74" i="59"/>
  <c r="N74" i="59"/>
  <c r="O74" i="59"/>
  <c r="P74" i="59"/>
  <c r="Q74" i="59"/>
  <c r="R74" i="59"/>
  <c r="S74" i="59"/>
  <c r="S75" i="59"/>
  <c r="S76" i="59"/>
  <c r="S77" i="59"/>
  <c r="S79" i="59"/>
  <c r="S80" i="59"/>
  <c r="S83" i="59"/>
  <c r="S84" i="59"/>
  <c r="S85" i="59"/>
  <c r="S86" i="59"/>
  <c r="S87" i="59"/>
  <c r="S88" i="59"/>
  <c r="S89" i="59"/>
  <c r="S90" i="59"/>
  <c r="G5" i="59" l="1"/>
  <c r="G90" i="59"/>
  <c r="H122" i="59"/>
  <c r="H119" i="59"/>
  <c r="G87" i="59"/>
  <c r="H117" i="59"/>
  <c r="G85" i="59"/>
  <c r="P116" i="59"/>
  <c r="O84" i="59"/>
  <c r="P115" i="59"/>
  <c r="O83" i="59"/>
  <c r="S82" i="59"/>
  <c r="G82" i="59"/>
  <c r="H114" i="59"/>
  <c r="S81" i="59"/>
  <c r="H113" i="59"/>
  <c r="G81" i="59"/>
  <c r="L112" i="59"/>
  <c r="K80" i="59"/>
  <c r="H111" i="59"/>
  <c r="G79" i="59"/>
  <c r="L110" i="59"/>
  <c r="K78" i="59"/>
  <c r="H109" i="59"/>
  <c r="G77" i="59"/>
  <c r="L107" i="59"/>
  <c r="K75" i="59"/>
  <c r="H107" i="59"/>
  <c r="G75" i="59"/>
  <c r="H103" i="59"/>
  <c r="G71" i="59"/>
  <c r="P102" i="59"/>
  <c r="O70" i="59"/>
  <c r="H102" i="59"/>
  <c r="G70" i="59"/>
  <c r="L99" i="59"/>
  <c r="K67" i="59"/>
  <c r="P98" i="59"/>
  <c r="O66" i="59"/>
  <c r="L98" i="59"/>
  <c r="K66" i="59"/>
  <c r="P106" i="59"/>
  <c r="O65" i="59"/>
  <c r="P97" i="59"/>
  <c r="G65" i="59"/>
  <c r="H97" i="59"/>
  <c r="H106" i="59"/>
  <c r="P94" i="59"/>
  <c r="O21" i="59"/>
  <c r="H94" i="59"/>
  <c r="G21" i="59"/>
  <c r="K20" i="59"/>
  <c r="L93" i="59"/>
  <c r="S5" i="59"/>
  <c r="O5" i="59"/>
  <c r="S122" i="59"/>
  <c r="R90" i="59"/>
  <c r="O122" i="59"/>
  <c r="N90" i="59"/>
  <c r="K122" i="59"/>
  <c r="J90" i="59"/>
  <c r="G122" i="59"/>
  <c r="F90" i="59"/>
  <c r="S121" i="59"/>
  <c r="R89" i="59"/>
  <c r="O121" i="59"/>
  <c r="N89" i="59"/>
  <c r="K121" i="59"/>
  <c r="J89" i="59"/>
  <c r="G121" i="59"/>
  <c r="F89" i="59"/>
  <c r="S120" i="59"/>
  <c r="R88" i="59"/>
  <c r="O120" i="59"/>
  <c r="N88" i="59"/>
  <c r="K120" i="59"/>
  <c r="J88" i="59"/>
  <c r="G120" i="59"/>
  <c r="F88" i="59"/>
  <c r="S119" i="59"/>
  <c r="R87" i="59"/>
  <c r="O119" i="59"/>
  <c r="N87" i="59"/>
  <c r="K119" i="59"/>
  <c r="J87" i="59"/>
  <c r="G119" i="59"/>
  <c r="F87" i="59"/>
  <c r="S118" i="59"/>
  <c r="R86" i="59"/>
  <c r="O118" i="59"/>
  <c r="N86" i="59"/>
  <c r="K118" i="59"/>
  <c r="J86" i="59"/>
  <c r="G118" i="59"/>
  <c r="F86" i="59"/>
  <c r="S117" i="59"/>
  <c r="R85" i="59"/>
  <c r="O117" i="59"/>
  <c r="N85" i="59"/>
  <c r="K117" i="59"/>
  <c r="J85" i="59"/>
  <c r="G117" i="59"/>
  <c r="F85" i="59"/>
  <c r="S116" i="59"/>
  <c r="R84" i="59"/>
  <c r="O116" i="59"/>
  <c r="N84" i="59"/>
  <c r="K116" i="59"/>
  <c r="J84" i="59"/>
  <c r="G116" i="59"/>
  <c r="F84" i="59"/>
  <c r="S115" i="59"/>
  <c r="R83" i="59"/>
  <c r="O115" i="59"/>
  <c r="N83" i="59"/>
  <c r="K115" i="59"/>
  <c r="J83" i="59"/>
  <c r="G115" i="59"/>
  <c r="F83" i="59"/>
  <c r="S114" i="59"/>
  <c r="R82" i="59"/>
  <c r="O114" i="59"/>
  <c r="N82" i="59"/>
  <c r="K114" i="59"/>
  <c r="J82" i="59"/>
  <c r="G114" i="59"/>
  <c r="F82" i="59"/>
  <c r="S113" i="59"/>
  <c r="R81" i="59"/>
  <c r="O113" i="59"/>
  <c r="N81" i="59"/>
  <c r="K113" i="59"/>
  <c r="J81" i="59"/>
  <c r="G113" i="59"/>
  <c r="F81" i="59"/>
  <c r="S112" i="59"/>
  <c r="R80" i="59"/>
  <c r="O112" i="59"/>
  <c r="N80" i="59"/>
  <c r="K112" i="59"/>
  <c r="J80" i="59"/>
  <c r="G112" i="59"/>
  <c r="F80" i="59"/>
  <c r="S111" i="59"/>
  <c r="R79" i="59"/>
  <c r="O111" i="59"/>
  <c r="N79" i="59"/>
  <c r="K111" i="59"/>
  <c r="J79" i="59"/>
  <c r="G111" i="59"/>
  <c r="F79" i="59"/>
  <c r="S110" i="59"/>
  <c r="R78" i="59"/>
  <c r="O110" i="59"/>
  <c r="N78" i="59"/>
  <c r="K110" i="59"/>
  <c r="J78" i="59"/>
  <c r="G110" i="59"/>
  <c r="F78" i="59"/>
  <c r="S109" i="59"/>
  <c r="R77" i="59"/>
  <c r="O109" i="59"/>
  <c r="N77" i="59"/>
  <c r="K109" i="59"/>
  <c r="J77" i="59"/>
  <c r="G109" i="59"/>
  <c r="F77" i="59"/>
  <c r="S108" i="59"/>
  <c r="R76" i="59"/>
  <c r="O108" i="59"/>
  <c r="N76" i="59"/>
  <c r="K108" i="59"/>
  <c r="J76" i="59"/>
  <c r="G108" i="59"/>
  <c r="F76" i="59"/>
  <c r="S107" i="59"/>
  <c r="R75" i="59"/>
  <c r="O107" i="59"/>
  <c r="N75" i="59"/>
  <c r="K107" i="59"/>
  <c r="J75" i="59"/>
  <c r="G107" i="59"/>
  <c r="F75" i="59"/>
  <c r="S105" i="59"/>
  <c r="R73" i="59"/>
  <c r="O105" i="59"/>
  <c r="N73" i="59"/>
  <c r="K105" i="59"/>
  <c r="J73" i="59"/>
  <c r="G105" i="59"/>
  <c r="F73" i="59"/>
  <c r="S104" i="59"/>
  <c r="R72" i="59"/>
  <c r="O104" i="59"/>
  <c r="N72" i="59"/>
  <c r="K104" i="59"/>
  <c r="J72" i="59"/>
  <c r="G104" i="59"/>
  <c r="F72" i="59"/>
  <c r="S103" i="59"/>
  <c r="R71" i="59"/>
  <c r="O103" i="59"/>
  <c r="N71" i="59"/>
  <c r="K103" i="59"/>
  <c r="J71" i="59"/>
  <c r="G103" i="59"/>
  <c r="F71" i="59"/>
  <c r="S102" i="59"/>
  <c r="R70" i="59"/>
  <c r="O102" i="59"/>
  <c r="N70" i="59"/>
  <c r="K102" i="59"/>
  <c r="J70" i="59"/>
  <c r="G102" i="59"/>
  <c r="F70" i="59"/>
  <c r="S101" i="59"/>
  <c r="R69" i="59"/>
  <c r="O101" i="59"/>
  <c r="N69" i="59"/>
  <c r="K101" i="59"/>
  <c r="J69" i="59"/>
  <c r="G101" i="59"/>
  <c r="F69" i="59"/>
  <c r="S100" i="59"/>
  <c r="R68" i="59"/>
  <c r="O100" i="59"/>
  <c r="N68" i="59"/>
  <c r="K100" i="59"/>
  <c r="J68" i="59"/>
  <c r="G100" i="59"/>
  <c r="F68" i="59"/>
  <c r="S99" i="59"/>
  <c r="R67" i="59"/>
  <c r="O99" i="59"/>
  <c r="N67" i="59"/>
  <c r="K99" i="59"/>
  <c r="J67" i="59"/>
  <c r="G99" i="59"/>
  <c r="F67" i="59"/>
  <c r="S98" i="59"/>
  <c r="R66" i="59"/>
  <c r="O98" i="59"/>
  <c r="N66" i="59"/>
  <c r="K98" i="59"/>
  <c r="J66" i="59"/>
  <c r="G98" i="59"/>
  <c r="F66" i="59"/>
  <c r="S106" i="59"/>
  <c r="S97" i="59"/>
  <c r="R65" i="59"/>
  <c r="O106" i="59"/>
  <c r="O97" i="59"/>
  <c r="N65" i="59"/>
  <c r="K106" i="59"/>
  <c r="K97" i="59"/>
  <c r="J65" i="59"/>
  <c r="G106" i="59"/>
  <c r="G97" i="59"/>
  <c r="F65" i="59"/>
  <c r="S94" i="59"/>
  <c r="R21" i="59"/>
  <c r="S96" i="59" s="1"/>
  <c r="O94" i="59"/>
  <c r="N21" i="59"/>
  <c r="K94" i="59"/>
  <c r="J21" i="59"/>
  <c r="G94" i="59"/>
  <c r="F21" i="59"/>
  <c r="S93" i="59"/>
  <c r="R20" i="59"/>
  <c r="S95" i="59" s="1"/>
  <c r="O93" i="59"/>
  <c r="N20" i="59"/>
  <c r="K93" i="59"/>
  <c r="J20" i="59"/>
  <c r="G93" i="59"/>
  <c r="F20" i="59"/>
  <c r="R5" i="59"/>
  <c r="N5" i="59"/>
  <c r="J5" i="59"/>
  <c r="F5" i="59"/>
  <c r="L121" i="59"/>
  <c r="K89" i="59"/>
  <c r="L120" i="59"/>
  <c r="K88" i="59"/>
  <c r="H118" i="59"/>
  <c r="G86" i="59"/>
  <c r="L117" i="59"/>
  <c r="K85" i="59"/>
  <c r="K84" i="59"/>
  <c r="L116" i="59"/>
  <c r="P114" i="59"/>
  <c r="O82" i="59"/>
  <c r="L113" i="59"/>
  <c r="K81" i="59"/>
  <c r="P112" i="59"/>
  <c r="O80" i="59"/>
  <c r="L111" i="59"/>
  <c r="K79" i="59"/>
  <c r="P110" i="59"/>
  <c r="O78" i="59"/>
  <c r="L109" i="59"/>
  <c r="K77" i="59"/>
  <c r="L108" i="59"/>
  <c r="K76" i="59"/>
  <c r="L105" i="59"/>
  <c r="K73" i="59"/>
  <c r="P104" i="59"/>
  <c r="O72" i="59"/>
  <c r="H104" i="59"/>
  <c r="G72" i="59"/>
  <c r="L103" i="59"/>
  <c r="K71" i="59"/>
  <c r="H101" i="59"/>
  <c r="G69" i="59"/>
  <c r="L100" i="59"/>
  <c r="K68" i="59"/>
  <c r="P99" i="59"/>
  <c r="O67" i="59"/>
  <c r="H99" i="59"/>
  <c r="G67" i="59"/>
  <c r="H98" i="59"/>
  <c r="G66" i="59"/>
  <c r="L106" i="59"/>
  <c r="L97" i="59"/>
  <c r="K65" i="59"/>
  <c r="O20" i="59"/>
  <c r="P93" i="59"/>
  <c r="K5" i="59"/>
  <c r="R122" i="59"/>
  <c r="Q90" i="59"/>
  <c r="N122" i="59"/>
  <c r="M90" i="59"/>
  <c r="J122" i="59"/>
  <c r="I90" i="59"/>
  <c r="F122" i="59"/>
  <c r="E90" i="59"/>
  <c r="Q89" i="59"/>
  <c r="R121" i="59"/>
  <c r="N121" i="59"/>
  <c r="M89" i="59"/>
  <c r="I89" i="59"/>
  <c r="J121" i="59"/>
  <c r="E89" i="59"/>
  <c r="F121" i="59"/>
  <c r="R120" i="59"/>
  <c r="Q88" i="59"/>
  <c r="N120" i="59"/>
  <c r="M88" i="59"/>
  <c r="J120" i="59"/>
  <c r="I88" i="59"/>
  <c r="F120" i="59"/>
  <c r="E88" i="59"/>
  <c r="R119" i="59"/>
  <c r="Q87" i="59"/>
  <c r="N119" i="59"/>
  <c r="M87" i="59"/>
  <c r="J119" i="59"/>
  <c r="I87" i="59"/>
  <c r="F119" i="59"/>
  <c r="E87" i="59"/>
  <c r="R118" i="59"/>
  <c r="Q86" i="59"/>
  <c r="N118" i="59"/>
  <c r="M86" i="59"/>
  <c r="J118" i="59"/>
  <c r="I86" i="59"/>
  <c r="F118" i="59"/>
  <c r="E86" i="59"/>
  <c r="Q85" i="59"/>
  <c r="R117" i="59"/>
  <c r="M85" i="59"/>
  <c r="N117" i="59"/>
  <c r="I85" i="59"/>
  <c r="J117" i="59"/>
  <c r="F117" i="59"/>
  <c r="E85" i="59"/>
  <c r="R116" i="59"/>
  <c r="Q84" i="59"/>
  <c r="N116" i="59"/>
  <c r="M84" i="59"/>
  <c r="J116" i="59"/>
  <c r="I84" i="59"/>
  <c r="F116" i="59"/>
  <c r="E84" i="59"/>
  <c r="R115" i="59"/>
  <c r="Q83" i="59"/>
  <c r="N115" i="59"/>
  <c r="M83" i="59"/>
  <c r="I83" i="59"/>
  <c r="J115" i="59"/>
  <c r="F115" i="59"/>
  <c r="E83" i="59"/>
  <c r="R114" i="59"/>
  <c r="Q82" i="59"/>
  <c r="N114" i="59"/>
  <c r="M82" i="59"/>
  <c r="J114" i="59"/>
  <c r="I82" i="59"/>
  <c r="F114" i="59"/>
  <c r="E82" i="59"/>
  <c r="Q81" i="59"/>
  <c r="R113" i="59"/>
  <c r="N113" i="59"/>
  <c r="M81" i="59"/>
  <c r="I81" i="59"/>
  <c r="J113" i="59"/>
  <c r="E81" i="59"/>
  <c r="F113" i="59"/>
  <c r="R112" i="59"/>
  <c r="Q80" i="59"/>
  <c r="N112" i="59"/>
  <c r="M80" i="59"/>
  <c r="J112" i="59"/>
  <c r="I80" i="59"/>
  <c r="F112" i="59"/>
  <c r="E80" i="59"/>
  <c r="R111" i="59"/>
  <c r="Q79" i="59"/>
  <c r="N111" i="59"/>
  <c r="M79" i="59"/>
  <c r="J111" i="59"/>
  <c r="I79" i="59"/>
  <c r="F111" i="59"/>
  <c r="E79" i="59"/>
  <c r="R110" i="59"/>
  <c r="Q78" i="59"/>
  <c r="N110" i="59"/>
  <c r="M78" i="59"/>
  <c r="J110" i="59"/>
  <c r="I78" i="59"/>
  <c r="F110" i="59"/>
  <c r="E78" i="59"/>
  <c r="Q77" i="59"/>
  <c r="R109" i="59"/>
  <c r="M77" i="59"/>
  <c r="N109" i="59"/>
  <c r="I77" i="59"/>
  <c r="J109" i="59"/>
  <c r="F109" i="59"/>
  <c r="E77" i="59"/>
  <c r="R108" i="59"/>
  <c r="Q76" i="59"/>
  <c r="N108" i="59"/>
  <c r="M76" i="59"/>
  <c r="J108" i="59"/>
  <c r="I76" i="59"/>
  <c r="F108" i="59"/>
  <c r="E76" i="59"/>
  <c r="R107" i="59"/>
  <c r="Q75" i="59"/>
  <c r="N107" i="59"/>
  <c r="M75" i="59"/>
  <c r="I75" i="59"/>
  <c r="J107" i="59"/>
  <c r="F107" i="59"/>
  <c r="E75" i="59"/>
  <c r="R105" i="59"/>
  <c r="Q73" i="59"/>
  <c r="N105" i="59"/>
  <c r="M73" i="59"/>
  <c r="J105" i="59"/>
  <c r="I73" i="59"/>
  <c r="E73" i="59"/>
  <c r="F105" i="59"/>
  <c r="R104" i="59"/>
  <c r="Q72" i="59"/>
  <c r="N104" i="59"/>
  <c r="M72" i="59"/>
  <c r="J104" i="59"/>
  <c r="I72" i="59"/>
  <c r="F104" i="59"/>
  <c r="E72" i="59"/>
  <c r="R103" i="59"/>
  <c r="Q71" i="59"/>
  <c r="N103" i="59"/>
  <c r="M71" i="59"/>
  <c r="J103" i="59"/>
  <c r="I71" i="59"/>
  <c r="F103" i="59"/>
  <c r="E71" i="59"/>
  <c r="R102" i="59"/>
  <c r="Q70" i="59"/>
  <c r="N102" i="59"/>
  <c r="M70" i="59"/>
  <c r="J102" i="59"/>
  <c r="I70" i="59"/>
  <c r="F102" i="59"/>
  <c r="E70" i="59"/>
  <c r="R101" i="59"/>
  <c r="Q69" i="59"/>
  <c r="N101" i="59"/>
  <c r="M69" i="59"/>
  <c r="J101" i="59"/>
  <c r="I69" i="59"/>
  <c r="F101" i="59"/>
  <c r="E69" i="59"/>
  <c r="Q68" i="59"/>
  <c r="R100" i="59"/>
  <c r="N100" i="59"/>
  <c r="M68" i="59"/>
  <c r="J100" i="59"/>
  <c r="I68" i="59"/>
  <c r="F100" i="59"/>
  <c r="E68" i="59"/>
  <c r="R99" i="59"/>
  <c r="Q67" i="59"/>
  <c r="N99" i="59"/>
  <c r="M67" i="59"/>
  <c r="I67" i="59"/>
  <c r="J99" i="59"/>
  <c r="F99" i="59"/>
  <c r="E67" i="59"/>
  <c r="Q66" i="59"/>
  <c r="R98" i="59"/>
  <c r="N98" i="59"/>
  <c r="M66" i="59"/>
  <c r="J98" i="59"/>
  <c r="I66" i="59"/>
  <c r="F98" i="59"/>
  <c r="E66" i="59"/>
  <c r="R106" i="59"/>
  <c r="R97" i="59"/>
  <c r="Q65" i="59"/>
  <c r="N106" i="59"/>
  <c r="N97" i="59"/>
  <c r="M65" i="59"/>
  <c r="J106" i="59"/>
  <c r="J97" i="59"/>
  <c r="I65" i="59"/>
  <c r="F106" i="59"/>
  <c r="F97" i="59"/>
  <c r="E65" i="59"/>
  <c r="R94" i="59"/>
  <c r="Q21" i="59"/>
  <c r="N94" i="59"/>
  <c r="M21" i="59"/>
  <c r="J94" i="59"/>
  <c r="I21" i="59"/>
  <c r="F94" i="59"/>
  <c r="E21" i="59"/>
  <c r="R93" i="59"/>
  <c r="Q20" i="59"/>
  <c r="N93" i="59"/>
  <c r="M20" i="59"/>
  <c r="J93" i="59"/>
  <c r="I20" i="59"/>
  <c r="F93" i="59"/>
  <c r="E20" i="59"/>
  <c r="Q5" i="59"/>
  <c r="M5" i="59"/>
  <c r="I5" i="59"/>
  <c r="E5" i="59"/>
  <c r="P122" i="59"/>
  <c r="O90" i="59"/>
  <c r="L122" i="59"/>
  <c r="K90" i="59"/>
  <c r="P121" i="59"/>
  <c r="O89" i="59"/>
  <c r="H121" i="59"/>
  <c r="G89" i="59"/>
  <c r="O88" i="59"/>
  <c r="P120" i="59"/>
  <c r="H120" i="59"/>
  <c r="G88" i="59"/>
  <c r="P119" i="59"/>
  <c r="O87" i="59"/>
  <c r="L119" i="59"/>
  <c r="K87" i="59"/>
  <c r="O86" i="59"/>
  <c r="P118" i="59"/>
  <c r="L118" i="59"/>
  <c r="K86" i="59"/>
  <c r="P117" i="59"/>
  <c r="O85" i="59"/>
  <c r="H116" i="59"/>
  <c r="G84" i="59"/>
  <c r="L115" i="59"/>
  <c r="K83" i="59"/>
  <c r="H115" i="59"/>
  <c r="G83" i="59"/>
  <c r="L114" i="59"/>
  <c r="K82" i="59"/>
  <c r="P113" i="59"/>
  <c r="O81" i="59"/>
  <c r="H112" i="59"/>
  <c r="G80" i="59"/>
  <c r="P111" i="59"/>
  <c r="O79" i="59"/>
  <c r="S78" i="59"/>
  <c r="H110" i="59"/>
  <c r="G78" i="59"/>
  <c r="P109" i="59"/>
  <c r="O77" i="59"/>
  <c r="P108" i="59"/>
  <c r="O76" i="59"/>
  <c r="H108" i="59"/>
  <c r="G76" i="59"/>
  <c r="P107" i="59"/>
  <c r="O75" i="59"/>
  <c r="P105" i="59"/>
  <c r="O73" i="59"/>
  <c r="H105" i="59"/>
  <c r="G73" i="59"/>
  <c r="L104" i="59"/>
  <c r="K72" i="59"/>
  <c r="P103" i="59"/>
  <c r="O71" i="59"/>
  <c r="L102" i="59"/>
  <c r="K70" i="59"/>
  <c r="P101" i="59"/>
  <c r="O69" i="59"/>
  <c r="L101" i="59"/>
  <c r="K69" i="59"/>
  <c r="P100" i="59"/>
  <c r="O68" i="59"/>
  <c r="H100" i="59"/>
  <c r="G68" i="59"/>
  <c r="L94" i="59"/>
  <c r="K21" i="59"/>
  <c r="G20" i="59"/>
  <c r="H93" i="59"/>
  <c r="Q122" i="59"/>
  <c r="P90" i="59"/>
  <c r="M122" i="59"/>
  <c r="L90" i="59"/>
  <c r="I122" i="59"/>
  <c r="H90" i="59"/>
  <c r="E122" i="59"/>
  <c r="D90" i="59"/>
  <c r="Q121" i="59"/>
  <c r="P89" i="59"/>
  <c r="M121" i="59"/>
  <c r="L89" i="59"/>
  <c r="I121" i="59"/>
  <c r="H89" i="59"/>
  <c r="E121" i="59"/>
  <c r="D89" i="59"/>
  <c r="Q120" i="59"/>
  <c r="P88" i="59"/>
  <c r="M120" i="59"/>
  <c r="L88" i="59"/>
  <c r="I120" i="59"/>
  <c r="H88" i="59"/>
  <c r="E120" i="59"/>
  <c r="D88" i="59"/>
  <c r="Q119" i="59"/>
  <c r="P87" i="59"/>
  <c r="M119" i="59"/>
  <c r="L87" i="59"/>
  <c r="I119" i="59"/>
  <c r="H87" i="59"/>
  <c r="E119" i="59"/>
  <c r="D87" i="59"/>
  <c r="Q118" i="59"/>
  <c r="P86" i="59"/>
  <c r="M118" i="59"/>
  <c r="L86" i="59"/>
  <c r="I118" i="59"/>
  <c r="H86" i="59"/>
  <c r="E118" i="59"/>
  <c r="D86" i="59"/>
  <c r="Q117" i="59"/>
  <c r="P85" i="59"/>
  <c r="M117" i="59"/>
  <c r="L85" i="59"/>
  <c r="I117" i="59"/>
  <c r="H85" i="59"/>
  <c r="D85" i="59"/>
  <c r="E117" i="59"/>
  <c r="Q116" i="59"/>
  <c r="P84" i="59"/>
  <c r="M116" i="59"/>
  <c r="L84" i="59"/>
  <c r="I116" i="59"/>
  <c r="H84" i="59"/>
  <c r="E116" i="59"/>
  <c r="D84" i="59"/>
  <c r="Q115" i="59"/>
  <c r="P83" i="59"/>
  <c r="M115" i="59"/>
  <c r="L83" i="59"/>
  <c r="I115" i="59"/>
  <c r="H83" i="59"/>
  <c r="E115" i="59"/>
  <c r="D83" i="59"/>
  <c r="Q114" i="59"/>
  <c r="P82" i="59"/>
  <c r="M114" i="59"/>
  <c r="L82" i="59"/>
  <c r="I114" i="59"/>
  <c r="H82" i="59"/>
  <c r="E114" i="59"/>
  <c r="D82" i="59"/>
  <c r="Q113" i="59"/>
  <c r="P81" i="59"/>
  <c r="M113" i="59"/>
  <c r="L81" i="59"/>
  <c r="I113" i="59"/>
  <c r="H81" i="59"/>
  <c r="D81" i="59"/>
  <c r="E113" i="59"/>
  <c r="Q112" i="59"/>
  <c r="P80" i="59"/>
  <c r="M112" i="59"/>
  <c r="L80" i="59"/>
  <c r="I112" i="59"/>
  <c r="H80" i="59"/>
  <c r="E112" i="59"/>
  <c r="D80" i="59"/>
  <c r="Q111" i="59"/>
  <c r="P79" i="59"/>
  <c r="M111" i="59"/>
  <c r="L79" i="59"/>
  <c r="I111" i="59"/>
  <c r="H79" i="59"/>
  <c r="E111" i="59"/>
  <c r="D79" i="59"/>
  <c r="Q110" i="59"/>
  <c r="P78" i="59"/>
  <c r="M110" i="59"/>
  <c r="L78" i="59"/>
  <c r="I110" i="59"/>
  <c r="H78" i="59"/>
  <c r="E110" i="59"/>
  <c r="D78" i="59"/>
  <c r="Q109" i="59"/>
  <c r="P77" i="59"/>
  <c r="M109" i="59"/>
  <c r="L77" i="59"/>
  <c r="I109" i="59"/>
  <c r="H77" i="59"/>
  <c r="D77" i="59"/>
  <c r="E109" i="59"/>
  <c r="Q108" i="59"/>
  <c r="P76" i="59"/>
  <c r="M108" i="59"/>
  <c r="L76" i="59"/>
  <c r="I108" i="59"/>
  <c r="H76" i="59"/>
  <c r="E108" i="59"/>
  <c r="D76" i="59"/>
  <c r="Q107" i="59"/>
  <c r="P75" i="59"/>
  <c r="M107" i="59"/>
  <c r="L75" i="59"/>
  <c r="I107" i="59"/>
  <c r="H75" i="59"/>
  <c r="E107" i="59"/>
  <c r="D75" i="59"/>
  <c r="Q105" i="59"/>
  <c r="P73" i="59"/>
  <c r="M105" i="59"/>
  <c r="L73" i="59"/>
  <c r="I105" i="59"/>
  <c r="H73" i="59"/>
  <c r="E105" i="59"/>
  <c r="D73" i="59"/>
  <c r="Q104" i="59"/>
  <c r="P72" i="59"/>
  <c r="M104" i="59"/>
  <c r="L72" i="59"/>
  <c r="I104" i="59"/>
  <c r="H72" i="59"/>
  <c r="E104" i="59"/>
  <c r="D72" i="59"/>
  <c r="Q103" i="59"/>
  <c r="P71" i="59"/>
  <c r="M103" i="59"/>
  <c r="L71" i="59"/>
  <c r="I103" i="59"/>
  <c r="H71" i="59"/>
  <c r="E103" i="59"/>
  <c r="D71" i="59"/>
  <c r="Q102" i="59"/>
  <c r="P70" i="59"/>
  <c r="M102" i="59"/>
  <c r="L70" i="59"/>
  <c r="I102" i="59"/>
  <c r="H70" i="59"/>
  <c r="E102" i="59"/>
  <c r="D70" i="59"/>
  <c r="Q101" i="59"/>
  <c r="P69" i="59"/>
  <c r="M101" i="59"/>
  <c r="L69" i="59"/>
  <c r="I101" i="59"/>
  <c r="H69" i="59"/>
  <c r="D69" i="59"/>
  <c r="E101" i="59"/>
  <c r="Q100" i="59"/>
  <c r="P68" i="59"/>
  <c r="M100" i="59"/>
  <c r="L68" i="59"/>
  <c r="I100" i="59"/>
  <c r="H68" i="59"/>
  <c r="E100" i="59"/>
  <c r="D68" i="59"/>
  <c r="Q99" i="59"/>
  <c r="P67" i="59"/>
  <c r="M99" i="59"/>
  <c r="L67" i="59"/>
  <c r="I99" i="59"/>
  <c r="H67" i="59"/>
  <c r="E99" i="59"/>
  <c r="D67" i="59"/>
  <c r="Q98" i="59"/>
  <c r="P66" i="59"/>
  <c r="M98" i="59"/>
  <c r="L66" i="59"/>
  <c r="I98" i="59"/>
  <c r="H66" i="59"/>
  <c r="E98" i="59"/>
  <c r="D66" i="59"/>
  <c r="Q106" i="59"/>
  <c r="Q97" i="59"/>
  <c r="P65" i="59"/>
  <c r="M106" i="59"/>
  <c r="M97" i="59"/>
  <c r="L65" i="59"/>
  <c r="I106" i="59"/>
  <c r="I97" i="59"/>
  <c r="H65" i="59"/>
  <c r="E106" i="59"/>
  <c r="D65" i="59"/>
  <c r="E97" i="59"/>
  <c r="Q94" i="59"/>
  <c r="P21" i="59"/>
  <c r="M94" i="59"/>
  <c r="L21" i="59"/>
  <c r="I94" i="59"/>
  <c r="H21" i="59"/>
  <c r="E94" i="59"/>
  <c r="D21" i="59"/>
  <c r="Q93" i="59"/>
  <c r="P20" i="59"/>
  <c r="M93" i="59"/>
  <c r="L20" i="59"/>
  <c r="I93" i="59"/>
  <c r="H20" i="59"/>
  <c r="E93" i="59"/>
  <c r="D20" i="59"/>
  <c r="P5" i="59"/>
  <c r="L5" i="59"/>
  <c r="H5" i="59"/>
  <c r="D5" i="59"/>
  <c r="F95" i="59" l="1"/>
  <c r="N95" i="59"/>
  <c r="F96" i="59"/>
  <c r="N96" i="59"/>
  <c r="K95" i="59"/>
  <c r="L96" i="59"/>
  <c r="I95" i="59"/>
  <c r="Q96" i="59"/>
  <c r="Q95" i="59"/>
  <c r="I96" i="59"/>
  <c r="G96" i="59"/>
  <c r="E95" i="59"/>
  <c r="M95" i="59"/>
  <c r="E96" i="59"/>
  <c r="M96" i="59"/>
  <c r="O96" i="59"/>
  <c r="P96" i="59"/>
  <c r="P95" i="59"/>
  <c r="K96" i="59"/>
  <c r="G95" i="59"/>
  <c r="O95" i="59"/>
  <c r="L95" i="59"/>
  <c r="H95" i="59"/>
  <c r="J95" i="59"/>
  <c r="R95" i="59"/>
  <c r="J96" i="59"/>
  <c r="R96" i="59"/>
  <c r="H96" i="59"/>
  <c r="R16" i="57" l="1"/>
  <c r="R16" i="55"/>
  <c r="P54" i="57"/>
  <c r="P54" i="55"/>
  <c r="L16" i="57"/>
  <c r="L16" i="55"/>
  <c r="Q54" i="57"/>
  <c r="Q54" i="55"/>
  <c r="H16" i="57"/>
  <c r="H16" i="55"/>
  <c r="M54" i="57"/>
  <c r="M54" i="55"/>
  <c r="O54" i="57"/>
  <c r="O54" i="55"/>
  <c r="O16" i="57"/>
  <c r="O16" i="55"/>
  <c r="Q16" i="55"/>
  <c r="Q16" i="57"/>
  <c r="M16" i="55"/>
  <c r="M16" i="57"/>
  <c r="G16" i="57"/>
  <c r="G16" i="55"/>
  <c r="J54" i="57"/>
  <c r="J54" i="55"/>
  <c r="J16" i="55"/>
  <c r="J16" i="57"/>
  <c r="F54" i="57"/>
  <c r="F54" i="55"/>
  <c r="N16" i="57"/>
  <c r="N16" i="55"/>
  <c r="L54" i="57"/>
  <c r="L54" i="55"/>
  <c r="D16" i="57"/>
  <c r="D16" i="55"/>
  <c r="K54" i="57"/>
  <c r="K54" i="55"/>
  <c r="S16" i="57"/>
  <c r="S16" i="55"/>
  <c r="R54" i="57"/>
  <c r="R54" i="55"/>
  <c r="G54" i="57"/>
  <c r="G54" i="55"/>
  <c r="S54" i="57"/>
  <c r="S54" i="55"/>
  <c r="H54" i="57"/>
  <c r="H54" i="55"/>
  <c r="P16" i="57"/>
  <c r="P16" i="55"/>
  <c r="E16" i="55"/>
  <c r="E16" i="57"/>
  <c r="F16" i="57"/>
  <c r="F16" i="55"/>
  <c r="K16" i="55"/>
  <c r="K16" i="57"/>
  <c r="E54" i="57"/>
  <c r="E54" i="55"/>
  <c r="H75" i="57" l="1"/>
  <c r="R39" i="57"/>
  <c r="R39" i="55"/>
  <c r="J39" i="57"/>
  <c r="J39" i="55"/>
  <c r="F39" i="57"/>
  <c r="F39" i="55"/>
  <c r="P75" i="57"/>
  <c r="G75" i="57"/>
  <c r="G75" i="55"/>
  <c r="H39" i="57"/>
  <c r="H39" i="55"/>
  <c r="G39" i="55"/>
  <c r="G39" i="57"/>
  <c r="D39" i="57"/>
  <c r="D39" i="55"/>
  <c r="N54" i="57"/>
  <c r="I16" i="55"/>
  <c r="P75" i="55"/>
  <c r="H75" i="55"/>
  <c r="K75" i="57"/>
  <c r="K75" i="55"/>
  <c r="L75" i="57"/>
  <c r="L75" i="55"/>
  <c r="E39" i="55"/>
  <c r="E39" i="57"/>
  <c r="Q75" i="57"/>
  <c r="Q75" i="55"/>
  <c r="J75" i="57"/>
  <c r="J75" i="55"/>
  <c r="R75" i="57"/>
  <c r="R75" i="55"/>
  <c r="K39" i="57"/>
  <c r="K39" i="55"/>
  <c r="M75" i="57"/>
  <c r="M75" i="55"/>
  <c r="O75" i="57"/>
  <c r="O75" i="55"/>
  <c r="P39" i="57"/>
  <c r="P39" i="55"/>
  <c r="S39" i="55"/>
  <c r="S39" i="57"/>
  <c r="O39" i="57"/>
  <c r="O39" i="55"/>
  <c r="L39" i="57"/>
  <c r="L39" i="55"/>
  <c r="M39" i="55"/>
  <c r="M39" i="57"/>
  <c r="F75" i="57"/>
  <c r="F75" i="55"/>
  <c r="I39" i="55"/>
  <c r="I39" i="57"/>
  <c r="Q39" i="55"/>
  <c r="Q39" i="57"/>
  <c r="E75" i="57"/>
  <c r="E75" i="55"/>
  <c r="I75" i="57"/>
  <c r="N54" i="55"/>
  <c r="I16" i="57"/>
  <c r="S75" i="57" l="1"/>
  <c r="N75" i="55"/>
  <c r="D54" i="57"/>
  <c r="D54" i="55"/>
  <c r="I54" i="57"/>
  <c r="I54" i="55"/>
  <c r="N75" i="57"/>
  <c r="N39" i="55"/>
  <c r="N39" i="57"/>
  <c r="D75" i="57"/>
  <c r="D75" i="55"/>
  <c r="I75" i="55"/>
  <c r="S75" i="55"/>
</calcChain>
</file>

<file path=xl/sharedStrings.xml><?xml version="1.0" encoding="utf-8"?>
<sst xmlns="http://schemas.openxmlformats.org/spreadsheetml/2006/main" count="725" uniqueCount="283">
  <si>
    <t>Wood and wood products</t>
  </si>
  <si>
    <t>Textiles and leather</t>
  </si>
  <si>
    <t>Machinery Equipment</t>
  </si>
  <si>
    <t>Transport Equipment</t>
  </si>
  <si>
    <t>Food, beverages and tobacco</t>
  </si>
  <si>
    <t>Pulp, paper and printing</t>
  </si>
  <si>
    <t>Non-metallic mineral products</t>
  </si>
  <si>
    <t>Chemicals Industry</t>
  </si>
  <si>
    <t>Iron and steel</t>
  </si>
  <si>
    <t>Description</t>
  </si>
  <si>
    <t>Sheet</t>
  </si>
  <si>
    <t>Click on the link to jump to the sheet</t>
  </si>
  <si>
    <t>Printing and reproduction of recorded media</t>
  </si>
  <si>
    <t>Pulp production</t>
  </si>
  <si>
    <t>Ceramics &amp; other NMM</t>
  </si>
  <si>
    <t>Cement</t>
  </si>
  <si>
    <t>Pharmaceutical products etc.</t>
  </si>
  <si>
    <t>Other chemicals</t>
  </si>
  <si>
    <t>Other non-ferrous metals</t>
  </si>
  <si>
    <t>Alumina production</t>
  </si>
  <si>
    <t>Electric arc</t>
  </si>
  <si>
    <t>Printing and media reproduction</t>
  </si>
  <si>
    <t xml:space="preserve">Paper production </t>
  </si>
  <si>
    <t xml:space="preserve">Glass production </t>
  </si>
  <si>
    <t>Aluminium production</t>
  </si>
  <si>
    <t xml:space="preserve">Basic chemicals </t>
  </si>
  <si>
    <t>Chemicals and chemical products</t>
  </si>
  <si>
    <t>Paper and paper products</t>
  </si>
  <si>
    <t>JRC-IDEES - Integrated Database of the European Energy System (2000-2015)</t>
  </si>
  <si>
    <t>Legal Notice</t>
  </si>
  <si>
    <t>Neither the European Commission nor any person acting on behalf of the Commission is responsible for the use which might be made of this information.</t>
  </si>
  <si>
    <t>Permission to Use</t>
  </si>
  <si>
    <t>Reproduction of the data is authorized provided the source is appropriately acknowledged.</t>
  </si>
  <si>
    <t>JRC-IDEES 2015</t>
  </si>
  <si>
    <t>© European Union</t>
  </si>
  <si>
    <t>© European Union 2017-2018</t>
  </si>
  <si>
    <t>version 1.0</t>
  </si>
  <si>
    <t>B1GM</t>
  </si>
  <si>
    <t>Gross domestic product at market prices</t>
  </si>
  <si>
    <t>P31_S14_S15</t>
  </si>
  <si>
    <t>Household and NPISH final consumption expenditure</t>
  </si>
  <si>
    <t>B1G</t>
  </si>
  <si>
    <t>Value added, gross</t>
  </si>
  <si>
    <t/>
  </si>
  <si>
    <t>nace 10</t>
  </si>
  <si>
    <t>A</t>
  </si>
  <si>
    <t>Agriculture, forestry and fishing</t>
  </si>
  <si>
    <t>B_E</t>
  </si>
  <si>
    <t>Industry (except construction)</t>
  </si>
  <si>
    <t>F</t>
  </si>
  <si>
    <t>Construction</t>
  </si>
  <si>
    <t>G_I</t>
  </si>
  <si>
    <t>Wholesale and retail trade, transport, accomodation and food service activities</t>
  </si>
  <si>
    <t>J</t>
  </si>
  <si>
    <t>Information and communication</t>
  </si>
  <si>
    <t>K</t>
  </si>
  <si>
    <t>Financial and insurance activities</t>
  </si>
  <si>
    <t>L</t>
  </si>
  <si>
    <t>Real estate activities</t>
  </si>
  <si>
    <t>M_N</t>
  </si>
  <si>
    <t>Professional, scientific and technical activities; administrative and support service activities</t>
  </si>
  <si>
    <t>O_Q</t>
  </si>
  <si>
    <t>Public administration, defence, education, human health and social work activities</t>
  </si>
  <si>
    <t>R_U</t>
  </si>
  <si>
    <t>Arts, entertainment and recreation; other service activities; activities of household and extra-territorial organizations and bodies</t>
  </si>
  <si>
    <t>TOTAL</t>
  </si>
  <si>
    <t>Total - All NACE activities</t>
  </si>
  <si>
    <t>nace 21</t>
  </si>
  <si>
    <t>B</t>
  </si>
  <si>
    <t>Mining and quarrying</t>
  </si>
  <si>
    <t>C</t>
  </si>
  <si>
    <t>Manufacturing</t>
  </si>
  <si>
    <t>D</t>
  </si>
  <si>
    <t>Electricity, gas, steam and air conditioning supply</t>
  </si>
  <si>
    <t>E</t>
  </si>
  <si>
    <t>Water supply; sewerage, waste management and remediation activities</t>
  </si>
  <si>
    <t>G</t>
  </si>
  <si>
    <t>Wholesale and retail trade; repair of motor vehicles and motorcycles</t>
  </si>
  <si>
    <t>H</t>
  </si>
  <si>
    <t>Transportation and storage</t>
  </si>
  <si>
    <t>I</t>
  </si>
  <si>
    <t>Accommodation and food service activities</t>
  </si>
  <si>
    <t>M</t>
  </si>
  <si>
    <t>Professional, scientific and technical activities</t>
  </si>
  <si>
    <t>N</t>
  </si>
  <si>
    <t>Administrative and support service activities</t>
  </si>
  <si>
    <t>O</t>
  </si>
  <si>
    <t>Public administration and defence; compulsory social security</t>
  </si>
  <si>
    <t>P</t>
  </si>
  <si>
    <t>Education</t>
  </si>
  <si>
    <t>Q</t>
  </si>
  <si>
    <t>Human health and social work activities</t>
  </si>
  <si>
    <t>R</t>
  </si>
  <si>
    <t>Arts, entertainment and recreation</t>
  </si>
  <si>
    <t>S</t>
  </si>
  <si>
    <t>Other service activities</t>
  </si>
  <si>
    <t>T</t>
  </si>
  <si>
    <t>Activities of households as employers; undifferentiated goods- and services-producing activities of households for own use</t>
  </si>
  <si>
    <t>U</t>
  </si>
  <si>
    <t>Activities of extraterritorial organisations and bodies</t>
  </si>
  <si>
    <t>nace 38 - industry</t>
  </si>
  <si>
    <t>C10_C12</t>
  </si>
  <si>
    <t>Manufacture of food products; beverages and tobacco products</t>
  </si>
  <si>
    <t>C13_C15</t>
  </si>
  <si>
    <t>Manufacture of textiles, wearing apparel, leather and related products</t>
  </si>
  <si>
    <t>C16_C18</t>
  </si>
  <si>
    <t>Manufacture of wood, paper, printing and reproduction</t>
  </si>
  <si>
    <t>C19</t>
  </si>
  <si>
    <t>Manufacture of coke and refined petroleum products</t>
  </si>
  <si>
    <t>C20</t>
  </si>
  <si>
    <t>Manufacture of chemicals and chemical products</t>
  </si>
  <si>
    <t>C21</t>
  </si>
  <si>
    <t>Manufacture of basic pharmaceutical products and pharmaceutical preparations</t>
  </si>
  <si>
    <t>C22_C23</t>
  </si>
  <si>
    <t>Manufacture of rubber and plastic products and other non-metallic mineral products</t>
  </si>
  <si>
    <t>C24_C25</t>
  </si>
  <si>
    <t>Manufacture of basic metals and fabricated metal products, except machinery and equipment</t>
  </si>
  <si>
    <t>C26</t>
  </si>
  <si>
    <t>Manufacture of computer, electronic and optical products</t>
  </si>
  <si>
    <t>C27</t>
  </si>
  <si>
    <t>Manufacture of electrical equipment</t>
  </si>
  <si>
    <t>C28</t>
  </si>
  <si>
    <t>Manufacture of machinery and equipment n.e.c.</t>
  </si>
  <si>
    <t>C29_C30</t>
  </si>
  <si>
    <t>Manufacture of motor vehicles, trailers, semi-trailers and of other transport equipment</t>
  </si>
  <si>
    <t>C31_C33</t>
  </si>
  <si>
    <t>Manufacture of furniture; jewellery, musical instruments, toys; repair and installation of machinery and equipment</t>
  </si>
  <si>
    <t>nace 64 - industry</t>
  </si>
  <si>
    <t>C16</t>
  </si>
  <si>
    <t>Manufacture of wood and of products of wood and cork, except furniture; manufacture of articles of straw and plaiting materials</t>
  </si>
  <si>
    <t>C17</t>
  </si>
  <si>
    <t>Manufacture of paper and paper products</t>
  </si>
  <si>
    <t>C18</t>
  </si>
  <si>
    <t>C22</t>
  </si>
  <si>
    <t>Manufacture of rubber and plastic products</t>
  </si>
  <si>
    <t>C23</t>
  </si>
  <si>
    <t>Manufacture of other non-metallic mineral products</t>
  </si>
  <si>
    <t>C24</t>
  </si>
  <si>
    <t>Manufacture of basic metals</t>
  </si>
  <si>
    <t>C25</t>
  </si>
  <si>
    <t>Manufacture of fabricated metal products, except machinery and equipment</t>
  </si>
  <si>
    <t>C29</t>
  </si>
  <si>
    <t>Manufacture of motor vehicles, trailers and semi-trailers</t>
  </si>
  <si>
    <t>C30</t>
  </si>
  <si>
    <t>Manufacture of other transport equipment</t>
  </si>
  <si>
    <t>C31_C32</t>
  </si>
  <si>
    <t>Manufacture of furniture; other manufacturing</t>
  </si>
  <si>
    <t>C33</t>
  </si>
  <si>
    <t>Repair and installation of machinery and equipment</t>
  </si>
  <si>
    <t>NACE code</t>
  </si>
  <si>
    <t>NACE Description</t>
  </si>
  <si>
    <t>Source</t>
  </si>
  <si>
    <t>Gross domestic product</t>
  </si>
  <si>
    <t>EUROSTAT Statistics: nama_gdp</t>
  </si>
  <si>
    <t>Household consumption expenditure</t>
  </si>
  <si>
    <t>Gross value added</t>
  </si>
  <si>
    <t>Gross value added (at basic prices)</t>
  </si>
  <si>
    <t>EUROSTAT Statistics: nama_nace10</t>
  </si>
  <si>
    <t>EUROSTAT Statistics: nama_nace21</t>
  </si>
  <si>
    <t>Services</t>
  </si>
  <si>
    <t>C33, E, G to U</t>
  </si>
  <si>
    <t>Heat-use intensive services</t>
  </si>
  <si>
    <t>H,I,O,P,Q,R</t>
  </si>
  <si>
    <t>Offices</t>
  </si>
  <si>
    <t>J,K,L,M,N,S,T,U</t>
  </si>
  <si>
    <t>Trade</t>
  </si>
  <si>
    <t>C33,E,G</t>
  </si>
  <si>
    <t>Energy sector</t>
  </si>
  <si>
    <t>C19, D</t>
  </si>
  <si>
    <t>EUROSTAT Statistics: nama_nace64</t>
  </si>
  <si>
    <t>C excluding C33</t>
  </si>
  <si>
    <t>Basic metals</t>
  </si>
  <si>
    <t>C241</t>
  </si>
  <si>
    <t>Manufacture of basic iron and steel and of ferro-alloys</t>
  </si>
  <si>
    <t>EUROSTAT Structural business statistics: sbs_ind_co</t>
  </si>
  <si>
    <t>C242</t>
  </si>
  <si>
    <t>Manufacture of tubes, pipes, hollow profiles and related fittings, of steel</t>
  </si>
  <si>
    <t>C243</t>
  </si>
  <si>
    <t>Manufacture of other products of first processing of steel</t>
  </si>
  <si>
    <t>C2451</t>
  </si>
  <si>
    <t>Casting of iron</t>
  </si>
  <si>
    <t>C2452</t>
  </si>
  <si>
    <t>Casting of steel</t>
  </si>
  <si>
    <t>Non ferrous metals</t>
  </si>
  <si>
    <t>C2442</t>
  </si>
  <si>
    <t>C2453</t>
  </si>
  <si>
    <t>Casting of light metals</t>
  </si>
  <si>
    <t>C2441</t>
  </si>
  <si>
    <t>Precious metals production</t>
  </si>
  <si>
    <t>C2443</t>
  </si>
  <si>
    <t>Lead, zinc and tin production</t>
  </si>
  <si>
    <t>C2444</t>
  </si>
  <si>
    <t>Copper production</t>
  </si>
  <si>
    <t>C2445</t>
  </si>
  <si>
    <t>Other non-ferrous metal production</t>
  </si>
  <si>
    <t>C2446</t>
  </si>
  <si>
    <t>Processing of nuclear fuel</t>
  </si>
  <si>
    <t>C2454</t>
  </si>
  <si>
    <t>Casting of other non-ferrous metals</t>
  </si>
  <si>
    <t>C20, C21</t>
  </si>
  <si>
    <t>C2013</t>
  </si>
  <si>
    <t>Manufacture of other inorganic basic chemicals</t>
  </si>
  <si>
    <t>C2014</t>
  </si>
  <si>
    <t>Manufacture of other organic basic chemicals</t>
  </si>
  <si>
    <t>C2015</t>
  </si>
  <si>
    <t>Manufacture of fertilisers and nitrogen compounds</t>
  </si>
  <si>
    <t>C2016</t>
  </si>
  <si>
    <t>Manufacture of plastics in primary forms</t>
  </si>
  <si>
    <t>C2011</t>
  </si>
  <si>
    <t>Manufacture of industrial gases</t>
  </si>
  <si>
    <t>C2012</t>
  </si>
  <si>
    <t>Manufacture of dyes and pigments</t>
  </si>
  <si>
    <t>C202</t>
  </si>
  <si>
    <t>Manufacture of pesticides and other agrochemical products</t>
  </si>
  <si>
    <t>C203</t>
  </si>
  <si>
    <t>Manufacture of paints, varnishes and similar coatings, printing ink and mastics</t>
  </si>
  <si>
    <t>C204</t>
  </si>
  <si>
    <t>Manufacture of soap and detergents, cleaning and polishing preparations, perfumes and toilet preparations</t>
  </si>
  <si>
    <t>C205</t>
  </si>
  <si>
    <t>Manufacture of other chemical products</t>
  </si>
  <si>
    <t>C206</t>
  </si>
  <si>
    <t>Manufacture of man-made fibres</t>
  </si>
  <si>
    <t>Cement (incl. lime)</t>
  </si>
  <si>
    <t>C235</t>
  </si>
  <si>
    <t>Manufacture of cement, lime and plaster</t>
  </si>
  <si>
    <t>C236</t>
  </si>
  <si>
    <t>Manufacture of articles of concrete, cement and plaster</t>
  </si>
  <si>
    <t>C231</t>
  </si>
  <si>
    <t>Manufacture of glass and glass products</t>
  </si>
  <si>
    <t>C232</t>
  </si>
  <si>
    <t>Manufacture of refractory products</t>
  </si>
  <si>
    <t>C233</t>
  </si>
  <si>
    <t>Manufacture of clay building materials</t>
  </si>
  <si>
    <t>C234</t>
  </si>
  <si>
    <t>Manufacture of other porcelain and ceramic products</t>
  </si>
  <si>
    <t>C237</t>
  </si>
  <si>
    <t>Cutting, shaping and finishing of stone</t>
  </si>
  <si>
    <t>C239</t>
  </si>
  <si>
    <t>Manufacture of abrasive products and non-metallic mineral products n.e.c.</t>
  </si>
  <si>
    <t>C17, C18</t>
  </si>
  <si>
    <t>C1711</t>
  </si>
  <si>
    <t>Manufacture of pulp</t>
  </si>
  <si>
    <t>C1712</t>
  </si>
  <si>
    <t>Manufacture of paper and paperboard</t>
  </si>
  <si>
    <t>C172</t>
  </si>
  <si>
    <t>Manufacture of articles of paper and paperboard</t>
  </si>
  <si>
    <t>EUROSTAT Statistics: nama_nace38</t>
  </si>
  <si>
    <t>C25, C26, C27, C28</t>
  </si>
  <si>
    <t>Non specified industries</t>
  </si>
  <si>
    <t>C22, C31_C32</t>
  </si>
  <si>
    <t>ESA2010 [millions of Euro at current prices]</t>
  </si>
  <si>
    <t>ESA2010 [millions of Euro at 2010 prices]</t>
  </si>
  <si>
    <t>Annual growth rates (%)</t>
  </si>
  <si>
    <t>Demographics</t>
  </si>
  <si>
    <t>Population</t>
  </si>
  <si>
    <t>Number of households</t>
  </si>
  <si>
    <t>Inhabitants per household</t>
  </si>
  <si>
    <t>Blast Furnace</t>
  </si>
  <si>
    <t>Primary aluminium</t>
  </si>
  <si>
    <t>Secondary aluminium</t>
  </si>
  <si>
    <t>Market shares (%)</t>
  </si>
  <si>
    <t>Gross domestic product per capita</t>
  </si>
  <si>
    <t>Household consumption expenditure per capita</t>
  </si>
  <si>
    <t>JRC-IDEES Description</t>
  </si>
  <si>
    <t>ESA2010 [euro at 2010 prices per capita]</t>
  </si>
  <si>
    <t>JRC-IDEES structure</t>
  </si>
  <si>
    <t>Gross value added [millions of Euro at 2010 prices]</t>
  </si>
  <si>
    <t>Macro-economic data at current prices  - NACE structure</t>
  </si>
  <si>
    <t>Macro-economic data at 2010 prices - NACE structure</t>
  </si>
  <si>
    <t>JRC-IDEES and NACE structure correspondence</t>
  </si>
  <si>
    <t>Macro-economic and demographic data</t>
  </si>
  <si>
    <t>Climate</t>
  </si>
  <si>
    <t>Actual heating degree-days</t>
  </si>
  <si>
    <t>Mean heating degree-days over period 1980 - 2015</t>
  </si>
  <si>
    <t>Relative heating degree-days</t>
  </si>
  <si>
    <t>Actual cooling degree-days</t>
  </si>
  <si>
    <t>Mean cooling degree-days over period 1980 - 2015</t>
  </si>
  <si>
    <t>Relative cooling degree-days</t>
  </si>
  <si>
    <t>Demographic and macro-economic data at 2010 prices - JRC-IDEES structure</t>
  </si>
  <si>
    <t>IE</t>
  </si>
  <si>
    <t>Ireland</t>
  </si>
  <si>
    <t>Prepared by JRC C.6</t>
  </si>
  <si>
    <t>The information made available is property of the Joint Research Centre of the European Commission.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</si>
</sst>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_-* #,##0.00_-;\-* #,##0.00_-;_-* &quot;-&quot;??_-;_-@_-"/>
    <numFmt numFmtId="165" formatCode="#,##0.000;\-#,##0.000;&quot;-&quot;"/>
    <numFmt numFmtId="166" formatCode="0.00%;\-0.00%;&quot;-&quot;"/>
    <numFmt numFmtId="167" formatCode="#,##0;\-#,##0;&quot;-&quot;"/>
    <numFmt numFmtId="168" formatCode="0.000"/>
    <numFmt numFmtId="169" formatCode="0.0"/>
    <numFmt numFmtId="170" formatCode="mmmm\ yyyy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9"/>
      <color theme="1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14"/>
      <color rgb="FF0070C0"/>
      <name val="Calibri"/>
      <family val="2"/>
      <scheme val="minor"/>
    </font>
    <font>
      <sz val="10"/>
      <name val="Arial"/>
      <family val="2"/>
      <charset val="161"/>
    </font>
    <font>
      <sz val="10"/>
      <name val="Arial"/>
      <family val="2"/>
    </font>
    <font>
      <sz val="8"/>
      <color theme="0" tint="-0.499984740745262"/>
      <name val="Calibri"/>
      <family val="2"/>
      <scheme val="minor"/>
    </font>
    <font>
      <sz val="8"/>
      <color rgb="FF002060"/>
      <name val="Calibri"/>
      <family val="2"/>
      <scheme val="minor"/>
    </font>
    <font>
      <sz val="8"/>
      <color rgb="FF0070C0"/>
      <name val="Calibri"/>
      <family val="2"/>
      <scheme val="minor"/>
    </font>
    <font>
      <sz val="8"/>
      <color rgb="FFC00000"/>
      <name val="Calibri"/>
      <family val="2"/>
      <scheme val="minor"/>
    </font>
    <font>
      <sz val="8"/>
      <name val="Calibri"/>
      <family val="2"/>
      <scheme val="minor"/>
    </font>
    <font>
      <sz val="8"/>
      <color theme="9" tint="-0.249977111117893"/>
      <name val="Calibri"/>
      <family val="2"/>
      <scheme val="minor"/>
    </font>
    <font>
      <b/>
      <sz val="20"/>
      <name val="Arial"/>
      <family val="2"/>
    </font>
    <font>
      <b/>
      <sz val="24"/>
      <name val="Arial"/>
      <family val="2"/>
    </font>
    <font>
      <sz val="8"/>
      <name val="Arial"/>
      <family val="2"/>
    </font>
    <font>
      <b/>
      <sz val="22"/>
      <name val="Arial"/>
      <family val="2"/>
    </font>
    <font>
      <b/>
      <u/>
      <sz val="16"/>
      <name val="Arial"/>
      <family val="2"/>
    </font>
    <font>
      <b/>
      <sz val="14"/>
      <name val="Arial"/>
      <family val="2"/>
    </font>
    <font>
      <b/>
      <sz val="8"/>
      <color theme="3" tint="0.39997558519241921"/>
      <name val="Calibri"/>
      <family val="2"/>
      <scheme val="minor"/>
    </font>
    <font>
      <sz val="8"/>
      <color theme="3" tint="0.39997558519241921"/>
      <name val="Calibri"/>
      <family val="2"/>
      <scheme val="minor"/>
    </font>
    <font>
      <sz val="8"/>
      <color rgb="FFFFC000"/>
      <name val="Calibri"/>
      <family val="2"/>
      <scheme val="minor"/>
    </font>
    <font>
      <sz val="8"/>
      <color rgb="FF7030A0"/>
      <name val="Calibri"/>
      <family val="2"/>
      <scheme val="minor"/>
    </font>
    <font>
      <sz val="8"/>
      <color theme="6" tint="-0.249977111117893"/>
      <name val="Calibri"/>
      <family val="2"/>
      <scheme val="minor"/>
    </font>
    <font>
      <sz val="8"/>
      <color theme="4" tint="-0.249977111117893"/>
      <name val="Calibri"/>
      <family val="2"/>
      <scheme val="minor"/>
    </font>
    <font>
      <i/>
      <sz val="8"/>
      <name val="Calibri"/>
      <family val="2"/>
      <scheme val="minor"/>
    </font>
    <font>
      <sz val="11"/>
      <color indexed="8"/>
      <name val="Calibri"/>
      <family val="2"/>
    </font>
    <font>
      <b/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hair">
        <color auto="1"/>
      </top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dotted">
        <color auto="1"/>
      </top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dashed">
        <color auto="1"/>
      </top>
      <bottom/>
      <diagonal/>
    </border>
    <border>
      <left/>
      <right/>
      <top/>
      <bottom style="dashed">
        <color auto="1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hair">
        <color auto="1"/>
      </bottom>
      <diagonal/>
    </border>
  </borders>
  <cellStyleXfs count="11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164" fontId="1" fillId="0" borderId="0" applyFont="0" applyFill="0" applyBorder="0" applyAlignment="0" applyProtection="0"/>
    <xf numFmtId="0" fontId="9" fillId="0" borderId="0"/>
    <xf numFmtId="0" fontId="10" fillId="0" borderId="0"/>
    <xf numFmtId="9" fontId="9" fillId="0" borderId="0" applyFont="0" applyFill="0" applyBorder="0" applyAlignment="0" applyProtection="0"/>
    <xf numFmtId="9" fontId="10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0" fillId="0" borderId="0" applyFont="0" applyFill="0" applyBorder="0" applyAlignment="0" applyProtection="0"/>
    <xf numFmtId="9" fontId="30" fillId="0" borderId="0" applyFont="0" applyFill="0" applyBorder="0" applyAlignment="0" applyProtection="0"/>
  </cellStyleXfs>
  <cellXfs count="223">
    <xf numFmtId="0" fontId="0" fillId="0" borderId="0" xfId="0"/>
    <xf numFmtId="0" fontId="5" fillId="0" borderId="0" xfId="2" applyFont="1" applyAlignment="1">
      <alignment horizontal="left" indent="1"/>
    </xf>
    <xf numFmtId="0" fontId="3" fillId="0" borderId="0" xfId="0" applyFont="1"/>
    <xf numFmtId="0" fontId="6" fillId="0" borderId="0" xfId="0" applyFont="1"/>
    <xf numFmtId="0" fontId="7" fillId="0" borderId="1" xfId="0" applyFont="1" applyBorder="1"/>
    <xf numFmtId="0" fontId="7" fillId="0" borderId="0" xfId="0" applyFont="1" applyBorder="1"/>
    <xf numFmtId="0" fontId="8" fillId="0" borderId="0" xfId="0" applyFont="1"/>
    <xf numFmtId="0" fontId="7" fillId="0" borderId="0" xfId="0" applyFont="1"/>
    <xf numFmtId="0" fontId="15" fillId="2" borderId="0" xfId="4" applyFont="1" applyFill="1" applyAlignment="1">
      <alignment vertical="center"/>
    </xf>
    <xf numFmtId="0" fontId="17" fillId="0" borderId="2" xfId="5" applyFont="1" applyBorder="1" applyAlignment="1">
      <alignment vertical="center"/>
    </xf>
    <xf numFmtId="0" fontId="18" fillId="0" borderId="2" xfId="5" applyFont="1" applyBorder="1" applyAlignment="1">
      <alignment vertical="center"/>
    </xf>
    <xf numFmtId="0" fontId="19" fillId="0" borderId="2" xfId="5" applyFont="1" applyBorder="1" applyAlignment="1">
      <alignment vertical="center"/>
    </xf>
    <xf numFmtId="0" fontId="19" fillId="0" borderId="0" xfId="5" applyFont="1" applyAlignment="1">
      <alignment vertical="center"/>
    </xf>
    <xf numFmtId="0" fontId="15" fillId="0" borderId="0" xfId="5" applyFont="1" applyAlignment="1">
      <alignment vertical="center"/>
    </xf>
    <xf numFmtId="0" fontId="19" fillId="0" borderId="0" xfId="5" applyFont="1" applyAlignment="1">
      <alignment horizontal="center" vertical="center"/>
    </xf>
    <xf numFmtId="0" fontId="17" fillId="0" borderId="0" xfId="5" applyFont="1" applyBorder="1" applyAlignment="1">
      <alignment horizontal="left" vertical="center"/>
    </xf>
    <xf numFmtId="0" fontId="20" fillId="0" borderId="0" xfId="5" applyFont="1" applyBorder="1" applyAlignment="1">
      <alignment horizontal="left" vertical="center"/>
    </xf>
    <xf numFmtId="0" fontId="17" fillId="0" borderId="0" xfId="5" applyFont="1" applyBorder="1" applyAlignment="1">
      <alignment horizontal="right" vertical="center"/>
    </xf>
    <xf numFmtId="0" fontId="20" fillId="0" borderId="0" xfId="5" applyFont="1" applyAlignment="1">
      <alignment vertical="center"/>
    </xf>
    <xf numFmtId="0" fontId="18" fillId="0" borderId="0" xfId="5" applyFont="1" applyAlignment="1">
      <alignment vertical="center"/>
    </xf>
    <xf numFmtId="0" fontId="21" fillId="0" borderId="0" xfId="5" applyFont="1" applyAlignment="1">
      <alignment horizontal="left" vertical="center"/>
    </xf>
    <xf numFmtId="170" fontId="22" fillId="0" borderId="0" xfId="5" quotePrefix="1" applyNumberFormat="1" applyFont="1" applyAlignment="1">
      <alignment horizontal="left" vertical="center"/>
    </xf>
    <xf numFmtId="0" fontId="10" fillId="0" borderId="0" xfId="5" applyFont="1" applyAlignment="1">
      <alignment vertical="center"/>
    </xf>
    <xf numFmtId="0" fontId="2" fillId="0" borderId="0" xfId="0" applyFont="1" applyAlignment="1">
      <alignment vertical="center"/>
    </xf>
    <xf numFmtId="0" fontId="10" fillId="0" borderId="0" xfId="5" applyFont="1" applyAlignment="1">
      <alignment horizontal="center" vertical="center"/>
    </xf>
    <xf numFmtId="0" fontId="10" fillId="0" borderId="0" xfId="5" applyFont="1" applyAlignment="1">
      <alignment horizontal="right" vertical="center"/>
    </xf>
    <xf numFmtId="0" fontId="23" fillId="0" borderId="0" xfId="4" applyFont="1" applyBorder="1" applyAlignment="1">
      <alignment horizontal="left" vertical="center"/>
    </xf>
    <xf numFmtId="0" fontId="23" fillId="0" borderId="0" xfId="4" applyFont="1" applyBorder="1" applyAlignment="1">
      <alignment horizontal="right" vertical="center"/>
    </xf>
    <xf numFmtId="169" fontId="12" fillId="0" borderId="8" xfId="4" applyNumberFormat="1" applyFont="1" applyBorder="1" applyAlignment="1">
      <alignment vertical="center"/>
    </xf>
    <xf numFmtId="169" fontId="11" fillId="0" borderId="8" xfId="4" applyNumberFormat="1" applyFont="1" applyBorder="1" applyAlignment="1">
      <alignment horizontal="right" vertical="center"/>
    </xf>
    <xf numFmtId="169" fontId="11" fillId="0" borderId="8" xfId="4" applyNumberFormat="1" applyFont="1" applyBorder="1" applyAlignment="1">
      <alignment vertical="center"/>
    </xf>
    <xf numFmtId="0" fontId="11" fillId="2" borderId="8" xfId="4" applyFont="1" applyFill="1" applyBorder="1" applyAlignment="1">
      <alignment vertical="center"/>
    </xf>
    <xf numFmtId="0" fontId="12" fillId="0" borderId="0" xfId="4" applyFont="1" applyBorder="1" applyAlignment="1">
      <alignment horizontal="left" vertical="center"/>
    </xf>
    <xf numFmtId="0" fontId="11" fillId="0" borderId="0" xfId="4" applyFont="1" applyBorder="1" applyAlignment="1">
      <alignment horizontal="right" vertical="center"/>
    </xf>
    <xf numFmtId="0" fontId="11" fillId="0" borderId="0" xfId="4" applyFont="1" applyBorder="1" applyAlignment="1">
      <alignment horizontal="left" vertical="center"/>
    </xf>
    <xf numFmtId="0" fontId="11" fillId="2" borderId="0" xfId="4" applyFont="1" applyFill="1" applyBorder="1" applyAlignment="1">
      <alignment vertical="center"/>
    </xf>
    <xf numFmtId="0" fontId="12" fillId="0" borderId="1" xfId="4" applyFont="1" applyBorder="1" applyAlignment="1">
      <alignment horizontal="left" vertical="center"/>
    </xf>
    <xf numFmtId="0" fontId="11" fillId="0" borderId="1" xfId="4" applyFont="1" applyBorder="1" applyAlignment="1">
      <alignment horizontal="right" vertical="center"/>
    </xf>
    <xf numFmtId="0" fontId="11" fillId="0" borderId="1" xfId="4" applyFont="1" applyBorder="1" applyAlignment="1">
      <alignment horizontal="left" vertical="center"/>
    </xf>
    <xf numFmtId="0" fontId="11" fillId="2" borderId="1" xfId="4" applyFont="1" applyFill="1" applyBorder="1" applyAlignment="1">
      <alignment vertical="center"/>
    </xf>
    <xf numFmtId="0" fontId="12" fillId="0" borderId="8" xfId="4" applyFont="1" applyBorder="1" applyAlignment="1">
      <alignment horizontal="left" vertical="center" wrapText="1"/>
    </xf>
    <xf numFmtId="0" fontId="12" fillId="0" borderId="8" xfId="4" applyFont="1" applyBorder="1" applyAlignment="1">
      <alignment horizontal="left" vertical="center" indent="1"/>
    </xf>
    <xf numFmtId="0" fontId="16" fillId="0" borderId="8" xfId="4" applyFont="1" applyBorder="1" applyAlignment="1">
      <alignment horizontal="left" vertical="center" wrapText="1"/>
    </xf>
    <xf numFmtId="0" fontId="15" fillId="2" borderId="8" xfId="4" applyFont="1" applyFill="1" applyBorder="1" applyAlignment="1">
      <alignment vertical="center"/>
    </xf>
    <xf numFmtId="0" fontId="12" fillId="0" borderId="1" xfId="4" applyFont="1" applyBorder="1" applyAlignment="1">
      <alignment vertical="center"/>
    </xf>
    <xf numFmtId="0" fontId="11" fillId="0" borderId="1" xfId="4" applyFont="1" applyBorder="1" applyAlignment="1">
      <alignment horizontal="right" vertical="center" indent="1"/>
    </xf>
    <xf numFmtId="0" fontId="11" fillId="0" borderId="1" xfId="4" applyFont="1" applyBorder="1" applyAlignment="1">
      <alignment vertical="center"/>
    </xf>
    <xf numFmtId="0" fontId="12" fillId="0" borderId="0" xfId="4" applyFont="1" applyBorder="1" applyAlignment="1">
      <alignment horizontal="left" vertical="center" wrapText="1"/>
    </xf>
    <xf numFmtId="0" fontId="12" fillId="0" borderId="0" xfId="4" applyFont="1" applyBorder="1" applyAlignment="1">
      <alignment horizontal="left" vertical="center" indent="1"/>
    </xf>
    <xf numFmtId="0" fontId="13" fillId="0" borderId="0" xfId="4" applyFont="1" applyBorder="1" applyAlignment="1">
      <alignment horizontal="left" vertical="center" wrapText="1"/>
    </xf>
    <xf numFmtId="0" fontId="12" fillId="3" borderId="5" xfId="4" applyFont="1" applyFill="1" applyBorder="1" applyAlignment="1">
      <alignment horizontal="left" vertical="center" wrapText="1" indent="1"/>
    </xf>
    <xf numFmtId="0" fontId="12" fillId="3" borderId="5" xfId="4" applyFont="1" applyFill="1" applyBorder="1" applyAlignment="1">
      <alignment horizontal="left" vertical="center" indent="1"/>
    </xf>
    <xf numFmtId="0" fontId="16" fillId="3" borderId="5" xfId="4" applyFont="1" applyFill="1" applyBorder="1" applyAlignment="1">
      <alignment horizontal="left" vertical="center" wrapText="1" indent="1"/>
    </xf>
    <xf numFmtId="169" fontId="24" fillId="0" borderId="0" xfId="4" applyNumberFormat="1" applyFont="1" applyBorder="1" applyAlignment="1">
      <alignment vertical="center"/>
    </xf>
    <xf numFmtId="0" fontId="24" fillId="3" borderId="9" xfId="4" applyFont="1" applyFill="1" applyBorder="1" applyAlignment="1">
      <alignment horizontal="right" vertical="center" indent="1"/>
    </xf>
    <xf numFmtId="0" fontId="11" fillId="3" borderId="9" xfId="4" applyFont="1" applyFill="1" applyBorder="1" applyAlignment="1">
      <alignment horizontal="right" vertical="center" indent="1"/>
    </xf>
    <xf numFmtId="0" fontId="11" fillId="3" borderId="9" xfId="4" applyFont="1" applyFill="1" applyBorder="1" applyAlignment="1">
      <alignment horizontal="left" vertical="center" indent="1"/>
    </xf>
    <xf numFmtId="0" fontId="11" fillId="3" borderId="9" xfId="4" applyFont="1" applyFill="1" applyBorder="1" applyAlignment="1">
      <alignment vertical="center"/>
    </xf>
    <xf numFmtId="0" fontId="24" fillId="3" borderId="0" xfId="4" applyFont="1" applyFill="1" applyBorder="1" applyAlignment="1">
      <alignment horizontal="right" vertical="center" indent="1"/>
    </xf>
    <xf numFmtId="0" fontId="11" fillId="3" borderId="0" xfId="4" applyFont="1" applyFill="1" applyBorder="1" applyAlignment="1">
      <alignment horizontal="right" vertical="center" indent="1"/>
    </xf>
    <xf numFmtId="0" fontId="11" fillId="3" borderId="0" xfId="4" applyFont="1" applyFill="1" applyBorder="1" applyAlignment="1">
      <alignment horizontal="left" vertical="center" indent="1"/>
    </xf>
    <xf numFmtId="0" fontId="11" fillId="3" borderId="0" xfId="4" applyFont="1" applyFill="1" applyBorder="1" applyAlignment="1">
      <alignment vertical="center"/>
    </xf>
    <xf numFmtId="0" fontId="24" fillId="3" borderId="10" xfId="4" applyFont="1" applyFill="1" applyBorder="1" applyAlignment="1">
      <alignment horizontal="right" vertical="center" indent="1"/>
    </xf>
    <xf numFmtId="0" fontId="11" fillId="3" borderId="10" xfId="4" applyFont="1" applyFill="1" applyBorder="1" applyAlignment="1">
      <alignment horizontal="right" vertical="center" indent="1"/>
    </xf>
    <xf numFmtId="0" fontId="11" fillId="3" borderId="10" xfId="4" applyFont="1" applyFill="1" applyBorder="1" applyAlignment="1">
      <alignment horizontal="left" vertical="center" indent="1"/>
    </xf>
    <xf numFmtId="0" fontId="11" fillId="3" borderId="10" xfId="4" applyFont="1" applyFill="1" applyBorder="1" applyAlignment="1">
      <alignment vertical="center"/>
    </xf>
    <xf numFmtId="0" fontId="15" fillId="3" borderId="0" xfId="4" applyFont="1" applyFill="1" applyAlignment="1">
      <alignment vertical="center"/>
    </xf>
    <xf numFmtId="0" fontId="11" fillId="3" borderId="0" xfId="4" applyFont="1" applyFill="1" applyAlignment="1">
      <alignment vertical="center"/>
    </xf>
    <xf numFmtId="0" fontId="12" fillId="3" borderId="0" xfId="4" applyFont="1" applyFill="1" applyBorder="1" applyAlignment="1">
      <alignment horizontal="left" vertical="center" wrapText="1" indent="1"/>
    </xf>
    <xf numFmtId="0" fontId="12" fillId="3" borderId="0" xfId="4" applyFont="1" applyFill="1" applyBorder="1" applyAlignment="1">
      <alignment horizontal="left" vertical="center" indent="1"/>
    </xf>
    <xf numFmtId="0" fontId="16" fillId="3" borderId="0" xfId="4" applyFont="1" applyFill="1" applyBorder="1" applyAlignment="1">
      <alignment horizontal="left" vertical="center" wrapText="1" indent="1"/>
    </xf>
    <xf numFmtId="0" fontId="12" fillId="2" borderId="8" xfId="4" applyFont="1" applyFill="1" applyBorder="1" applyAlignment="1">
      <alignment vertical="center"/>
    </xf>
    <xf numFmtId="0" fontId="13" fillId="0" borderId="8" xfId="4" applyFont="1" applyBorder="1" applyAlignment="1">
      <alignment horizontal="left" vertical="center" wrapText="1"/>
    </xf>
    <xf numFmtId="0" fontId="24" fillId="0" borderId="0" xfId="4" applyFont="1" applyBorder="1" applyAlignment="1">
      <alignment horizontal="right" vertical="center" indent="1"/>
    </xf>
    <xf numFmtId="0" fontId="11" fillId="0" borderId="0" xfId="4" applyFont="1" applyBorder="1" applyAlignment="1">
      <alignment horizontal="right" vertical="center" indent="1"/>
    </xf>
    <xf numFmtId="0" fontId="11" fillId="0" borderId="0" xfId="4" applyFont="1" applyBorder="1" applyAlignment="1">
      <alignment horizontal="left" vertical="center" indent="1"/>
    </xf>
    <xf numFmtId="0" fontId="24" fillId="0" borderId="1" xfId="4" applyFont="1" applyBorder="1" applyAlignment="1">
      <alignment horizontal="right" vertical="center" indent="1"/>
    </xf>
    <xf numFmtId="0" fontId="11" fillId="0" borderId="1" xfId="4" applyFont="1" applyBorder="1" applyAlignment="1">
      <alignment horizontal="left" vertical="center" indent="1"/>
    </xf>
    <xf numFmtId="0" fontId="24" fillId="0" borderId="1" xfId="4" applyFont="1" applyBorder="1" applyAlignment="1">
      <alignment vertical="center"/>
    </xf>
    <xf numFmtId="0" fontId="12" fillId="0" borderId="8" xfId="4" applyFont="1" applyBorder="1" applyAlignment="1">
      <alignment horizontal="left" vertical="center"/>
    </xf>
    <xf numFmtId="0" fontId="16" fillId="2" borderId="8" xfId="4" applyFont="1" applyFill="1" applyBorder="1" applyAlignment="1">
      <alignment vertical="center"/>
    </xf>
    <xf numFmtId="0" fontId="12" fillId="3" borderId="8" xfId="4" applyFont="1" applyFill="1" applyBorder="1" applyAlignment="1">
      <alignment horizontal="left" vertical="center" wrapText="1" indent="1"/>
    </xf>
    <xf numFmtId="0" fontId="12" fillId="3" borderId="8" xfId="4" applyFont="1" applyFill="1" applyBorder="1" applyAlignment="1">
      <alignment horizontal="left" vertical="center" indent="1"/>
    </xf>
    <xf numFmtId="0" fontId="16" fillId="3" borderId="8" xfId="4" applyFont="1" applyFill="1" applyBorder="1" applyAlignment="1">
      <alignment horizontal="left" vertical="center" wrapText="1" indent="1"/>
    </xf>
    <xf numFmtId="0" fontId="15" fillId="3" borderId="8" xfId="4" applyFont="1" applyFill="1" applyBorder="1" applyAlignment="1">
      <alignment vertical="center"/>
    </xf>
    <xf numFmtId="0" fontId="14" fillId="4" borderId="11" xfId="4" applyFont="1" applyFill="1" applyBorder="1" applyAlignment="1">
      <alignment horizontal="left" vertical="center" wrapText="1" indent="2"/>
    </xf>
    <xf numFmtId="0" fontId="25" fillId="4" borderId="11" xfId="4" applyFont="1" applyFill="1" applyBorder="1" applyAlignment="1">
      <alignment horizontal="left" vertical="center" indent="2"/>
    </xf>
    <xf numFmtId="0" fontId="16" fillId="4" borderId="11" xfId="4" applyFont="1" applyFill="1" applyBorder="1" applyAlignment="1">
      <alignment horizontal="left" vertical="center" wrapText="1" indent="2"/>
    </xf>
    <xf numFmtId="0" fontId="15" fillId="4" borderId="11" xfId="4" applyFont="1" applyFill="1" applyBorder="1" applyAlignment="1">
      <alignment vertical="center"/>
    </xf>
    <xf numFmtId="0" fontId="26" fillId="4" borderId="0" xfId="4" applyFont="1" applyFill="1" applyBorder="1" applyAlignment="1">
      <alignment horizontal="left" vertical="center" wrapText="1" indent="2"/>
    </xf>
    <xf numFmtId="0" fontId="27" fillId="4" borderId="0" xfId="4" applyFont="1" applyFill="1" applyBorder="1" applyAlignment="1">
      <alignment horizontal="right" vertical="center" indent="1"/>
    </xf>
    <xf numFmtId="0" fontId="27" fillId="4" borderId="0" xfId="4" applyFont="1" applyFill="1" applyBorder="1" applyAlignment="1">
      <alignment horizontal="left" vertical="center" indent="1"/>
    </xf>
    <xf numFmtId="0" fontId="27" fillId="4" borderId="0" xfId="4" applyFont="1" applyFill="1" applyBorder="1" applyAlignment="1">
      <alignment vertical="center"/>
    </xf>
    <xf numFmtId="0" fontId="26" fillId="4" borderId="1" xfId="4" applyFont="1" applyFill="1" applyBorder="1" applyAlignment="1">
      <alignment horizontal="left" vertical="center" wrapText="1" indent="2"/>
    </xf>
    <xf numFmtId="0" fontId="27" fillId="4" borderId="1" xfId="4" applyFont="1" applyFill="1" applyBorder="1" applyAlignment="1">
      <alignment horizontal="right" vertical="center" indent="1"/>
    </xf>
    <xf numFmtId="0" fontId="27" fillId="4" borderId="1" xfId="4" applyFont="1" applyFill="1" applyBorder="1" applyAlignment="1">
      <alignment horizontal="left" vertical="center" indent="1"/>
    </xf>
    <xf numFmtId="0" fontId="27" fillId="4" borderId="1" xfId="4" applyFont="1" applyFill="1" applyBorder="1" applyAlignment="1">
      <alignment vertical="center"/>
    </xf>
    <xf numFmtId="0" fontId="14" fillId="4" borderId="0" xfId="4" applyFont="1" applyFill="1" applyBorder="1" applyAlignment="1">
      <alignment horizontal="left" vertical="center" wrapText="1" indent="3"/>
    </xf>
    <xf numFmtId="0" fontId="25" fillId="4" borderId="0" xfId="4" applyFont="1" applyFill="1" applyBorder="1" applyAlignment="1">
      <alignment horizontal="left" vertical="center" indent="2"/>
    </xf>
    <xf numFmtId="0" fontId="16" fillId="4" borderId="0" xfId="4" applyFont="1" applyFill="1" applyBorder="1" applyAlignment="1">
      <alignment horizontal="left" vertical="center" wrapText="1" indent="3"/>
    </xf>
    <xf numFmtId="0" fontId="15" fillId="4" borderId="0" xfId="4" applyFont="1" applyFill="1" applyBorder="1" applyAlignment="1">
      <alignment vertical="center"/>
    </xf>
    <xf numFmtId="0" fontId="14" fillId="4" borderId="10" xfId="4" applyFont="1" applyFill="1" applyBorder="1" applyAlignment="1">
      <alignment horizontal="left" vertical="center" wrapText="1" indent="3"/>
    </xf>
    <xf numFmtId="0" fontId="15" fillId="4" borderId="10" xfId="4" applyFont="1" applyFill="1" applyBorder="1" applyAlignment="1">
      <alignment vertical="center"/>
    </xf>
    <xf numFmtId="0" fontId="26" fillId="4" borderId="12" xfId="4" applyFont="1" applyFill="1" applyBorder="1" applyAlignment="1">
      <alignment horizontal="left" vertical="center" wrapText="1" indent="2"/>
    </xf>
    <xf numFmtId="0" fontId="27" fillId="4" borderId="12" xfId="4" applyFont="1" applyFill="1" applyBorder="1" applyAlignment="1">
      <alignment horizontal="right" vertical="center" indent="1"/>
    </xf>
    <xf numFmtId="0" fontId="27" fillId="4" borderId="12" xfId="4" applyFont="1" applyFill="1" applyBorder="1" applyAlignment="1">
      <alignment horizontal="left" vertical="center" indent="1"/>
    </xf>
    <xf numFmtId="0" fontId="27" fillId="4" borderId="12" xfId="4" applyFont="1" applyFill="1" applyBorder="1" applyAlignment="1">
      <alignment vertical="center"/>
    </xf>
    <xf numFmtId="0" fontId="15" fillId="3" borderId="0" xfId="4" applyFont="1" applyFill="1" applyBorder="1" applyAlignment="1">
      <alignment vertical="center"/>
    </xf>
    <xf numFmtId="0" fontId="12" fillId="4" borderId="8" xfId="4" applyFont="1" applyFill="1" applyBorder="1" applyAlignment="1">
      <alignment horizontal="left" vertical="center" wrapText="1" indent="2"/>
    </xf>
    <xf numFmtId="0" fontId="12" fillId="4" borderId="8" xfId="4" applyFont="1" applyFill="1" applyBorder="1" applyAlignment="1">
      <alignment horizontal="left" vertical="center" indent="2"/>
    </xf>
    <xf numFmtId="0" fontId="16" fillId="4" borderId="8" xfId="4" applyFont="1" applyFill="1" applyBorder="1" applyAlignment="1">
      <alignment horizontal="left" vertical="center" wrapText="1" indent="2"/>
    </xf>
    <xf numFmtId="0" fontId="15" fillId="4" borderId="8" xfId="4" applyFont="1" applyFill="1" applyBorder="1" applyAlignment="1">
      <alignment vertical="center"/>
    </xf>
    <xf numFmtId="0" fontId="26" fillId="4" borderId="10" xfId="4" applyFont="1" applyFill="1" applyBorder="1" applyAlignment="1">
      <alignment horizontal="left" vertical="center" wrapText="1" indent="2"/>
    </xf>
    <xf numFmtId="0" fontId="11" fillId="4" borderId="10" xfId="4" applyFont="1" applyFill="1" applyBorder="1" applyAlignment="1">
      <alignment horizontal="right" vertical="center" indent="1"/>
    </xf>
    <xf numFmtId="0" fontId="11" fillId="4" borderId="10" xfId="4" applyFont="1" applyFill="1" applyBorder="1" applyAlignment="1">
      <alignment horizontal="left" vertical="center" indent="1"/>
    </xf>
    <xf numFmtId="0" fontId="11" fillId="4" borderId="10" xfId="4" applyFont="1" applyFill="1" applyBorder="1" applyAlignment="1">
      <alignment vertical="center"/>
    </xf>
    <xf numFmtId="0" fontId="28" fillId="4" borderId="0" xfId="4" applyFont="1" applyFill="1" applyBorder="1" applyAlignment="1">
      <alignment horizontal="left" vertical="center" wrapText="1" indent="3"/>
    </xf>
    <xf numFmtId="0" fontId="28" fillId="4" borderId="10" xfId="4" applyFont="1" applyFill="1" applyBorder="1" applyAlignment="1">
      <alignment horizontal="left" vertical="center" wrapText="1" indent="3"/>
    </xf>
    <xf numFmtId="0" fontId="27" fillId="4" borderId="10" xfId="4" applyFont="1" applyFill="1" applyBorder="1" applyAlignment="1">
      <alignment horizontal="right" vertical="center" indent="1"/>
    </xf>
    <xf numFmtId="0" fontId="27" fillId="4" borderId="10" xfId="4" applyFont="1" applyFill="1" applyBorder="1" applyAlignment="1">
      <alignment horizontal="left" vertical="center" indent="1"/>
    </xf>
    <xf numFmtId="0" fontId="27" fillId="4" borderId="10" xfId="4" applyFont="1" applyFill="1" applyBorder="1" applyAlignment="1">
      <alignment vertical="center"/>
    </xf>
    <xf numFmtId="0" fontId="28" fillId="4" borderId="1" xfId="4" applyFont="1" applyFill="1" applyBorder="1" applyAlignment="1">
      <alignment horizontal="left" vertical="center" wrapText="1" indent="3"/>
    </xf>
    <xf numFmtId="0" fontId="11" fillId="4" borderId="12" xfId="4" applyFont="1" applyFill="1" applyBorder="1" applyAlignment="1">
      <alignment horizontal="right" vertical="center" indent="1"/>
    </xf>
    <xf numFmtId="0" fontId="11" fillId="4" borderId="12" xfId="4" applyFont="1" applyFill="1" applyBorder="1" applyAlignment="1">
      <alignment horizontal="left" vertical="center" indent="1"/>
    </xf>
    <xf numFmtId="0" fontId="11" fillId="4" borderId="12" xfId="4" applyFont="1" applyFill="1" applyBorder="1" applyAlignment="1">
      <alignment vertical="center"/>
    </xf>
    <xf numFmtId="0" fontId="24" fillId="3" borderId="1" xfId="4" applyFont="1" applyFill="1" applyBorder="1" applyAlignment="1">
      <alignment horizontal="right" vertical="center" indent="1"/>
    </xf>
    <xf numFmtId="0" fontId="11" fillId="3" borderId="1" xfId="4" applyFont="1" applyFill="1" applyBorder="1" applyAlignment="1">
      <alignment horizontal="right" vertical="center" indent="1"/>
    </xf>
    <xf numFmtId="0" fontId="11" fillId="3" borderId="1" xfId="4" applyFont="1" applyFill="1" applyBorder="1" applyAlignment="1">
      <alignment horizontal="left" vertical="center" indent="1"/>
    </xf>
    <xf numFmtId="0" fontId="11" fillId="3" borderId="1" xfId="4" applyFont="1" applyFill="1" applyBorder="1" applyAlignment="1">
      <alignment vertical="center"/>
    </xf>
    <xf numFmtId="0" fontId="28" fillId="4" borderId="12" xfId="4" applyFont="1" applyFill="1" applyBorder="1" applyAlignment="1">
      <alignment horizontal="left" vertical="center" wrapText="1" indent="3"/>
    </xf>
    <xf numFmtId="0" fontId="24" fillId="3" borderId="12" xfId="4" applyFont="1" applyFill="1" applyBorder="1" applyAlignment="1">
      <alignment horizontal="right" vertical="center" indent="1"/>
    </xf>
    <xf numFmtId="0" fontId="11" fillId="3" borderId="12" xfId="4" applyFont="1" applyFill="1" applyBorder="1" applyAlignment="1">
      <alignment horizontal="right" vertical="center" indent="1"/>
    </xf>
    <xf numFmtId="0" fontId="11" fillId="3" borderId="12" xfId="4" applyFont="1" applyFill="1" applyBorder="1" applyAlignment="1">
      <alignment horizontal="left" vertical="center" indent="1"/>
    </xf>
    <xf numFmtId="0" fontId="11" fillId="3" borderId="12" xfId="4" applyFont="1" applyFill="1" applyBorder="1" applyAlignment="1">
      <alignment vertical="center"/>
    </xf>
    <xf numFmtId="0" fontId="14" fillId="3" borderId="0" xfId="4" applyFont="1" applyFill="1" applyBorder="1" applyAlignment="1">
      <alignment horizontal="left" vertical="center" wrapText="1" indent="1"/>
    </xf>
    <xf numFmtId="0" fontId="25" fillId="0" borderId="0" xfId="4" applyFont="1" applyBorder="1" applyAlignment="1">
      <alignment horizontal="left" vertical="center" indent="2"/>
    </xf>
    <xf numFmtId="0" fontId="16" fillId="0" borderId="0" xfId="4" applyFont="1" applyBorder="1" applyAlignment="1">
      <alignment horizontal="left" vertical="center" wrapText="1" indent="3"/>
    </xf>
    <xf numFmtId="0" fontId="29" fillId="0" borderId="0" xfId="4" applyFont="1" applyAlignment="1">
      <alignment vertical="center"/>
    </xf>
    <xf numFmtId="0" fontId="15" fillId="0" borderId="0" xfId="4" applyFont="1" applyAlignment="1">
      <alignment vertical="center"/>
    </xf>
    <xf numFmtId="1" fontId="15" fillId="0" borderId="8" xfId="4" applyNumberFormat="1" applyFont="1" applyFill="1" applyBorder="1" applyAlignment="1">
      <alignment vertical="center"/>
    </xf>
    <xf numFmtId="1" fontId="15" fillId="0" borderId="0" xfId="4" applyNumberFormat="1" applyFont="1" applyFill="1" applyBorder="1" applyAlignment="1">
      <alignment vertical="center"/>
    </xf>
    <xf numFmtId="1" fontId="15" fillId="0" borderId="0" xfId="4" applyNumberFormat="1" applyFont="1" applyFill="1" applyAlignment="1">
      <alignment vertical="center"/>
    </xf>
    <xf numFmtId="1" fontId="29" fillId="0" borderId="0" xfId="4" applyNumberFormat="1" applyFont="1" applyFill="1" applyBorder="1" applyAlignment="1">
      <alignment vertical="center"/>
    </xf>
    <xf numFmtId="1" fontId="15" fillId="0" borderId="1" xfId="4" applyNumberFormat="1" applyFont="1" applyFill="1" applyBorder="1" applyAlignment="1">
      <alignment vertical="center"/>
    </xf>
    <xf numFmtId="10" fontId="15" fillId="0" borderId="8" xfId="1" applyNumberFormat="1" applyFont="1" applyFill="1" applyBorder="1" applyAlignment="1">
      <alignment vertical="center"/>
    </xf>
    <xf numFmtId="167" fontId="15" fillId="0" borderId="8" xfId="4" applyNumberFormat="1" applyFont="1" applyFill="1" applyBorder="1" applyAlignment="1">
      <alignment vertical="center"/>
    </xf>
    <xf numFmtId="167" fontId="15" fillId="0" borderId="0" xfId="4" applyNumberFormat="1" applyFont="1" applyFill="1" applyBorder="1" applyAlignment="1">
      <alignment vertical="center"/>
    </xf>
    <xf numFmtId="0" fontId="15" fillId="0" borderId="0" xfId="5" applyFont="1" applyFill="1"/>
    <xf numFmtId="0" fontId="31" fillId="0" borderId="0" xfId="5" applyFont="1" applyFill="1" applyBorder="1"/>
    <xf numFmtId="0" fontId="15" fillId="0" borderId="8" xfId="5" applyFont="1" applyFill="1" applyBorder="1" applyAlignment="1">
      <alignment horizontal="center" vertical="center" textRotation="90"/>
    </xf>
    <xf numFmtId="0" fontId="15" fillId="0" borderId="8" xfId="5" applyFont="1" applyFill="1" applyBorder="1"/>
    <xf numFmtId="0" fontId="15" fillId="0" borderId="8" xfId="5" applyFont="1" applyFill="1" applyBorder="1" applyAlignment="1"/>
    <xf numFmtId="3" fontId="15" fillId="0" borderId="8" xfId="5" applyNumberFormat="1" applyFont="1" applyFill="1" applyBorder="1"/>
    <xf numFmtId="0" fontId="15" fillId="0" borderId="0" xfId="5" applyFont="1" applyFill="1" applyBorder="1" applyAlignment="1">
      <alignment horizontal="center" vertical="center" textRotation="90"/>
    </xf>
    <xf numFmtId="0" fontId="15" fillId="0" borderId="0" xfId="5" applyFont="1" applyFill="1" applyBorder="1"/>
    <xf numFmtId="0" fontId="15" fillId="0" borderId="0" xfId="5" applyFont="1" applyFill="1" applyBorder="1" applyAlignment="1"/>
    <xf numFmtId="3" fontId="15" fillId="0" borderId="0" xfId="5" applyNumberFormat="1" applyFont="1" applyFill="1" applyBorder="1"/>
    <xf numFmtId="0" fontId="15" fillId="0" borderId="1" xfId="5" applyFont="1" applyFill="1" applyBorder="1" applyAlignment="1">
      <alignment horizontal="center" vertical="center" textRotation="90"/>
    </xf>
    <xf numFmtId="0" fontId="15" fillId="0" borderId="1" xfId="5" applyFont="1" applyFill="1" applyBorder="1"/>
    <xf numFmtId="0" fontId="15" fillId="0" borderId="1" xfId="5" applyFont="1" applyFill="1" applyBorder="1" applyAlignment="1"/>
    <xf numFmtId="3" fontId="15" fillId="0" borderId="1" xfId="5" applyNumberFormat="1" applyFont="1" applyFill="1" applyBorder="1"/>
    <xf numFmtId="3" fontId="15" fillId="0" borderId="0" xfId="5" applyNumberFormat="1" applyFont="1" applyFill="1"/>
    <xf numFmtId="0" fontId="31" fillId="0" borderId="1" xfId="5" applyFont="1" applyFill="1" applyBorder="1"/>
    <xf numFmtId="0" fontId="31" fillId="0" borderId="1" xfId="5" applyFont="1" applyFill="1" applyBorder="1" applyAlignment="1"/>
    <xf numFmtId="3" fontId="31" fillId="0" borderId="1" xfId="5" applyNumberFormat="1" applyFont="1" applyFill="1" applyBorder="1"/>
    <xf numFmtId="0" fontId="15" fillId="0" borderId="0" xfId="5" applyFont="1" applyFill="1" applyAlignment="1">
      <alignment wrapText="1"/>
    </xf>
    <xf numFmtId="0" fontId="31" fillId="0" borderId="1" xfId="5" applyFont="1" applyFill="1" applyBorder="1" applyAlignment="1">
      <alignment wrapText="1"/>
    </xf>
    <xf numFmtId="3" fontId="31" fillId="0" borderId="0" xfId="5" applyNumberFormat="1" applyFont="1" applyFill="1"/>
    <xf numFmtId="0" fontId="15" fillId="0" borderId="0" xfId="4" applyFont="1" applyFill="1" applyBorder="1" applyAlignment="1">
      <alignment vertical="center"/>
    </xf>
    <xf numFmtId="0" fontId="15" fillId="0" borderId="0" xfId="4" applyFont="1" applyFill="1" applyAlignment="1">
      <alignment vertical="center"/>
    </xf>
    <xf numFmtId="169" fontId="15" fillId="0" borderId="8" xfId="4" applyNumberFormat="1" applyFont="1" applyFill="1" applyBorder="1" applyAlignment="1">
      <alignment vertical="center"/>
    </xf>
    <xf numFmtId="169" fontId="15" fillId="0" borderId="0" xfId="4" applyNumberFormat="1" applyFont="1" applyFill="1" applyBorder="1" applyAlignment="1">
      <alignment vertical="center"/>
    </xf>
    <xf numFmtId="1" fontId="15" fillId="0" borderId="0" xfId="4" applyNumberFormat="1" applyFont="1" applyFill="1" applyBorder="1" applyAlignment="1">
      <alignment horizontal="left" vertical="center" wrapText="1" indent="1"/>
    </xf>
    <xf numFmtId="0" fontId="29" fillId="0" borderId="0" xfId="4" applyFont="1" applyFill="1" applyBorder="1" applyAlignment="1">
      <alignment horizontal="left" vertical="center" wrapText="1" indent="3"/>
    </xf>
    <xf numFmtId="0" fontId="15" fillId="0" borderId="0" xfId="4" applyFont="1" applyFill="1" applyBorder="1" applyAlignment="1">
      <alignment horizontal="left" vertical="center" indent="2"/>
    </xf>
    <xf numFmtId="167" fontId="15" fillId="0" borderId="0" xfId="4" applyNumberFormat="1" applyFont="1" applyFill="1" applyAlignment="1">
      <alignment vertical="center"/>
    </xf>
    <xf numFmtId="167" fontId="15" fillId="0" borderId="1" xfId="4" applyNumberFormat="1" applyFont="1" applyFill="1" applyBorder="1" applyAlignment="1">
      <alignment vertical="center"/>
    </xf>
    <xf numFmtId="0" fontId="29" fillId="0" borderId="0" xfId="4" applyFont="1" applyFill="1" applyBorder="1" applyAlignment="1">
      <alignment horizontal="left" vertical="center" wrapText="1" indent="4"/>
    </xf>
    <xf numFmtId="0" fontId="15" fillId="0" borderId="0" xfId="4" applyFont="1" applyFill="1" applyBorder="1" applyAlignment="1">
      <alignment horizontal="left" vertical="center" wrapText="1" indent="1"/>
    </xf>
    <xf numFmtId="0" fontId="15" fillId="0" borderId="0" xfId="4" applyFont="1" applyFill="1" applyBorder="1" applyAlignment="1">
      <alignment horizontal="left" vertical="center" wrapText="1" indent="2"/>
    </xf>
    <xf numFmtId="0" fontId="29" fillId="0" borderId="0" xfId="4" applyFont="1" applyFill="1" applyBorder="1" applyAlignment="1">
      <alignment horizontal="left" vertical="center" wrapText="1" indent="5"/>
    </xf>
    <xf numFmtId="0" fontId="31" fillId="5" borderId="2" xfId="5" applyFont="1" applyFill="1" applyBorder="1"/>
    <xf numFmtId="0" fontId="31" fillId="5" borderId="2" xfId="4" applyFont="1" applyFill="1" applyBorder="1" applyAlignment="1">
      <alignment horizontal="right" vertical="center"/>
    </xf>
    <xf numFmtId="0" fontId="15" fillId="0" borderId="1" xfId="4" applyFont="1" applyFill="1" applyBorder="1" applyAlignment="1">
      <alignment horizontal="left" vertical="center"/>
    </xf>
    <xf numFmtId="168" fontId="15" fillId="0" borderId="1" xfId="4" applyNumberFormat="1" applyFont="1" applyFill="1" applyBorder="1" applyAlignment="1">
      <alignment vertical="center"/>
    </xf>
    <xf numFmtId="0" fontId="15" fillId="0" borderId="0" xfId="4" applyFont="1" applyFill="1" applyBorder="1" applyAlignment="1">
      <alignment horizontal="left" vertical="center"/>
    </xf>
    <xf numFmtId="164" fontId="15" fillId="0" borderId="0" xfId="8" applyFont="1" applyFill="1" applyBorder="1" applyAlignment="1">
      <alignment vertical="center"/>
    </xf>
    <xf numFmtId="1" fontId="31" fillId="5" borderId="2" xfId="4" applyNumberFormat="1" applyFont="1" applyFill="1" applyBorder="1" applyAlignment="1">
      <alignment horizontal="right" vertical="center"/>
    </xf>
    <xf numFmtId="0" fontId="31" fillId="5" borderId="2" xfId="4" applyFont="1" applyFill="1" applyBorder="1" applyAlignment="1">
      <alignment horizontal="left" vertical="center"/>
    </xf>
    <xf numFmtId="1" fontId="15" fillId="5" borderId="2" xfId="4" applyNumberFormat="1" applyFont="1" applyFill="1" applyBorder="1" applyAlignment="1">
      <alignment vertical="center"/>
    </xf>
    <xf numFmtId="167" fontId="15" fillId="5" borderId="2" xfId="4" applyNumberFormat="1" applyFont="1" applyFill="1" applyBorder="1" applyAlignment="1">
      <alignment vertical="center"/>
    </xf>
    <xf numFmtId="0" fontId="15" fillId="0" borderId="6" xfId="4" applyFont="1" applyFill="1" applyBorder="1" applyAlignment="1">
      <alignment horizontal="left" vertical="center" wrapText="1" indent="1"/>
    </xf>
    <xf numFmtId="1" fontId="15" fillId="0" borderId="6" xfId="4" applyNumberFormat="1" applyFont="1" applyFill="1" applyBorder="1" applyAlignment="1">
      <alignment vertical="center"/>
    </xf>
    <xf numFmtId="167" fontId="15" fillId="0" borderId="6" xfId="4" applyNumberFormat="1" applyFont="1" applyFill="1" applyBorder="1" applyAlignment="1">
      <alignment vertical="center"/>
    </xf>
    <xf numFmtId="0" fontId="15" fillId="0" borderId="4" xfId="4" applyFont="1" applyFill="1" applyBorder="1" applyAlignment="1">
      <alignment horizontal="left" vertical="center" wrapText="1" indent="1"/>
    </xf>
    <xf numFmtId="1" fontId="15" fillId="0" borderId="4" xfId="4" applyNumberFormat="1" applyFont="1" applyFill="1" applyBorder="1" applyAlignment="1">
      <alignment vertical="center"/>
    </xf>
    <xf numFmtId="167" fontId="15" fillId="0" borderId="4" xfId="4" applyNumberFormat="1" applyFont="1" applyFill="1" applyBorder="1" applyAlignment="1">
      <alignment vertical="center"/>
    </xf>
    <xf numFmtId="0" fontId="15" fillId="0" borderId="4" xfId="4" applyFont="1" applyFill="1" applyBorder="1" applyAlignment="1">
      <alignment horizontal="left" vertical="center" wrapText="1" indent="2"/>
    </xf>
    <xf numFmtId="0" fontId="15" fillId="0" borderId="4" xfId="4" applyFont="1" applyFill="1" applyBorder="1" applyAlignment="1">
      <alignment horizontal="left" vertical="center" wrapText="1" indent="3"/>
    </xf>
    <xf numFmtId="0" fontId="15" fillId="0" borderId="3" xfId="4" applyFont="1" applyFill="1" applyBorder="1" applyAlignment="1">
      <alignment horizontal="left" vertical="center" wrapText="1" indent="2"/>
    </xf>
    <xf numFmtId="1" fontId="15" fillId="0" borderId="3" xfId="4" applyNumberFormat="1" applyFont="1" applyFill="1" applyBorder="1" applyAlignment="1">
      <alignment vertical="center"/>
    </xf>
    <xf numFmtId="0" fontId="15" fillId="0" borderId="7" xfId="4" applyFont="1" applyFill="1" applyBorder="1" applyAlignment="1">
      <alignment horizontal="left" vertical="center" wrapText="1" indent="2"/>
    </xf>
    <xf numFmtId="1" fontId="15" fillId="0" borderId="7" xfId="4" applyNumberFormat="1" applyFont="1" applyFill="1" applyBorder="1" applyAlignment="1">
      <alignment vertical="center"/>
    </xf>
    <xf numFmtId="167" fontId="15" fillId="0" borderId="7" xfId="4" applyNumberFormat="1" applyFont="1" applyFill="1" applyBorder="1" applyAlignment="1">
      <alignment vertical="center"/>
    </xf>
    <xf numFmtId="166" fontId="15" fillId="0" borderId="0" xfId="4" applyNumberFormat="1" applyFont="1" applyFill="1" applyBorder="1" applyAlignment="1">
      <alignment vertical="center"/>
    </xf>
    <xf numFmtId="166" fontId="15" fillId="0" borderId="8" xfId="4" applyNumberFormat="1" applyFont="1" applyFill="1" applyBorder="1" applyAlignment="1">
      <alignment vertical="center"/>
    </xf>
    <xf numFmtId="166" fontId="15" fillId="0" borderId="0" xfId="4" applyNumberFormat="1" applyFont="1" applyFill="1" applyAlignment="1">
      <alignment vertical="center"/>
    </xf>
    <xf numFmtId="0" fontId="15" fillId="0" borderId="8" xfId="4" applyFont="1" applyFill="1" applyBorder="1" applyAlignment="1">
      <alignment horizontal="left" vertical="center"/>
    </xf>
    <xf numFmtId="166" fontId="15" fillId="0" borderId="1" xfId="4" applyNumberFormat="1" applyFont="1" applyFill="1" applyBorder="1" applyAlignment="1">
      <alignment vertical="center"/>
    </xf>
    <xf numFmtId="166" fontId="15" fillId="0" borderId="4" xfId="4" applyNumberFormat="1" applyFont="1" applyFill="1" applyBorder="1" applyAlignment="1">
      <alignment vertical="center"/>
    </xf>
    <xf numFmtId="166" fontId="15" fillId="0" borderId="3" xfId="4" applyNumberFormat="1" applyFont="1" applyFill="1" applyBorder="1" applyAlignment="1">
      <alignment vertical="center"/>
    </xf>
    <xf numFmtId="0" fontId="15" fillId="0" borderId="0" xfId="4" applyFont="1" applyFill="1" applyBorder="1" applyAlignment="1">
      <alignment horizontal="left" vertical="center" wrapText="1" indent="3"/>
    </xf>
    <xf numFmtId="0" fontId="15" fillId="0" borderId="1" xfId="4" applyFont="1" applyFill="1" applyBorder="1" applyAlignment="1">
      <alignment horizontal="left" vertical="center" wrapText="1" indent="2"/>
    </xf>
    <xf numFmtId="10" fontId="15" fillId="0" borderId="1" xfId="1" applyNumberFormat="1" applyFont="1" applyFill="1" applyBorder="1" applyAlignment="1">
      <alignment vertical="center"/>
    </xf>
    <xf numFmtId="0" fontId="29" fillId="0" borderId="1" xfId="4" applyFont="1" applyFill="1" applyBorder="1" applyAlignment="1">
      <alignment horizontal="left" vertical="center"/>
    </xf>
    <xf numFmtId="169" fontId="29" fillId="0" borderId="13" xfId="4" applyNumberFormat="1" applyFont="1" applyFill="1" applyBorder="1" applyAlignment="1">
      <alignment vertical="center"/>
    </xf>
    <xf numFmtId="1" fontId="15" fillId="0" borderId="13" xfId="4" applyNumberFormat="1" applyFont="1" applyFill="1" applyBorder="1" applyAlignment="1">
      <alignment vertical="center"/>
    </xf>
    <xf numFmtId="165" fontId="29" fillId="0" borderId="13" xfId="4" applyNumberFormat="1" applyFont="1" applyFill="1" applyBorder="1" applyAlignment="1">
      <alignment vertical="center"/>
    </xf>
    <xf numFmtId="165" fontId="29" fillId="0" borderId="1" xfId="4" applyNumberFormat="1" applyFont="1" applyFill="1" applyBorder="1" applyAlignment="1">
      <alignment vertical="center"/>
    </xf>
    <xf numFmtId="0" fontId="10" fillId="0" borderId="0" xfId="5" applyFont="1" applyAlignment="1">
      <alignment horizontal="center" vertical="center"/>
    </xf>
    <xf numFmtId="0" fontId="15" fillId="0" borderId="8" xfId="5" applyFont="1" applyFill="1" applyBorder="1" applyAlignment="1">
      <alignment horizontal="center" vertical="center" textRotation="90"/>
    </xf>
    <xf numFmtId="0" fontId="15" fillId="0" borderId="0" xfId="5" applyFont="1" applyFill="1" applyBorder="1" applyAlignment="1">
      <alignment horizontal="center" vertical="center" textRotation="90"/>
    </xf>
    <xf numFmtId="0" fontId="15" fillId="0" borderId="1" xfId="5" applyFont="1" applyFill="1" applyBorder="1" applyAlignment="1">
      <alignment horizontal="center" vertical="center" textRotation="90"/>
    </xf>
  </cellXfs>
  <cellStyles count="11">
    <cellStyle name="Comma" xfId="8" builtinId="3"/>
    <cellStyle name="Comma 2" xfId="3"/>
    <cellStyle name="Comma 3" xfId="9"/>
    <cellStyle name="Hyperlink" xfId="2" builtinId="8"/>
    <cellStyle name="Normal" xfId="0" builtinId="0"/>
    <cellStyle name="Normal 2" xfId="4"/>
    <cellStyle name="Normal 3" xfId="5"/>
    <cellStyle name="Percent" xfId="1" builtinId="5"/>
    <cellStyle name="Percent 2" xfId="6"/>
    <cellStyle name="Percent 3" xfId="7"/>
    <cellStyle name="Percent 4" xf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29</xdr:row>
      <xdr:rowOff>0</xdr:rowOff>
    </xdr:from>
    <xdr:to>
      <xdr:col>3</xdr:col>
      <xdr:colOff>2877561</xdr:colOff>
      <xdr:row>41</xdr:row>
      <xdr:rowOff>47322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58200" y="4133850"/>
          <a:ext cx="2877561" cy="20094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9:L75"/>
  <sheetViews>
    <sheetView showGridLines="0" tabSelected="1" zoomScale="80" zoomScaleNormal="80" workbookViewId="0"/>
  </sheetViews>
  <sheetFormatPr defaultRowHeight="11.25" x14ac:dyDescent="0.25"/>
  <cols>
    <col min="1" max="1" width="9.7109375" style="13" customWidth="1"/>
    <col min="2" max="2" width="9.7109375" style="14" customWidth="1"/>
    <col min="3" max="3" width="107.42578125" style="12" customWidth="1"/>
    <col min="4" max="4" width="44.7109375" style="12" customWidth="1"/>
    <col min="5" max="6" width="9.7109375" style="12" customWidth="1"/>
    <col min="7" max="16384" width="9.140625" style="12"/>
  </cols>
  <sheetData>
    <row r="9" spans="1:10" ht="30" x14ac:dyDescent="0.25">
      <c r="A9" s="9"/>
      <c r="B9" s="10" t="s">
        <v>28</v>
      </c>
      <c r="C9" s="11"/>
      <c r="D9" s="11"/>
      <c r="E9" s="11"/>
      <c r="F9" s="11"/>
    </row>
    <row r="10" spans="1:10" hidden="1" x14ac:dyDescent="0.25"/>
    <row r="11" spans="1:10" hidden="1" x14ac:dyDescent="0.25">
      <c r="B11" s="13"/>
      <c r="C11" s="13"/>
    </row>
    <row r="12" spans="1:10" ht="11.25" hidden="1" customHeight="1" x14ac:dyDescent="0.25">
      <c r="B12" s="13"/>
      <c r="C12" s="13"/>
    </row>
    <row r="13" spans="1:10" s="13" customFormat="1" ht="11.25" hidden="1" customHeight="1" x14ac:dyDescent="0.25">
      <c r="D13" s="12"/>
      <c r="E13" s="12"/>
      <c r="F13" s="12"/>
      <c r="G13" s="12"/>
      <c r="H13" s="12"/>
      <c r="I13" s="12"/>
      <c r="J13" s="12"/>
    </row>
    <row r="14" spans="1:10" s="13" customFormat="1" ht="12.75" customHeight="1" x14ac:dyDescent="0.25">
      <c r="D14" s="12"/>
      <c r="E14" s="12"/>
      <c r="F14" s="12"/>
      <c r="G14" s="12"/>
      <c r="H14" s="12"/>
      <c r="I14" s="12"/>
      <c r="J14" s="12"/>
    </row>
    <row r="15" spans="1:10" s="13" customFormat="1" ht="12.75" customHeight="1" x14ac:dyDescent="0.25">
      <c r="D15" s="12"/>
      <c r="E15" s="12"/>
      <c r="F15" s="12"/>
      <c r="G15" s="12"/>
      <c r="H15" s="12"/>
      <c r="I15" s="12"/>
      <c r="J15" s="12"/>
    </row>
    <row r="16" spans="1:10" s="13" customFormat="1" ht="12.75" customHeight="1" x14ac:dyDescent="0.25">
      <c r="D16" s="12"/>
      <c r="E16" s="12"/>
      <c r="F16" s="12"/>
      <c r="G16" s="12"/>
      <c r="H16" s="12"/>
      <c r="I16" s="12"/>
      <c r="J16" s="12"/>
    </row>
    <row r="17" spans="1:10" s="13" customFormat="1" ht="12.75" customHeight="1" x14ac:dyDescent="0.25">
      <c r="D17" s="12"/>
      <c r="E17" s="12"/>
      <c r="F17" s="12"/>
      <c r="G17" s="12"/>
      <c r="H17" s="12"/>
      <c r="I17" s="12"/>
      <c r="J17" s="12"/>
    </row>
    <row r="18" spans="1:10" s="13" customFormat="1" ht="12.75" customHeight="1" x14ac:dyDescent="0.25">
      <c r="D18" s="12"/>
      <c r="E18" s="12"/>
      <c r="F18" s="12"/>
      <c r="G18" s="12"/>
      <c r="H18" s="12"/>
      <c r="I18" s="12"/>
      <c r="J18" s="12"/>
    </row>
    <row r="19" spans="1:10" s="13" customFormat="1" x14ac:dyDescent="0.25">
      <c r="D19" s="12"/>
      <c r="E19" s="12"/>
      <c r="F19" s="12"/>
      <c r="G19" s="12"/>
      <c r="H19" s="12"/>
      <c r="I19" s="12"/>
      <c r="J19" s="12"/>
    </row>
    <row r="20" spans="1:10" s="13" customFormat="1" ht="11.25" customHeight="1" x14ac:dyDescent="0.25">
      <c r="D20" s="12"/>
      <c r="E20" s="12"/>
      <c r="F20" s="12"/>
      <c r="G20" s="12"/>
      <c r="H20" s="12"/>
      <c r="I20" s="12"/>
      <c r="J20" s="12"/>
    </row>
    <row r="21" spans="1:10" s="13" customFormat="1" ht="11.25" customHeight="1" x14ac:dyDescent="0.25">
      <c r="D21" s="12"/>
      <c r="E21" s="12"/>
      <c r="F21" s="12"/>
      <c r="G21" s="12"/>
      <c r="H21" s="12"/>
      <c r="I21" s="12"/>
      <c r="J21" s="12"/>
    </row>
    <row r="22" spans="1:10" s="13" customFormat="1" ht="11.25" customHeight="1" x14ac:dyDescent="0.25">
      <c r="B22" s="14"/>
      <c r="C22" s="12"/>
      <c r="D22" s="12"/>
      <c r="E22" s="12"/>
      <c r="F22" s="12"/>
      <c r="G22" s="12"/>
      <c r="H22" s="12"/>
      <c r="I22" s="12"/>
      <c r="J22" s="12"/>
    </row>
    <row r="23" spans="1:10" s="13" customFormat="1" ht="27.75" x14ac:dyDescent="0.25">
      <c r="B23" s="15"/>
      <c r="C23" s="16" t="s">
        <v>280</v>
      </c>
      <c r="D23" s="17"/>
      <c r="E23" s="12"/>
      <c r="F23" s="12"/>
      <c r="G23" s="12"/>
      <c r="H23" s="12"/>
      <c r="I23" s="12"/>
      <c r="J23" s="12"/>
    </row>
    <row r="24" spans="1:10" s="13" customFormat="1" ht="11.25" customHeight="1" x14ac:dyDescent="0.25">
      <c r="B24" s="14"/>
      <c r="C24" s="12"/>
      <c r="D24" s="12"/>
      <c r="E24" s="12"/>
      <c r="F24" s="12"/>
      <c r="G24" s="12"/>
      <c r="H24" s="12"/>
      <c r="I24" s="12"/>
      <c r="J24" s="12"/>
    </row>
    <row r="25" spans="1:10" s="13" customFormat="1" ht="13.5" customHeight="1" x14ac:dyDescent="0.25">
      <c r="B25" s="14"/>
      <c r="C25" s="12"/>
      <c r="D25" s="12"/>
      <c r="E25" s="12"/>
      <c r="F25" s="12"/>
      <c r="G25" s="12"/>
      <c r="H25" s="12"/>
      <c r="I25" s="12"/>
      <c r="J25" s="12"/>
    </row>
    <row r="26" spans="1:10" s="13" customFormat="1" ht="10.5" customHeight="1" x14ac:dyDescent="0.25">
      <c r="B26" s="14"/>
      <c r="C26" s="12"/>
      <c r="D26" s="12"/>
      <c r="E26" s="12"/>
      <c r="F26" s="12"/>
      <c r="G26" s="12"/>
      <c r="H26" s="12"/>
      <c r="I26" s="12"/>
      <c r="J26" s="12"/>
    </row>
    <row r="27" spans="1:10" x14ac:dyDescent="0.25">
      <c r="A27" s="12"/>
    </row>
    <row r="28" spans="1:10" s="13" customFormat="1" ht="11.25" customHeight="1" x14ac:dyDescent="0.25">
      <c r="B28" s="14"/>
      <c r="C28" s="12"/>
      <c r="D28" s="12"/>
      <c r="E28" s="12"/>
      <c r="F28" s="12"/>
      <c r="G28" s="12"/>
      <c r="H28" s="12"/>
      <c r="I28" s="12"/>
      <c r="J28" s="12"/>
    </row>
    <row r="29" spans="1:10" s="13" customFormat="1" x14ac:dyDescent="0.25">
      <c r="B29" s="14"/>
      <c r="C29" s="12"/>
      <c r="D29" s="12"/>
      <c r="E29" s="12"/>
      <c r="F29" s="12"/>
      <c r="G29" s="12"/>
      <c r="H29" s="12"/>
      <c r="I29" s="12"/>
      <c r="J29" s="12"/>
    </row>
    <row r="30" spans="1:10" s="13" customFormat="1" ht="27.75" x14ac:dyDescent="0.25">
      <c r="B30" s="14"/>
      <c r="C30" s="18" t="s">
        <v>270</v>
      </c>
      <c r="D30" s="12"/>
      <c r="E30" s="12"/>
      <c r="F30" s="12"/>
      <c r="G30" s="12"/>
      <c r="H30" s="12"/>
      <c r="I30" s="12"/>
      <c r="J30" s="12"/>
    </row>
    <row r="31" spans="1:10" s="13" customFormat="1" ht="11.25" customHeight="1" x14ac:dyDescent="0.25">
      <c r="B31" s="14"/>
      <c r="C31" s="19"/>
      <c r="D31" s="12"/>
      <c r="E31" s="12"/>
      <c r="F31" s="12"/>
      <c r="G31" s="12"/>
      <c r="H31" s="12"/>
      <c r="I31" s="12"/>
      <c r="J31" s="12"/>
    </row>
    <row r="32" spans="1:10" s="13" customFormat="1" ht="11.25" customHeight="1" x14ac:dyDescent="0.25">
      <c r="B32" s="14"/>
      <c r="C32" s="19"/>
      <c r="D32" s="12"/>
      <c r="E32" s="12"/>
      <c r="F32" s="12"/>
      <c r="G32" s="12"/>
      <c r="H32" s="12"/>
      <c r="I32" s="12"/>
      <c r="J32" s="12"/>
    </row>
    <row r="33" spans="1:12" s="13" customFormat="1" ht="11.25" customHeight="1" x14ac:dyDescent="0.25">
      <c r="B33" s="14"/>
      <c r="C33" s="12"/>
      <c r="D33" s="12"/>
      <c r="E33" s="12"/>
      <c r="F33" s="12"/>
      <c r="G33" s="12"/>
      <c r="H33" s="12"/>
      <c r="I33" s="12"/>
      <c r="J33" s="12"/>
    </row>
    <row r="34" spans="1:12" s="13" customFormat="1" ht="11.25" customHeight="1" x14ac:dyDescent="0.25">
      <c r="B34" s="14"/>
      <c r="C34" s="12"/>
      <c r="D34" s="12"/>
      <c r="E34" s="12"/>
      <c r="F34" s="12"/>
      <c r="G34" s="12"/>
      <c r="H34" s="12"/>
      <c r="I34" s="12"/>
      <c r="J34" s="12"/>
    </row>
    <row r="35" spans="1:12" s="13" customFormat="1" ht="11.25" customHeight="1" x14ac:dyDescent="0.25">
      <c r="B35" s="14"/>
      <c r="C35" s="12"/>
      <c r="D35" s="12"/>
      <c r="E35" s="12"/>
      <c r="F35" s="12"/>
      <c r="G35" s="12"/>
      <c r="H35" s="12"/>
      <c r="I35" s="12"/>
      <c r="J35" s="12"/>
    </row>
    <row r="36" spans="1:12" s="13" customFormat="1" ht="13.5" customHeight="1" x14ac:dyDescent="0.25">
      <c r="B36" s="14"/>
      <c r="C36" s="12"/>
      <c r="D36" s="12"/>
      <c r="E36" s="12"/>
      <c r="F36" s="12"/>
      <c r="G36" s="12"/>
      <c r="H36" s="12"/>
      <c r="I36" s="12"/>
      <c r="J36" s="12"/>
    </row>
    <row r="37" spans="1:12" s="13" customFormat="1" ht="10.5" customHeight="1" x14ac:dyDescent="0.25">
      <c r="B37" s="14"/>
      <c r="C37" s="12"/>
      <c r="D37" s="12"/>
      <c r="E37" s="12"/>
      <c r="F37" s="12"/>
      <c r="G37" s="12"/>
      <c r="H37" s="12"/>
      <c r="I37" s="12"/>
      <c r="J37" s="12"/>
    </row>
    <row r="38" spans="1:12" x14ac:dyDescent="0.25">
      <c r="A38" s="12"/>
    </row>
    <row r="39" spans="1:12" s="13" customFormat="1" ht="12.75" customHeight="1" x14ac:dyDescent="0.25">
      <c r="B39" s="14"/>
      <c r="C39" s="12"/>
      <c r="E39" s="12"/>
      <c r="F39" s="12"/>
      <c r="G39" s="12"/>
      <c r="H39" s="12"/>
      <c r="I39" s="12"/>
      <c r="J39" s="12"/>
    </row>
    <row r="40" spans="1:12" s="13" customFormat="1" x14ac:dyDescent="0.25">
      <c r="B40" s="14"/>
      <c r="C40" s="12"/>
      <c r="E40" s="12"/>
      <c r="F40" s="12"/>
      <c r="G40" s="12"/>
      <c r="H40" s="12"/>
      <c r="I40" s="12"/>
      <c r="J40" s="12"/>
    </row>
    <row r="41" spans="1:12" s="13" customFormat="1" x14ac:dyDescent="0.25">
      <c r="B41" s="14"/>
      <c r="C41" s="12"/>
      <c r="D41" s="12"/>
      <c r="E41" s="12"/>
      <c r="F41" s="12"/>
      <c r="G41" s="12"/>
      <c r="H41" s="12"/>
      <c r="I41" s="12"/>
      <c r="J41" s="12"/>
    </row>
    <row r="42" spans="1:12" s="13" customFormat="1" ht="12.75" customHeight="1" x14ac:dyDescent="0.25">
      <c r="B42" s="14"/>
      <c r="C42" s="12"/>
      <c r="D42" s="12"/>
      <c r="E42" s="12"/>
      <c r="F42" s="12"/>
      <c r="G42" s="12"/>
      <c r="H42" s="12"/>
      <c r="I42" s="12"/>
      <c r="J42" s="12"/>
    </row>
    <row r="43" spans="1:12" ht="20.25" x14ac:dyDescent="0.25">
      <c r="D43" s="20" t="s">
        <v>281</v>
      </c>
    </row>
    <row r="44" spans="1:12" x14ac:dyDescent="0.25">
      <c r="A44" s="12"/>
      <c r="B44" s="12"/>
    </row>
    <row r="45" spans="1:12" ht="18" x14ac:dyDescent="0.25">
      <c r="A45" s="12"/>
      <c r="B45" s="12"/>
      <c r="D45" s="21">
        <v>43297.737129629626</v>
      </c>
    </row>
    <row r="46" spans="1:12" ht="12.75" x14ac:dyDescent="0.25">
      <c r="A46" s="12"/>
      <c r="B46" s="12"/>
      <c r="G46" s="22"/>
      <c r="H46" s="22"/>
      <c r="I46" s="22"/>
      <c r="J46" s="22"/>
      <c r="K46" s="22"/>
      <c r="L46" s="22"/>
    </row>
    <row r="47" spans="1:12" x14ac:dyDescent="0.25">
      <c r="A47" s="12"/>
      <c r="B47" s="12"/>
    </row>
    <row r="48" spans="1:12" x14ac:dyDescent="0.25">
      <c r="A48" s="12"/>
      <c r="B48" s="12"/>
    </row>
    <row r="49" spans="1:12" ht="15" x14ac:dyDescent="0.25">
      <c r="B49" s="23" t="s">
        <v>35</v>
      </c>
    </row>
    <row r="50" spans="1:12" ht="15" x14ac:dyDescent="0.25">
      <c r="B50" s="23"/>
    </row>
    <row r="51" spans="1:12" ht="15" x14ac:dyDescent="0.25">
      <c r="A51" s="22"/>
      <c r="B51" s="23" t="s">
        <v>29</v>
      </c>
      <c r="C51" s="22"/>
      <c r="D51" s="22"/>
      <c r="E51" s="22"/>
      <c r="F51" s="22"/>
    </row>
    <row r="52" spans="1:12" ht="15" x14ac:dyDescent="0.25">
      <c r="B52" s="23"/>
    </row>
    <row r="53" spans="1:12" ht="15" x14ac:dyDescent="0.25">
      <c r="B53" s="23" t="s">
        <v>282</v>
      </c>
    </row>
    <row r="54" spans="1:12" ht="15" x14ac:dyDescent="0.25">
      <c r="B54" s="23" t="s">
        <v>30</v>
      </c>
    </row>
    <row r="55" spans="1:12" ht="12.75" x14ac:dyDescent="0.25">
      <c r="B55" s="13"/>
      <c r="G55" s="22"/>
      <c r="H55" s="22"/>
      <c r="I55" s="22"/>
      <c r="J55" s="22"/>
      <c r="K55" s="22"/>
      <c r="L55" s="22"/>
    </row>
    <row r="56" spans="1:12" ht="15" x14ac:dyDescent="0.25">
      <c r="B56" s="23" t="s">
        <v>31</v>
      </c>
    </row>
    <row r="57" spans="1:12" ht="15" x14ac:dyDescent="0.25">
      <c r="B57" s="23" t="s">
        <v>32</v>
      </c>
    </row>
    <row r="62" spans="1:12" ht="12.75" x14ac:dyDescent="0.25">
      <c r="A62" s="22" t="s">
        <v>33</v>
      </c>
      <c r="B62" s="24"/>
      <c r="C62" s="219" t="s">
        <v>36</v>
      </c>
      <c r="D62" s="219"/>
      <c r="E62" s="25"/>
      <c r="F62" s="25" t="s">
        <v>34</v>
      </c>
    </row>
    <row r="65" spans="1:10" s="13" customFormat="1" ht="11.25" customHeight="1" x14ac:dyDescent="0.25">
      <c r="B65" s="14"/>
      <c r="C65" s="12"/>
      <c r="D65" s="12"/>
      <c r="E65" s="12"/>
      <c r="F65" s="12"/>
      <c r="G65" s="12"/>
      <c r="H65" s="12"/>
      <c r="I65" s="12"/>
      <c r="J65" s="12"/>
    </row>
    <row r="69" spans="1:10" x14ac:dyDescent="0.25">
      <c r="A69" s="12"/>
      <c r="B69" s="12"/>
    </row>
    <row r="70" spans="1:10" x14ac:dyDescent="0.25">
      <c r="A70" s="12"/>
      <c r="B70" s="12"/>
    </row>
    <row r="71" spans="1:10" x14ac:dyDescent="0.25">
      <c r="A71" s="12"/>
      <c r="B71" s="12"/>
    </row>
    <row r="72" spans="1:10" x14ac:dyDescent="0.25">
      <c r="A72" s="12"/>
      <c r="B72" s="12"/>
    </row>
    <row r="73" spans="1:10" x14ac:dyDescent="0.25">
      <c r="A73" s="12"/>
      <c r="B73" s="12"/>
    </row>
    <row r="74" spans="1:10" x14ac:dyDescent="0.25">
      <c r="A74" s="12"/>
      <c r="B74" s="12"/>
    </row>
    <row r="75" spans="1:10" x14ac:dyDescent="0.25">
      <c r="A75" s="12"/>
      <c r="B75" s="12"/>
    </row>
  </sheetData>
  <mergeCells count="1">
    <mergeCell ref="C62:D62"/>
  </mergeCells>
  <printOptions horizontalCentered="1" verticalCentered="1"/>
  <pageMargins left="0.39370078740157483" right="0.39370078740157483" top="0.39370078740157483" bottom="0.39370078740157483" header="0.31496062992125984" footer="0.31496062992125984"/>
  <pageSetup paperSize="9" scale="72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D7"/>
  <sheetViews>
    <sheetView showGridLines="0" zoomScale="115" zoomScaleNormal="115" workbookViewId="0">
      <selection activeCell="D1" sqref="D1"/>
    </sheetView>
  </sheetViews>
  <sheetFormatPr defaultRowHeight="15" x14ac:dyDescent="0.25"/>
  <cols>
    <col min="1" max="1" width="3.7109375" customWidth="1"/>
    <col min="2" max="2" width="15.85546875" customWidth="1"/>
    <col min="3" max="3" width="2.85546875" customWidth="1"/>
    <col min="4" max="4" width="54.7109375" customWidth="1"/>
  </cols>
  <sheetData>
    <row r="1" spans="1:4" ht="18.75" x14ac:dyDescent="0.3">
      <c r="A1" s="6" t="s">
        <v>279</v>
      </c>
      <c r="B1" s="2"/>
      <c r="C1" s="2"/>
      <c r="D1" s="7" t="s">
        <v>11</v>
      </c>
    </row>
    <row r="2" spans="1:4" ht="18.75" x14ac:dyDescent="0.3">
      <c r="A2" s="6"/>
      <c r="B2" s="2"/>
      <c r="C2" s="2"/>
      <c r="D2" s="7"/>
    </row>
    <row r="3" spans="1:4" ht="18.75" x14ac:dyDescent="0.3">
      <c r="A3" s="6"/>
      <c r="B3" s="4" t="s">
        <v>10</v>
      </c>
      <c r="C3" s="5"/>
      <c r="D3" s="4" t="s">
        <v>9</v>
      </c>
    </row>
    <row r="4" spans="1:4" ht="15" customHeight="1" x14ac:dyDescent="0.3">
      <c r="A4" s="3"/>
      <c r="B4" s="1" t="str">
        <f ca="1">HYPERLINK("#"&amp;CELL("address",Macro_CurrPrices!D$2),MID(CELL("filename",Macro_CurrPrices!D$2),FIND("]",CELL("filename",Macro_CurrPrices!D$2))+1,256))</f>
        <v>Macro_CurrPrices</v>
      </c>
      <c r="D4" s="2" t="s">
        <v>267</v>
      </c>
    </row>
    <row r="5" spans="1:4" ht="15" customHeight="1" x14ac:dyDescent="0.3">
      <c r="A5" s="3"/>
      <c r="B5" s="1" t="str">
        <f ca="1">HYPERLINK("#"&amp;CELL("address",Macro_euro2010!D$2),MID(CELL("filename",Macro_euro2010!D$2),FIND("]",CELL("filename",Macro_euro2010!D$2))+1,256))</f>
        <v>Macro_euro2010</v>
      </c>
      <c r="D5" s="2" t="s">
        <v>268</v>
      </c>
    </row>
    <row r="6" spans="1:4" ht="15" customHeight="1" x14ac:dyDescent="0.3">
      <c r="A6" s="3"/>
      <c r="B6" s="1" t="str">
        <f ca="1">HYPERLINK("#"&amp;CELL("address",'Macro_JRC-IDEES'!$D$2),MID(CELL("filename",'Macro_JRC-IDEES'!$D$2),FIND("]",CELL("filename",'Macro_JRC-IDEES'!$D$2))+1,256))</f>
        <v>Macro_JRC-IDEES</v>
      </c>
      <c r="D6" s="2" t="s">
        <v>278</v>
      </c>
    </row>
    <row r="7" spans="1:4" ht="15" customHeight="1" x14ac:dyDescent="0.3">
      <c r="A7" s="3"/>
      <c r="B7" s="1" t="str">
        <f ca="1">HYPERLINK("#"&amp;CELL("address",definitions!$D$2),MID(CELL("filename",definitions!$D$2),FIND("]",CELL("filename",definitions!$D$2))+1,256))</f>
        <v>definitions</v>
      </c>
      <c r="D7" s="2" t="s">
        <v>269</v>
      </c>
    </row>
  </sheetData>
  <pageMargins left="0.39370078740157483" right="0.39370078740157483" top="0.39370078740157483" bottom="0.39370078740157483" header="0.31496062992125984" footer="0.31496062992125984"/>
  <pageSetup paperSize="9" scale="9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S75"/>
  <sheetViews>
    <sheetView showGridLines="0" zoomScale="110" zoomScaleNormal="110" workbookViewId="0">
      <pane xSplit="3" ySplit="1" topLeftCell="D2" activePane="bottomRight" state="frozen"/>
      <selection activeCell="D2" sqref="D2"/>
      <selection pane="topRight" activeCell="D2" sqref="D2"/>
      <selection pane="bottomLeft" activeCell="D2" sqref="D2"/>
      <selection pane="bottomRight" activeCell="D2" sqref="D2"/>
    </sheetView>
  </sheetViews>
  <sheetFormatPr defaultRowHeight="11.25" x14ac:dyDescent="0.2"/>
  <cols>
    <col min="1" max="1" width="3.28515625" style="147" customWidth="1" collapsed="1"/>
    <col min="2" max="2" width="9.28515625" style="147" customWidth="1"/>
    <col min="3" max="3" width="50.7109375" style="147" customWidth="1" collapsed="1"/>
    <col min="4" max="19" width="8.7109375" style="147" customWidth="1"/>
    <col min="20" max="16384" width="9.140625" style="147"/>
  </cols>
  <sheetData>
    <row r="1" spans="1:19" ht="12.75" customHeight="1" x14ac:dyDescent="0.2">
      <c r="B1" s="167" t="s">
        <v>279</v>
      </c>
      <c r="C1" s="148" t="s">
        <v>250</v>
      </c>
      <c r="D1" s="147">
        <v>2000</v>
      </c>
      <c r="E1" s="147">
        <v>2001</v>
      </c>
      <c r="F1" s="147">
        <v>2002</v>
      </c>
      <c r="G1" s="147">
        <v>2003</v>
      </c>
      <c r="H1" s="147">
        <v>2004</v>
      </c>
      <c r="I1" s="147">
        <v>2005</v>
      </c>
      <c r="J1" s="147">
        <v>2006</v>
      </c>
      <c r="K1" s="147">
        <v>2007</v>
      </c>
      <c r="L1" s="147">
        <v>2008</v>
      </c>
      <c r="M1" s="147">
        <v>2009</v>
      </c>
      <c r="N1" s="147">
        <v>2010</v>
      </c>
      <c r="O1" s="147">
        <v>2011</v>
      </c>
      <c r="P1" s="147">
        <v>2012</v>
      </c>
      <c r="Q1" s="147">
        <v>2013</v>
      </c>
      <c r="R1" s="147">
        <v>2014</v>
      </c>
      <c r="S1" s="147">
        <v>2015</v>
      </c>
    </row>
    <row r="2" spans="1:19" ht="12.75" customHeight="1" x14ac:dyDescent="0.2">
      <c r="A2" s="149"/>
      <c r="B2" s="150" t="s">
        <v>37</v>
      </c>
      <c r="C2" s="151" t="s">
        <v>38</v>
      </c>
      <c r="D2" s="152">
        <v>108381</v>
      </c>
      <c r="E2" s="152">
        <v>121956.7</v>
      </c>
      <c r="F2" s="152">
        <v>135954.79999999999</v>
      </c>
      <c r="G2" s="152">
        <v>145556.6</v>
      </c>
      <c r="H2" s="152">
        <v>156143.20000000001</v>
      </c>
      <c r="I2" s="152">
        <v>170188.4</v>
      </c>
      <c r="J2" s="152">
        <v>184995.4</v>
      </c>
      <c r="K2" s="152">
        <v>197201.7</v>
      </c>
      <c r="L2" s="152">
        <v>187756.2</v>
      </c>
      <c r="M2" s="152">
        <v>170096.9</v>
      </c>
      <c r="N2" s="152">
        <v>167583.20000000001</v>
      </c>
      <c r="O2" s="152">
        <v>171939.20000000001</v>
      </c>
      <c r="P2" s="152">
        <v>175561.1</v>
      </c>
      <c r="Q2" s="152">
        <v>180298.3</v>
      </c>
      <c r="R2" s="152">
        <v>194537.2</v>
      </c>
      <c r="S2" s="152">
        <v>262037.4</v>
      </c>
    </row>
    <row r="3" spans="1:19" ht="12.75" customHeight="1" x14ac:dyDescent="0.2">
      <c r="A3" s="153"/>
      <c r="B3" s="154" t="s">
        <v>39</v>
      </c>
      <c r="C3" s="155" t="s">
        <v>40</v>
      </c>
      <c r="D3" s="156">
        <v>51131.5</v>
      </c>
      <c r="E3" s="156">
        <v>55833.2</v>
      </c>
      <c r="F3" s="156">
        <v>60878.5</v>
      </c>
      <c r="G3" s="156">
        <v>65104.2</v>
      </c>
      <c r="H3" s="156">
        <v>68677.899999999994</v>
      </c>
      <c r="I3" s="156">
        <v>74674.7</v>
      </c>
      <c r="J3" s="156">
        <v>81673.2</v>
      </c>
      <c r="K3" s="156">
        <v>89722.1</v>
      </c>
      <c r="L3" s="156">
        <v>91389.6</v>
      </c>
      <c r="M3" s="156">
        <v>81190.60000000002</v>
      </c>
      <c r="N3" s="156">
        <v>79788.100000000006</v>
      </c>
      <c r="O3" s="156">
        <v>79251</v>
      </c>
      <c r="P3" s="156">
        <v>79578.2</v>
      </c>
      <c r="Q3" s="156">
        <v>80798.000000000015</v>
      </c>
      <c r="R3" s="156">
        <v>83432.5</v>
      </c>
      <c r="S3" s="156">
        <v>87326.399999999994</v>
      </c>
    </row>
    <row r="4" spans="1:19" ht="12.75" customHeight="1" x14ac:dyDescent="0.2">
      <c r="A4" s="157"/>
      <c r="B4" s="158" t="s">
        <v>41</v>
      </c>
      <c r="C4" s="159" t="s">
        <v>42</v>
      </c>
      <c r="D4" s="160">
        <v>96353.4</v>
      </c>
      <c r="E4" s="160">
        <v>108425.9</v>
      </c>
      <c r="F4" s="160">
        <v>120282.9</v>
      </c>
      <c r="G4" s="160">
        <v>128614.6</v>
      </c>
      <c r="H4" s="160">
        <v>136976.1</v>
      </c>
      <c r="I4" s="160">
        <v>149002.20000000001</v>
      </c>
      <c r="J4" s="160">
        <v>162098.5</v>
      </c>
      <c r="K4" s="160">
        <v>174612.3</v>
      </c>
      <c r="L4" s="160">
        <v>167179.00000000003</v>
      </c>
      <c r="M4" s="160">
        <v>152159.99999999997</v>
      </c>
      <c r="N4" s="160">
        <v>151870.9</v>
      </c>
      <c r="O4" s="160">
        <v>156664.5</v>
      </c>
      <c r="P4" s="160">
        <v>159685.1</v>
      </c>
      <c r="Q4" s="160">
        <v>165713.60000000001</v>
      </c>
      <c r="R4" s="160">
        <v>178582.6</v>
      </c>
      <c r="S4" s="160">
        <v>243301.8</v>
      </c>
    </row>
    <row r="5" spans="1:19" ht="12.75" customHeight="1" x14ac:dyDescent="0.2">
      <c r="B5" s="147" t="s">
        <v>43</v>
      </c>
      <c r="D5" s="161"/>
      <c r="E5" s="161"/>
      <c r="F5" s="161"/>
      <c r="G5" s="161"/>
      <c r="H5" s="161"/>
      <c r="I5" s="161"/>
      <c r="J5" s="161"/>
      <c r="K5" s="161"/>
      <c r="L5" s="161"/>
      <c r="M5" s="161"/>
      <c r="N5" s="161"/>
      <c r="O5" s="161"/>
      <c r="P5" s="161"/>
      <c r="Q5" s="161"/>
      <c r="R5" s="161"/>
      <c r="S5" s="161"/>
    </row>
    <row r="6" spans="1:19" ht="12.75" customHeight="1" x14ac:dyDescent="0.2">
      <c r="A6" s="220" t="s">
        <v>44</v>
      </c>
      <c r="B6" s="150" t="s">
        <v>45</v>
      </c>
      <c r="C6" s="151" t="s">
        <v>46</v>
      </c>
      <c r="D6" s="152">
        <v>2714.7</v>
      </c>
      <c r="E6" s="152">
        <v>2431.1</v>
      </c>
      <c r="F6" s="152">
        <v>2356.8999999999996</v>
      </c>
      <c r="G6" s="152">
        <v>2151.1999999999998</v>
      </c>
      <c r="H6" s="152">
        <v>2455.8000000000002</v>
      </c>
      <c r="I6" s="152">
        <v>1756</v>
      </c>
      <c r="J6" s="152">
        <v>1698.5</v>
      </c>
      <c r="K6" s="152">
        <v>2050.8000000000002</v>
      </c>
      <c r="L6" s="152">
        <v>1587.4</v>
      </c>
      <c r="M6" s="152">
        <v>942.4</v>
      </c>
      <c r="N6" s="152">
        <v>1604.1</v>
      </c>
      <c r="O6" s="152">
        <v>2079.3000000000002</v>
      </c>
      <c r="P6" s="152">
        <v>1740.7</v>
      </c>
      <c r="Q6" s="152">
        <v>2026.6</v>
      </c>
      <c r="R6" s="152">
        <v>2504.5000000000005</v>
      </c>
      <c r="S6" s="152">
        <v>2340.3000000000002</v>
      </c>
    </row>
    <row r="7" spans="1:19" ht="12.75" customHeight="1" x14ac:dyDescent="0.2">
      <c r="A7" s="221"/>
      <c r="B7" s="154" t="s">
        <v>47</v>
      </c>
      <c r="C7" s="155" t="s">
        <v>48</v>
      </c>
      <c r="D7" s="156">
        <v>27233</v>
      </c>
      <c r="E7" s="156">
        <v>33515.199999999997</v>
      </c>
      <c r="F7" s="156">
        <v>39058.900000000016</v>
      </c>
      <c r="G7" s="156">
        <v>37024.400000000016</v>
      </c>
      <c r="H7" s="156">
        <v>36121.100000000013</v>
      </c>
      <c r="I7" s="156">
        <v>36626.300000000025</v>
      </c>
      <c r="J7" s="156">
        <v>38255.300000000025</v>
      </c>
      <c r="K7" s="156">
        <v>40151.1</v>
      </c>
      <c r="L7" s="156">
        <v>37507.199999999997</v>
      </c>
      <c r="M7" s="156">
        <v>39224.899999999994</v>
      </c>
      <c r="N7" s="156">
        <v>37080.199999999983</v>
      </c>
      <c r="O7" s="156">
        <v>41314</v>
      </c>
      <c r="P7" s="156">
        <v>40773.499999999985</v>
      </c>
      <c r="Q7" s="156">
        <v>40866.300000000003</v>
      </c>
      <c r="R7" s="156">
        <v>43419.499999999993</v>
      </c>
      <c r="S7" s="156">
        <v>94454.6</v>
      </c>
    </row>
    <row r="8" spans="1:19" ht="12.75" customHeight="1" x14ac:dyDescent="0.2">
      <c r="A8" s="221"/>
      <c r="B8" s="154" t="s">
        <v>49</v>
      </c>
      <c r="C8" s="155" t="s">
        <v>50</v>
      </c>
      <c r="D8" s="156">
        <v>6894.2</v>
      </c>
      <c r="E8" s="156">
        <v>8039.6999999999989</v>
      </c>
      <c r="F8" s="156">
        <v>8633.1</v>
      </c>
      <c r="G8" s="156">
        <v>9886.6</v>
      </c>
      <c r="H8" s="156">
        <v>11893.7</v>
      </c>
      <c r="I8" s="156">
        <v>14559.2</v>
      </c>
      <c r="J8" s="156">
        <v>17298.099999999999</v>
      </c>
      <c r="K8" s="156">
        <v>15989.9</v>
      </c>
      <c r="L8" s="156">
        <v>10981.5</v>
      </c>
      <c r="M8" s="156">
        <v>4110.8999999999996</v>
      </c>
      <c r="N8" s="156">
        <v>2508.6</v>
      </c>
      <c r="O8" s="156">
        <v>2595.1999999999994</v>
      </c>
      <c r="P8" s="156">
        <v>3651.1</v>
      </c>
      <c r="Q8" s="156">
        <v>4542.8</v>
      </c>
      <c r="R8" s="156">
        <v>5774.9</v>
      </c>
      <c r="S8" s="156">
        <v>6179</v>
      </c>
    </row>
    <row r="9" spans="1:19" ht="12.75" customHeight="1" x14ac:dyDescent="0.2">
      <c r="A9" s="221"/>
      <c r="B9" s="154" t="s">
        <v>51</v>
      </c>
      <c r="C9" s="155" t="s">
        <v>52</v>
      </c>
      <c r="D9" s="156">
        <v>16733.900000000001</v>
      </c>
      <c r="E9" s="156">
        <v>16473.599999999999</v>
      </c>
      <c r="F9" s="156">
        <v>17949.7</v>
      </c>
      <c r="G9" s="156">
        <v>20147.099999999999</v>
      </c>
      <c r="H9" s="156">
        <v>21178.400000000001</v>
      </c>
      <c r="I9" s="156">
        <v>23522</v>
      </c>
      <c r="J9" s="156">
        <v>25918.6</v>
      </c>
      <c r="K9" s="156">
        <v>28679</v>
      </c>
      <c r="L9" s="156">
        <v>27081.200000000001</v>
      </c>
      <c r="M9" s="156">
        <v>24492.7</v>
      </c>
      <c r="N9" s="156">
        <v>24585.7</v>
      </c>
      <c r="O9" s="156">
        <v>25368.5</v>
      </c>
      <c r="P9" s="156">
        <v>26133.599999999999</v>
      </c>
      <c r="Q9" s="156">
        <v>28556.799999999999</v>
      </c>
      <c r="R9" s="156">
        <v>28909.3</v>
      </c>
      <c r="S9" s="156">
        <v>30668.9</v>
      </c>
    </row>
    <row r="10" spans="1:19" ht="12.75" customHeight="1" x14ac:dyDescent="0.2">
      <c r="A10" s="221"/>
      <c r="B10" s="154" t="s">
        <v>53</v>
      </c>
      <c r="C10" s="155" t="s">
        <v>54</v>
      </c>
      <c r="D10" s="156">
        <v>7755.6</v>
      </c>
      <c r="E10" s="156">
        <v>7834.3</v>
      </c>
      <c r="F10" s="156">
        <v>7775.8</v>
      </c>
      <c r="G10" s="156">
        <v>8427.9000000000015</v>
      </c>
      <c r="H10" s="156">
        <v>9483.7000000000007</v>
      </c>
      <c r="I10" s="156">
        <v>10224.799999999999</v>
      </c>
      <c r="J10" s="156">
        <v>10280.5</v>
      </c>
      <c r="K10" s="156">
        <v>11366.5</v>
      </c>
      <c r="L10" s="156">
        <v>12715.6</v>
      </c>
      <c r="M10" s="156">
        <v>12723.3</v>
      </c>
      <c r="N10" s="156">
        <v>13833.7</v>
      </c>
      <c r="O10" s="156">
        <v>13776.9</v>
      </c>
      <c r="P10" s="156">
        <v>15275.8</v>
      </c>
      <c r="Q10" s="156">
        <v>16446</v>
      </c>
      <c r="R10" s="156">
        <v>18920.5</v>
      </c>
      <c r="S10" s="156">
        <v>21533</v>
      </c>
    </row>
    <row r="11" spans="1:19" ht="12.75" customHeight="1" x14ac:dyDescent="0.2">
      <c r="A11" s="221"/>
      <c r="B11" s="154" t="s">
        <v>55</v>
      </c>
      <c r="C11" s="155" t="s">
        <v>56</v>
      </c>
      <c r="D11" s="156">
        <v>7196</v>
      </c>
      <c r="E11" s="156">
        <v>8145.9</v>
      </c>
      <c r="F11" s="156">
        <v>8862</v>
      </c>
      <c r="G11" s="156">
        <v>11438.4</v>
      </c>
      <c r="H11" s="156">
        <v>12823.2</v>
      </c>
      <c r="I11" s="156">
        <v>14493.7</v>
      </c>
      <c r="J11" s="156">
        <v>15861.5</v>
      </c>
      <c r="K11" s="156">
        <v>17398.099999999999</v>
      </c>
      <c r="L11" s="156">
        <v>16412.900000000001</v>
      </c>
      <c r="M11" s="156">
        <v>16036.6</v>
      </c>
      <c r="N11" s="156">
        <v>17088</v>
      </c>
      <c r="O11" s="156">
        <v>15116.3</v>
      </c>
      <c r="P11" s="156">
        <v>14518.7</v>
      </c>
      <c r="Q11" s="156">
        <v>13136.9</v>
      </c>
      <c r="R11" s="156">
        <v>14731.2</v>
      </c>
      <c r="S11" s="156">
        <v>16393.2</v>
      </c>
    </row>
    <row r="12" spans="1:19" ht="12.75" customHeight="1" x14ac:dyDescent="0.2">
      <c r="A12" s="221"/>
      <c r="B12" s="154" t="s">
        <v>57</v>
      </c>
      <c r="C12" s="155" t="s">
        <v>58</v>
      </c>
      <c r="D12" s="156">
        <v>6781.8</v>
      </c>
      <c r="E12" s="156">
        <v>7976.0000000000009</v>
      </c>
      <c r="F12" s="156">
        <v>9232.5999999999985</v>
      </c>
      <c r="G12" s="156">
        <v>9609.0000000000018</v>
      </c>
      <c r="H12" s="156">
        <v>9673.2999999999993</v>
      </c>
      <c r="I12" s="156">
        <v>9946.4</v>
      </c>
      <c r="J12" s="156">
        <v>11088.9</v>
      </c>
      <c r="K12" s="156">
        <v>12953.5</v>
      </c>
      <c r="L12" s="156">
        <v>13135.8</v>
      </c>
      <c r="M12" s="156">
        <v>8551.2000000000007</v>
      </c>
      <c r="N12" s="156">
        <v>9994.9</v>
      </c>
      <c r="O12" s="156">
        <v>10640.4</v>
      </c>
      <c r="P12" s="156">
        <v>11686.7</v>
      </c>
      <c r="Q12" s="156">
        <v>12441.8</v>
      </c>
      <c r="R12" s="156">
        <v>13647.1</v>
      </c>
      <c r="S12" s="156">
        <v>14490.8</v>
      </c>
    </row>
    <row r="13" spans="1:19" ht="12.75" customHeight="1" x14ac:dyDescent="0.2">
      <c r="A13" s="221"/>
      <c r="B13" s="154" t="s">
        <v>59</v>
      </c>
      <c r="C13" s="155" t="s">
        <v>60</v>
      </c>
      <c r="D13" s="156">
        <v>6184.2</v>
      </c>
      <c r="E13" s="156">
        <v>6856.6</v>
      </c>
      <c r="F13" s="156">
        <v>6989.1</v>
      </c>
      <c r="G13" s="156">
        <v>8096.6</v>
      </c>
      <c r="H13" s="156">
        <v>9441.7999999999993</v>
      </c>
      <c r="I13" s="156">
        <v>12082.4</v>
      </c>
      <c r="J13" s="156">
        <v>13281.3</v>
      </c>
      <c r="K13" s="156">
        <v>14813.4</v>
      </c>
      <c r="L13" s="156">
        <v>14381.1</v>
      </c>
      <c r="M13" s="156">
        <v>13069.7</v>
      </c>
      <c r="N13" s="156">
        <v>13767.1</v>
      </c>
      <c r="O13" s="156">
        <v>14787.5</v>
      </c>
      <c r="P13" s="156">
        <v>15300.2</v>
      </c>
      <c r="Q13" s="156">
        <v>16973.499999999996</v>
      </c>
      <c r="R13" s="156">
        <v>19599.599999999999</v>
      </c>
      <c r="S13" s="156">
        <v>25213</v>
      </c>
    </row>
    <row r="14" spans="1:19" ht="12.75" customHeight="1" x14ac:dyDescent="0.2">
      <c r="A14" s="221"/>
      <c r="B14" s="154" t="s">
        <v>61</v>
      </c>
      <c r="C14" s="155" t="s">
        <v>62</v>
      </c>
      <c r="D14" s="156">
        <v>12810.3</v>
      </c>
      <c r="E14" s="156">
        <v>14810.8</v>
      </c>
      <c r="F14" s="156">
        <v>16816.900000000001</v>
      </c>
      <c r="G14" s="156">
        <v>18979.599999999999</v>
      </c>
      <c r="H14" s="156">
        <v>20910.599999999999</v>
      </c>
      <c r="I14" s="156">
        <v>22616</v>
      </c>
      <c r="J14" s="156">
        <v>24782.3</v>
      </c>
      <c r="K14" s="156">
        <v>27165.8</v>
      </c>
      <c r="L14" s="156">
        <v>29462.2</v>
      </c>
      <c r="M14" s="156">
        <v>29423.9</v>
      </c>
      <c r="N14" s="156">
        <v>27867.599999999999</v>
      </c>
      <c r="O14" s="156">
        <v>27995.9</v>
      </c>
      <c r="P14" s="156">
        <v>27732.5</v>
      </c>
      <c r="Q14" s="156">
        <v>27759</v>
      </c>
      <c r="R14" s="156">
        <v>27985.1</v>
      </c>
      <c r="S14" s="156">
        <v>28978.1</v>
      </c>
    </row>
    <row r="15" spans="1:19" ht="12.75" customHeight="1" x14ac:dyDescent="0.2">
      <c r="A15" s="221"/>
      <c r="B15" s="154" t="s">
        <v>63</v>
      </c>
      <c r="C15" s="155" t="s">
        <v>64</v>
      </c>
      <c r="D15" s="156">
        <v>2049.6999999999998</v>
      </c>
      <c r="E15" s="156">
        <v>2342.6999999999998</v>
      </c>
      <c r="F15" s="156">
        <v>2607.9</v>
      </c>
      <c r="G15" s="156">
        <v>2853.8</v>
      </c>
      <c r="H15" s="156">
        <v>2994.5</v>
      </c>
      <c r="I15" s="156">
        <v>3175.4</v>
      </c>
      <c r="J15" s="156">
        <v>3633.5</v>
      </c>
      <c r="K15" s="156">
        <v>4044.2</v>
      </c>
      <c r="L15" s="156">
        <v>3914.1</v>
      </c>
      <c r="M15" s="156">
        <v>3584.4</v>
      </c>
      <c r="N15" s="156">
        <v>3541</v>
      </c>
      <c r="O15" s="156">
        <v>2990.5</v>
      </c>
      <c r="P15" s="156">
        <v>2872.3</v>
      </c>
      <c r="Q15" s="156">
        <v>2963.9</v>
      </c>
      <c r="R15" s="156">
        <v>3090.9</v>
      </c>
      <c r="S15" s="156">
        <v>3050.9</v>
      </c>
    </row>
    <row r="16" spans="1:19" ht="12.75" customHeight="1" x14ac:dyDescent="0.2">
      <c r="A16" s="222"/>
      <c r="B16" s="162" t="s">
        <v>65</v>
      </c>
      <c r="C16" s="163" t="s">
        <v>66</v>
      </c>
      <c r="D16" s="164">
        <f>SUM(D6:D15)</f>
        <v>96353.4</v>
      </c>
      <c r="E16" s="164">
        <f t="shared" ref="E16:S16" si="0">SUM(E6:E15)</f>
        <v>108425.9</v>
      </c>
      <c r="F16" s="164">
        <f t="shared" si="0"/>
        <v>120282.90000000002</v>
      </c>
      <c r="G16" s="164">
        <f t="shared" si="0"/>
        <v>128614.60000000002</v>
      </c>
      <c r="H16" s="164">
        <f t="shared" si="0"/>
        <v>136976.10000000003</v>
      </c>
      <c r="I16" s="164">
        <f t="shared" si="0"/>
        <v>149002.20000000001</v>
      </c>
      <c r="J16" s="164">
        <f t="shared" si="0"/>
        <v>162098.5</v>
      </c>
      <c r="K16" s="164">
        <f t="shared" si="0"/>
        <v>174612.3</v>
      </c>
      <c r="L16" s="164">
        <f t="shared" si="0"/>
        <v>167179.00000000003</v>
      </c>
      <c r="M16" s="164">
        <f t="shared" si="0"/>
        <v>152160</v>
      </c>
      <c r="N16" s="164">
        <f t="shared" si="0"/>
        <v>151870.89999999997</v>
      </c>
      <c r="O16" s="164">
        <f t="shared" si="0"/>
        <v>156664.5</v>
      </c>
      <c r="P16" s="164">
        <f t="shared" si="0"/>
        <v>159685.09999999998</v>
      </c>
      <c r="Q16" s="164">
        <f t="shared" si="0"/>
        <v>165713.59999999998</v>
      </c>
      <c r="R16" s="164">
        <f t="shared" si="0"/>
        <v>178582.6</v>
      </c>
      <c r="S16" s="164">
        <f t="shared" si="0"/>
        <v>243301.80000000002</v>
      </c>
    </row>
    <row r="17" spans="1:19" ht="12.75" customHeight="1" x14ac:dyDescent="0.2">
      <c r="D17" s="161"/>
      <c r="E17" s="161"/>
      <c r="F17" s="161"/>
      <c r="G17" s="161"/>
      <c r="H17" s="161"/>
      <c r="I17" s="161"/>
      <c r="J17" s="161"/>
      <c r="K17" s="161"/>
      <c r="L17" s="161"/>
      <c r="M17" s="161"/>
      <c r="N17" s="161"/>
      <c r="O17" s="161"/>
      <c r="P17" s="161"/>
      <c r="Q17" s="161"/>
      <c r="R17" s="161"/>
      <c r="S17" s="161"/>
    </row>
    <row r="18" spans="1:19" ht="12.75" customHeight="1" x14ac:dyDescent="0.2">
      <c r="A18" s="220" t="s">
        <v>67</v>
      </c>
      <c r="B18" s="150" t="s">
        <v>45</v>
      </c>
      <c r="C18" s="151" t="s">
        <v>46</v>
      </c>
      <c r="D18" s="152">
        <v>2714.7</v>
      </c>
      <c r="E18" s="152">
        <v>2431.1</v>
      </c>
      <c r="F18" s="152">
        <v>2356.8999999999996</v>
      </c>
      <c r="G18" s="152">
        <v>2151.1999999999998</v>
      </c>
      <c r="H18" s="152">
        <v>2455.8000000000002</v>
      </c>
      <c r="I18" s="152">
        <v>1756</v>
      </c>
      <c r="J18" s="152">
        <v>1698.5</v>
      </c>
      <c r="K18" s="152">
        <v>2050.8000000000002</v>
      </c>
      <c r="L18" s="152">
        <v>1587.4</v>
      </c>
      <c r="M18" s="152">
        <v>942.4</v>
      </c>
      <c r="N18" s="152">
        <v>1604.1</v>
      </c>
      <c r="O18" s="152">
        <v>2079.3000000000002</v>
      </c>
      <c r="P18" s="152">
        <v>1740.7</v>
      </c>
      <c r="Q18" s="152">
        <v>2026.6</v>
      </c>
      <c r="R18" s="152">
        <v>2504.5000000000005</v>
      </c>
      <c r="S18" s="152">
        <v>2340.3000000000002</v>
      </c>
    </row>
    <row r="19" spans="1:19" ht="12.75" customHeight="1" x14ac:dyDescent="0.2">
      <c r="A19" s="221"/>
      <c r="B19" s="154" t="s">
        <v>68</v>
      </c>
      <c r="C19" s="155" t="s">
        <v>69</v>
      </c>
      <c r="D19" s="156">
        <v>478.7</v>
      </c>
      <c r="E19" s="156">
        <v>608.5</v>
      </c>
      <c r="F19" s="156">
        <v>552.79999999999995</v>
      </c>
      <c r="G19" s="156">
        <v>619.9</v>
      </c>
      <c r="H19" s="156">
        <v>455.8</v>
      </c>
      <c r="I19" s="156">
        <v>574.90000000000009</v>
      </c>
      <c r="J19" s="156">
        <v>932.4</v>
      </c>
      <c r="K19" s="156">
        <v>1208</v>
      </c>
      <c r="L19" s="156">
        <v>913.1</v>
      </c>
      <c r="M19" s="156">
        <v>916.2</v>
      </c>
      <c r="N19" s="156">
        <v>686.7</v>
      </c>
      <c r="O19" s="156">
        <v>764.9</v>
      </c>
      <c r="P19" s="156">
        <v>909.5</v>
      </c>
      <c r="Q19" s="156">
        <v>752.1</v>
      </c>
      <c r="R19" s="156">
        <v>895.4</v>
      </c>
      <c r="S19" s="156">
        <v>548.9</v>
      </c>
    </row>
    <row r="20" spans="1:19" ht="12.75" customHeight="1" x14ac:dyDescent="0.2">
      <c r="A20" s="221"/>
      <c r="B20" s="154" t="s">
        <v>70</v>
      </c>
      <c r="C20" s="155" t="s">
        <v>71</v>
      </c>
      <c r="D20" s="156">
        <v>25071.399999999994</v>
      </c>
      <c r="E20" s="156">
        <v>30813.999999999989</v>
      </c>
      <c r="F20" s="156">
        <v>36360.80000000001</v>
      </c>
      <c r="G20" s="156">
        <v>33990.200000000019</v>
      </c>
      <c r="H20" s="156">
        <v>32996.80000000001</v>
      </c>
      <c r="I20" s="156">
        <v>33346.800000000025</v>
      </c>
      <c r="J20" s="156">
        <v>34323.500000000022</v>
      </c>
      <c r="K20" s="156">
        <v>35395.699999999997</v>
      </c>
      <c r="L20" s="156">
        <v>32863.800000000003</v>
      </c>
      <c r="M20" s="156">
        <v>34544.399999999987</v>
      </c>
      <c r="N20" s="156">
        <v>32757.89999999998</v>
      </c>
      <c r="O20" s="156">
        <v>36837.800000000003</v>
      </c>
      <c r="P20" s="156">
        <v>35770.899999999987</v>
      </c>
      <c r="Q20" s="156">
        <v>35768.300000000003</v>
      </c>
      <c r="R20" s="156">
        <v>38414.099999999991</v>
      </c>
      <c r="S20" s="156">
        <v>89928.3</v>
      </c>
    </row>
    <row r="21" spans="1:19" ht="12.75" customHeight="1" x14ac:dyDescent="0.2">
      <c r="A21" s="221"/>
      <c r="B21" s="154" t="s">
        <v>72</v>
      </c>
      <c r="C21" s="155" t="s">
        <v>73</v>
      </c>
      <c r="D21" s="156">
        <v>1093.8</v>
      </c>
      <c r="E21" s="156">
        <v>1367.5</v>
      </c>
      <c r="F21" s="156">
        <v>1372.4</v>
      </c>
      <c r="G21" s="156">
        <v>1593.9</v>
      </c>
      <c r="H21" s="156">
        <v>1748.8</v>
      </c>
      <c r="I21" s="156">
        <v>1639</v>
      </c>
      <c r="J21" s="156">
        <v>1824.2</v>
      </c>
      <c r="K21" s="156">
        <v>2240.9</v>
      </c>
      <c r="L21" s="156">
        <v>2421.1999999999998</v>
      </c>
      <c r="M21" s="156">
        <v>2587.3999999999996</v>
      </c>
      <c r="N21" s="156">
        <v>2475.4</v>
      </c>
      <c r="O21" s="156">
        <v>3023.4</v>
      </c>
      <c r="P21" s="156">
        <v>3296.9</v>
      </c>
      <c r="Q21" s="156">
        <v>3505.3</v>
      </c>
      <c r="R21" s="156">
        <v>3232.1</v>
      </c>
      <c r="S21" s="156">
        <v>3064.3</v>
      </c>
    </row>
    <row r="22" spans="1:19" ht="12.75" customHeight="1" x14ac:dyDescent="0.2">
      <c r="A22" s="221"/>
      <c r="B22" s="154" t="s">
        <v>74</v>
      </c>
      <c r="C22" s="155" t="s">
        <v>75</v>
      </c>
      <c r="D22" s="156">
        <v>589.1</v>
      </c>
      <c r="E22" s="156">
        <v>725.2</v>
      </c>
      <c r="F22" s="156">
        <v>772.9</v>
      </c>
      <c r="G22" s="156">
        <v>820.4</v>
      </c>
      <c r="H22" s="156">
        <v>919.7</v>
      </c>
      <c r="I22" s="156">
        <v>1065.5999999999999</v>
      </c>
      <c r="J22" s="156">
        <v>1175.2</v>
      </c>
      <c r="K22" s="156">
        <v>1306.5</v>
      </c>
      <c r="L22" s="156">
        <v>1309.0999999999999</v>
      </c>
      <c r="M22" s="156">
        <v>1176.9000000000001</v>
      </c>
      <c r="N22" s="156">
        <v>1160.2</v>
      </c>
      <c r="O22" s="156">
        <v>687.9</v>
      </c>
      <c r="P22" s="156">
        <v>796.2</v>
      </c>
      <c r="Q22" s="156">
        <v>840.6</v>
      </c>
      <c r="R22" s="156">
        <v>877.9</v>
      </c>
      <c r="S22" s="156">
        <v>913.1</v>
      </c>
    </row>
    <row r="23" spans="1:19" ht="12.75" customHeight="1" x14ac:dyDescent="0.2">
      <c r="A23" s="221"/>
      <c r="B23" s="154" t="s">
        <v>49</v>
      </c>
      <c r="C23" s="155" t="s">
        <v>50</v>
      </c>
      <c r="D23" s="156">
        <v>6894.2</v>
      </c>
      <c r="E23" s="156">
        <v>8039.6999999999989</v>
      </c>
      <c r="F23" s="156">
        <v>8633.1</v>
      </c>
      <c r="G23" s="156">
        <v>9886.6</v>
      </c>
      <c r="H23" s="156">
        <v>11893.7</v>
      </c>
      <c r="I23" s="156">
        <v>14559.2</v>
      </c>
      <c r="J23" s="156">
        <v>17298.099999999999</v>
      </c>
      <c r="K23" s="156">
        <v>15989.9</v>
      </c>
      <c r="L23" s="156">
        <v>10981.5</v>
      </c>
      <c r="M23" s="156">
        <v>4110.8999999999996</v>
      </c>
      <c r="N23" s="156">
        <v>2508.6</v>
      </c>
      <c r="O23" s="156">
        <v>2595.1999999999994</v>
      </c>
      <c r="P23" s="156">
        <v>3651.1</v>
      </c>
      <c r="Q23" s="156">
        <v>4542.8</v>
      </c>
      <c r="R23" s="156">
        <v>5774.9</v>
      </c>
      <c r="S23" s="156">
        <v>6179</v>
      </c>
    </row>
    <row r="24" spans="1:19" ht="12.75" customHeight="1" x14ac:dyDescent="0.2">
      <c r="A24" s="221"/>
      <c r="B24" s="154" t="s">
        <v>76</v>
      </c>
      <c r="C24" s="155" t="s">
        <v>77</v>
      </c>
      <c r="D24" s="156">
        <v>10465.000000000004</v>
      </c>
      <c r="E24" s="156">
        <v>9798.2999999999993</v>
      </c>
      <c r="F24" s="156">
        <v>11025.8</v>
      </c>
      <c r="G24" s="156">
        <v>12466.099999999995</v>
      </c>
      <c r="H24" s="156">
        <v>13082.7</v>
      </c>
      <c r="I24" s="156">
        <v>14797.000000000002</v>
      </c>
      <c r="J24" s="156">
        <v>16354.599999999999</v>
      </c>
      <c r="K24" s="156">
        <v>18041.8</v>
      </c>
      <c r="L24" s="156">
        <v>17338.300000000003</v>
      </c>
      <c r="M24" s="156">
        <v>14706.800000000003</v>
      </c>
      <c r="N24" s="156">
        <v>15216.4</v>
      </c>
      <c r="O24" s="156">
        <v>16535.699999999997</v>
      </c>
      <c r="P24" s="156">
        <v>17159.600000000002</v>
      </c>
      <c r="Q24" s="156">
        <v>18873.2</v>
      </c>
      <c r="R24" s="156">
        <v>18565.400000000001</v>
      </c>
      <c r="S24" s="156">
        <v>19856.2</v>
      </c>
    </row>
    <row r="25" spans="1:19" ht="12.75" customHeight="1" x14ac:dyDescent="0.2">
      <c r="A25" s="221"/>
      <c r="B25" s="154" t="s">
        <v>78</v>
      </c>
      <c r="C25" s="155" t="s">
        <v>79</v>
      </c>
      <c r="D25" s="156">
        <v>3617.9000000000005</v>
      </c>
      <c r="E25" s="156">
        <v>3893.4</v>
      </c>
      <c r="F25" s="156">
        <v>4124.9999999999991</v>
      </c>
      <c r="G25" s="156">
        <v>4573.5000000000009</v>
      </c>
      <c r="H25" s="156">
        <v>4938.2000000000007</v>
      </c>
      <c r="I25" s="156">
        <v>5263</v>
      </c>
      <c r="J25" s="156">
        <v>5830.2</v>
      </c>
      <c r="K25" s="156">
        <v>6335.1</v>
      </c>
      <c r="L25" s="156">
        <v>5835.2</v>
      </c>
      <c r="M25" s="156">
        <v>6122.6</v>
      </c>
      <c r="N25" s="156">
        <v>6053.2</v>
      </c>
      <c r="O25" s="156">
        <v>5596.8</v>
      </c>
      <c r="P25" s="156">
        <v>5513</v>
      </c>
      <c r="Q25" s="156">
        <v>5750.4</v>
      </c>
      <c r="R25" s="156">
        <v>6176.9</v>
      </c>
      <c r="S25" s="156">
        <v>6451.4</v>
      </c>
    </row>
    <row r="26" spans="1:19" ht="12.75" customHeight="1" x14ac:dyDescent="0.2">
      <c r="A26" s="221"/>
      <c r="B26" s="154" t="s">
        <v>80</v>
      </c>
      <c r="C26" s="155" t="s">
        <v>81</v>
      </c>
      <c r="D26" s="156">
        <v>2651</v>
      </c>
      <c r="E26" s="156">
        <v>2781.9</v>
      </c>
      <c r="F26" s="156">
        <v>2798.9</v>
      </c>
      <c r="G26" s="156">
        <v>3107.5</v>
      </c>
      <c r="H26" s="156">
        <v>3157.5</v>
      </c>
      <c r="I26" s="156">
        <v>3462</v>
      </c>
      <c r="J26" s="156">
        <v>3733.8</v>
      </c>
      <c r="K26" s="156">
        <v>4302.1000000000004</v>
      </c>
      <c r="L26" s="156">
        <v>3907.7</v>
      </c>
      <c r="M26" s="156">
        <v>3663.3</v>
      </c>
      <c r="N26" s="156">
        <v>3316.1</v>
      </c>
      <c r="O26" s="156">
        <v>3236</v>
      </c>
      <c r="P26" s="156">
        <v>3461</v>
      </c>
      <c r="Q26" s="156">
        <v>3933.2</v>
      </c>
      <c r="R26" s="156">
        <v>4167</v>
      </c>
      <c r="S26" s="156">
        <v>4361.3</v>
      </c>
    </row>
    <row r="27" spans="1:19" ht="12.75" customHeight="1" x14ac:dyDescent="0.2">
      <c r="A27" s="221"/>
      <c r="B27" s="154" t="s">
        <v>53</v>
      </c>
      <c r="C27" s="155" t="s">
        <v>54</v>
      </c>
      <c r="D27" s="156">
        <v>7755.6</v>
      </c>
      <c r="E27" s="156">
        <v>7834.3</v>
      </c>
      <c r="F27" s="156">
        <v>7775.8</v>
      </c>
      <c r="G27" s="156">
        <v>8427.9000000000015</v>
      </c>
      <c r="H27" s="156">
        <v>9483.7000000000007</v>
      </c>
      <c r="I27" s="156">
        <v>10224.799999999999</v>
      </c>
      <c r="J27" s="156">
        <v>10280.5</v>
      </c>
      <c r="K27" s="156">
        <v>11366.5</v>
      </c>
      <c r="L27" s="156">
        <v>12715.6</v>
      </c>
      <c r="M27" s="156">
        <v>12723.3</v>
      </c>
      <c r="N27" s="156">
        <v>13833.7</v>
      </c>
      <c r="O27" s="156">
        <v>13776.9</v>
      </c>
      <c r="P27" s="156">
        <v>15275.8</v>
      </c>
      <c r="Q27" s="156">
        <v>16446</v>
      </c>
      <c r="R27" s="156">
        <v>18920.5</v>
      </c>
      <c r="S27" s="156">
        <v>21533</v>
      </c>
    </row>
    <row r="28" spans="1:19" ht="12.75" customHeight="1" x14ac:dyDescent="0.2">
      <c r="A28" s="221"/>
      <c r="B28" s="154" t="s">
        <v>55</v>
      </c>
      <c r="C28" s="155" t="s">
        <v>56</v>
      </c>
      <c r="D28" s="156">
        <v>7196</v>
      </c>
      <c r="E28" s="156">
        <v>8145.9</v>
      </c>
      <c r="F28" s="156">
        <v>8862</v>
      </c>
      <c r="G28" s="156">
        <v>11438.4</v>
      </c>
      <c r="H28" s="156">
        <v>12823.2</v>
      </c>
      <c r="I28" s="156">
        <v>14493.7</v>
      </c>
      <c r="J28" s="156">
        <v>15861.5</v>
      </c>
      <c r="K28" s="156">
        <v>17398.099999999999</v>
      </c>
      <c r="L28" s="156">
        <v>16412.900000000001</v>
      </c>
      <c r="M28" s="156">
        <v>16036.6</v>
      </c>
      <c r="N28" s="156">
        <v>17088</v>
      </c>
      <c r="O28" s="156">
        <v>15116.3</v>
      </c>
      <c r="P28" s="156">
        <v>14518.7</v>
      </c>
      <c r="Q28" s="156">
        <v>13136.9</v>
      </c>
      <c r="R28" s="156">
        <v>14731.2</v>
      </c>
      <c r="S28" s="156">
        <v>16393.2</v>
      </c>
    </row>
    <row r="29" spans="1:19" ht="12.75" customHeight="1" x14ac:dyDescent="0.2">
      <c r="A29" s="221"/>
      <c r="B29" s="154" t="s">
        <v>57</v>
      </c>
      <c r="C29" s="155" t="s">
        <v>58</v>
      </c>
      <c r="D29" s="156">
        <v>6781.8</v>
      </c>
      <c r="E29" s="156">
        <v>7976.0000000000009</v>
      </c>
      <c r="F29" s="156">
        <v>9232.5999999999985</v>
      </c>
      <c r="G29" s="156">
        <v>9609.0000000000018</v>
      </c>
      <c r="H29" s="156">
        <v>9673.2999999999993</v>
      </c>
      <c r="I29" s="156">
        <v>9946.4</v>
      </c>
      <c r="J29" s="156">
        <v>11088.9</v>
      </c>
      <c r="K29" s="156">
        <v>12953.5</v>
      </c>
      <c r="L29" s="156">
        <v>13135.8</v>
      </c>
      <c r="M29" s="156">
        <v>8551.2000000000007</v>
      </c>
      <c r="N29" s="156">
        <v>9994.9</v>
      </c>
      <c r="O29" s="156">
        <v>10640.4</v>
      </c>
      <c r="P29" s="156">
        <v>11686.7</v>
      </c>
      <c r="Q29" s="156">
        <v>12441.8</v>
      </c>
      <c r="R29" s="156">
        <v>13647.1</v>
      </c>
      <c r="S29" s="156">
        <v>14490.8</v>
      </c>
    </row>
    <row r="30" spans="1:19" ht="12.75" customHeight="1" x14ac:dyDescent="0.2">
      <c r="A30" s="221"/>
      <c r="B30" s="154" t="s">
        <v>82</v>
      </c>
      <c r="C30" s="155" t="s">
        <v>83</v>
      </c>
      <c r="D30" s="156">
        <v>3691.2999999999993</v>
      </c>
      <c r="E30" s="156">
        <v>4045.3</v>
      </c>
      <c r="F30" s="156">
        <v>4232.2999999999993</v>
      </c>
      <c r="G30" s="156">
        <v>4834.8</v>
      </c>
      <c r="H30" s="156">
        <v>5803.6999999999989</v>
      </c>
      <c r="I30" s="156">
        <v>6502.4999999999991</v>
      </c>
      <c r="J30" s="156">
        <v>7097.3</v>
      </c>
      <c r="K30" s="156">
        <v>7858</v>
      </c>
      <c r="L30" s="156">
        <v>7472.3999999999987</v>
      </c>
      <c r="M30" s="156">
        <v>6514.6</v>
      </c>
      <c r="N30" s="156">
        <v>6821.3</v>
      </c>
      <c r="O30" s="156">
        <v>6840.5000000000009</v>
      </c>
      <c r="P30" s="156">
        <v>7038.9999999999973</v>
      </c>
      <c r="Q30" s="156">
        <v>8007.7</v>
      </c>
      <c r="R30" s="156">
        <v>9558.0999999999967</v>
      </c>
      <c r="S30" s="156">
        <v>11027.4</v>
      </c>
    </row>
    <row r="31" spans="1:19" ht="12.75" customHeight="1" x14ac:dyDescent="0.2">
      <c r="A31" s="221"/>
      <c r="B31" s="154" t="s">
        <v>84</v>
      </c>
      <c r="C31" s="155" t="s">
        <v>85</v>
      </c>
      <c r="D31" s="156">
        <v>2492.9</v>
      </c>
      <c r="E31" s="156">
        <v>2811.3</v>
      </c>
      <c r="F31" s="156">
        <v>2756.8</v>
      </c>
      <c r="G31" s="156">
        <v>3261.8</v>
      </c>
      <c r="H31" s="156">
        <v>3638.1</v>
      </c>
      <c r="I31" s="156">
        <v>5579.9</v>
      </c>
      <c r="J31" s="156">
        <v>6184</v>
      </c>
      <c r="K31" s="156">
        <v>6955.4</v>
      </c>
      <c r="L31" s="156">
        <v>6908.7</v>
      </c>
      <c r="M31" s="156">
        <v>6555.1</v>
      </c>
      <c r="N31" s="156">
        <v>6945.8</v>
      </c>
      <c r="O31" s="156">
        <v>7947</v>
      </c>
      <c r="P31" s="156">
        <v>8261.2000000000025</v>
      </c>
      <c r="Q31" s="156">
        <v>8965.7999999999975</v>
      </c>
      <c r="R31" s="156">
        <v>10041.5</v>
      </c>
      <c r="S31" s="156">
        <v>14185.6</v>
      </c>
    </row>
    <row r="32" spans="1:19" ht="12.75" customHeight="1" x14ac:dyDescent="0.2">
      <c r="A32" s="221"/>
      <c r="B32" s="154" t="s">
        <v>86</v>
      </c>
      <c r="C32" s="155" t="s">
        <v>87</v>
      </c>
      <c r="D32" s="156">
        <v>3829.6</v>
      </c>
      <c r="E32" s="156">
        <v>4305.1000000000004</v>
      </c>
      <c r="F32" s="156">
        <v>4818.7000000000025</v>
      </c>
      <c r="G32" s="156">
        <v>5186.2999999999993</v>
      </c>
      <c r="H32" s="156">
        <v>5760.5999999999949</v>
      </c>
      <c r="I32" s="156">
        <v>6023.4999999999991</v>
      </c>
      <c r="J32" s="156">
        <v>6283.1000000000013</v>
      </c>
      <c r="K32" s="156">
        <v>6879.7999999999993</v>
      </c>
      <c r="L32" s="156">
        <v>7280.6999999999989</v>
      </c>
      <c r="M32" s="156">
        <v>6878.9999999999991</v>
      </c>
      <c r="N32" s="156">
        <v>6802.699999999998</v>
      </c>
      <c r="O32" s="156">
        <v>7113.4</v>
      </c>
      <c r="P32" s="156">
        <v>6973.9000000000024</v>
      </c>
      <c r="Q32" s="156">
        <v>7065.2999999999956</v>
      </c>
      <c r="R32" s="156">
        <v>7276.2999999999965</v>
      </c>
      <c r="S32" s="156">
        <v>7514.8000000000011</v>
      </c>
    </row>
    <row r="33" spans="1:19" ht="12.75" customHeight="1" x14ac:dyDescent="0.2">
      <c r="A33" s="221"/>
      <c r="B33" s="154" t="s">
        <v>88</v>
      </c>
      <c r="C33" s="155" t="s">
        <v>89</v>
      </c>
      <c r="D33" s="156">
        <v>3832.7</v>
      </c>
      <c r="E33" s="156">
        <v>4431.6000000000004</v>
      </c>
      <c r="F33" s="156">
        <v>5167.3999999999987</v>
      </c>
      <c r="G33" s="156">
        <v>5889.2</v>
      </c>
      <c r="H33" s="156">
        <v>6310.5</v>
      </c>
      <c r="I33" s="156">
        <v>6940.3</v>
      </c>
      <c r="J33" s="156">
        <v>7738.2</v>
      </c>
      <c r="K33" s="156">
        <v>8465</v>
      </c>
      <c r="L33" s="156">
        <v>9200.6</v>
      </c>
      <c r="M33" s="156">
        <v>9658.7000000000007</v>
      </c>
      <c r="N33" s="156">
        <v>9222.4</v>
      </c>
      <c r="O33" s="156">
        <v>8667.9</v>
      </c>
      <c r="P33" s="156">
        <v>8737.2999999999993</v>
      </c>
      <c r="Q33" s="156">
        <v>8801.9</v>
      </c>
      <c r="R33" s="156">
        <v>8657.5</v>
      </c>
      <c r="S33" s="156">
        <v>8841.1</v>
      </c>
    </row>
    <row r="34" spans="1:19" ht="12.75" customHeight="1" x14ac:dyDescent="0.2">
      <c r="A34" s="221"/>
      <c r="B34" s="154" t="s">
        <v>90</v>
      </c>
      <c r="C34" s="155" t="s">
        <v>91</v>
      </c>
      <c r="D34" s="156">
        <v>5148.0000000000009</v>
      </c>
      <c r="E34" s="156">
        <v>6074.1</v>
      </c>
      <c r="F34" s="156">
        <v>6830.8</v>
      </c>
      <c r="G34" s="156">
        <v>7904.1</v>
      </c>
      <c r="H34" s="156">
        <v>8839.5000000000018</v>
      </c>
      <c r="I34" s="156">
        <v>9652.2000000000007</v>
      </c>
      <c r="J34" s="156">
        <v>10761</v>
      </c>
      <c r="K34" s="156">
        <v>11821</v>
      </c>
      <c r="L34" s="156">
        <v>12980.9</v>
      </c>
      <c r="M34" s="156">
        <v>12886.2</v>
      </c>
      <c r="N34" s="156">
        <v>11842.5</v>
      </c>
      <c r="O34" s="156">
        <v>12214.6</v>
      </c>
      <c r="P34" s="156">
        <v>12021.3</v>
      </c>
      <c r="Q34" s="156">
        <v>11891.8</v>
      </c>
      <c r="R34" s="156">
        <v>12051.3</v>
      </c>
      <c r="S34" s="156">
        <v>12622.2</v>
      </c>
    </row>
    <row r="35" spans="1:19" ht="12.75" customHeight="1" x14ac:dyDescent="0.2">
      <c r="A35" s="221"/>
      <c r="B35" s="154" t="s">
        <v>92</v>
      </c>
      <c r="C35" s="155" t="s">
        <v>93</v>
      </c>
      <c r="D35" s="156">
        <v>1382.7999999999997</v>
      </c>
      <c r="E35" s="156">
        <v>1529.5999999999997</v>
      </c>
      <c r="F35" s="156">
        <v>1626.4000000000003</v>
      </c>
      <c r="G35" s="156">
        <v>1844.9</v>
      </c>
      <c r="H35" s="156">
        <v>1867.9</v>
      </c>
      <c r="I35" s="156">
        <v>1991.3</v>
      </c>
      <c r="J35" s="156">
        <v>2357.6000000000004</v>
      </c>
      <c r="K35" s="156">
        <v>2699</v>
      </c>
      <c r="L35" s="156">
        <v>2606.8000000000002</v>
      </c>
      <c r="M35" s="156">
        <v>2351.3000000000002</v>
      </c>
      <c r="N35" s="156">
        <v>2428.1999999999998</v>
      </c>
      <c r="O35" s="156">
        <v>1895.2000000000003</v>
      </c>
      <c r="P35" s="156">
        <v>1722.1999999999998</v>
      </c>
      <c r="Q35" s="156">
        <v>1781.7</v>
      </c>
      <c r="R35" s="156">
        <v>1765.3</v>
      </c>
      <c r="S35" s="156">
        <v>1765.2000000000003</v>
      </c>
    </row>
    <row r="36" spans="1:19" ht="12.75" customHeight="1" x14ac:dyDescent="0.2">
      <c r="A36" s="221"/>
      <c r="B36" s="154" t="s">
        <v>94</v>
      </c>
      <c r="C36" s="155" t="s">
        <v>95</v>
      </c>
      <c r="D36" s="156">
        <v>581.9</v>
      </c>
      <c r="E36" s="156">
        <v>722.4</v>
      </c>
      <c r="F36" s="156">
        <v>889.4</v>
      </c>
      <c r="G36" s="156">
        <v>897.6</v>
      </c>
      <c r="H36" s="156">
        <v>1014.9</v>
      </c>
      <c r="I36" s="156">
        <v>1042.0999999999999</v>
      </c>
      <c r="J36" s="156">
        <v>1082.5</v>
      </c>
      <c r="K36" s="156">
        <v>1111.4000000000001</v>
      </c>
      <c r="L36" s="156">
        <v>1083.8</v>
      </c>
      <c r="M36" s="156">
        <v>1043.8</v>
      </c>
      <c r="N36" s="156">
        <v>979.8</v>
      </c>
      <c r="O36" s="156">
        <v>950.3</v>
      </c>
      <c r="P36" s="156">
        <v>995.3</v>
      </c>
      <c r="Q36" s="156">
        <v>1041.5999999999999</v>
      </c>
      <c r="R36" s="156">
        <v>1196.1999999999998</v>
      </c>
      <c r="S36" s="156">
        <v>1114.8</v>
      </c>
    </row>
    <row r="37" spans="1:19" ht="12.75" customHeight="1" x14ac:dyDescent="0.2">
      <c r="A37" s="221"/>
      <c r="B37" s="154" t="s">
        <v>96</v>
      </c>
      <c r="C37" s="155" t="s">
        <v>97</v>
      </c>
      <c r="D37" s="156">
        <v>85</v>
      </c>
      <c r="E37" s="156">
        <v>90.7</v>
      </c>
      <c r="F37" s="156">
        <v>92.1</v>
      </c>
      <c r="G37" s="156">
        <v>111.3</v>
      </c>
      <c r="H37" s="156">
        <v>111.7</v>
      </c>
      <c r="I37" s="156">
        <v>142</v>
      </c>
      <c r="J37" s="156">
        <v>193.4</v>
      </c>
      <c r="K37" s="156">
        <v>233.8</v>
      </c>
      <c r="L37" s="156">
        <v>223.5</v>
      </c>
      <c r="M37" s="156">
        <v>189.3</v>
      </c>
      <c r="N37" s="156">
        <v>133</v>
      </c>
      <c r="O37" s="156">
        <v>145</v>
      </c>
      <c r="P37" s="156">
        <v>154.80000000000001</v>
      </c>
      <c r="Q37" s="156">
        <v>140.60000000000002</v>
      </c>
      <c r="R37" s="156">
        <v>129.4</v>
      </c>
      <c r="S37" s="156">
        <v>170.9</v>
      </c>
    </row>
    <row r="38" spans="1:19" ht="12.75" customHeight="1" x14ac:dyDescent="0.2">
      <c r="A38" s="221"/>
      <c r="B38" s="154" t="s">
        <v>98</v>
      </c>
      <c r="C38" s="155" t="s">
        <v>99</v>
      </c>
      <c r="D38" s="156">
        <v>0</v>
      </c>
      <c r="E38" s="156">
        <v>0</v>
      </c>
      <c r="F38" s="156">
        <v>0</v>
      </c>
      <c r="G38" s="156">
        <v>0</v>
      </c>
      <c r="H38" s="156">
        <v>0</v>
      </c>
      <c r="I38" s="156">
        <v>0</v>
      </c>
      <c r="J38" s="156">
        <v>0</v>
      </c>
      <c r="K38" s="156">
        <v>0</v>
      </c>
      <c r="L38" s="156">
        <v>0</v>
      </c>
      <c r="M38" s="156">
        <v>0</v>
      </c>
      <c r="N38" s="156">
        <v>0</v>
      </c>
      <c r="O38" s="156">
        <v>0</v>
      </c>
      <c r="P38" s="156">
        <v>0</v>
      </c>
      <c r="Q38" s="156">
        <v>0</v>
      </c>
      <c r="R38" s="156">
        <v>0</v>
      </c>
      <c r="S38" s="156">
        <v>0</v>
      </c>
    </row>
    <row r="39" spans="1:19" ht="12.75" customHeight="1" x14ac:dyDescent="0.2">
      <c r="A39" s="222"/>
      <c r="B39" s="162" t="s">
        <v>65</v>
      </c>
      <c r="C39" s="163" t="s">
        <v>66</v>
      </c>
      <c r="D39" s="164">
        <f>SUM(D18:D38)</f>
        <v>96353.4</v>
      </c>
      <c r="E39" s="164">
        <f t="shared" ref="E39:S39" si="1">SUM(E18:E38)</f>
        <v>108425.90000000001</v>
      </c>
      <c r="F39" s="164">
        <f t="shared" si="1"/>
        <v>120282.9</v>
      </c>
      <c r="G39" s="164">
        <f t="shared" si="1"/>
        <v>128614.60000000002</v>
      </c>
      <c r="H39" s="164">
        <f t="shared" si="1"/>
        <v>136976.1</v>
      </c>
      <c r="I39" s="164">
        <f t="shared" si="1"/>
        <v>149002.20000000001</v>
      </c>
      <c r="J39" s="164">
        <f t="shared" si="1"/>
        <v>162098.50000000003</v>
      </c>
      <c r="K39" s="164">
        <f t="shared" si="1"/>
        <v>174612.3</v>
      </c>
      <c r="L39" s="164">
        <f t="shared" si="1"/>
        <v>167178.99999999997</v>
      </c>
      <c r="M39" s="164">
        <f t="shared" si="1"/>
        <v>152160</v>
      </c>
      <c r="N39" s="164">
        <f t="shared" si="1"/>
        <v>151870.89999999997</v>
      </c>
      <c r="O39" s="164">
        <f t="shared" si="1"/>
        <v>156664.5</v>
      </c>
      <c r="P39" s="164">
        <f t="shared" si="1"/>
        <v>159685.09999999995</v>
      </c>
      <c r="Q39" s="164">
        <f t="shared" si="1"/>
        <v>165713.59999999998</v>
      </c>
      <c r="R39" s="164">
        <f t="shared" si="1"/>
        <v>178582.59999999995</v>
      </c>
      <c r="S39" s="164">
        <f t="shared" si="1"/>
        <v>243301.8</v>
      </c>
    </row>
    <row r="40" spans="1:19" ht="12.75" customHeight="1" x14ac:dyDescent="0.2">
      <c r="C40" s="165"/>
      <c r="D40" s="161"/>
      <c r="E40" s="161"/>
      <c r="F40" s="161"/>
      <c r="G40" s="161"/>
      <c r="H40" s="161"/>
      <c r="I40" s="161"/>
      <c r="J40" s="161"/>
      <c r="K40" s="161"/>
      <c r="L40" s="161"/>
      <c r="M40" s="161"/>
      <c r="N40" s="161"/>
      <c r="O40" s="161"/>
      <c r="P40" s="161"/>
      <c r="Q40" s="161"/>
      <c r="R40" s="161"/>
      <c r="S40" s="161"/>
    </row>
    <row r="41" spans="1:19" ht="12.75" customHeight="1" x14ac:dyDescent="0.2">
      <c r="A41" s="220" t="s">
        <v>100</v>
      </c>
      <c r="B41" s="150" t="s">
        <v>101</v>
      </c>
      <c r="C41" s="151" t="s">
        <v>102</v>
      </c>
      <c r="D41" s="152">
        <v>3601.2</v>
      </c>
      <c r="E41" s="152">
        <v>4541.7999999999993</v>
      </c>
      <c r="F41" s="152">
        <v>5026.1000000000004</v>
      </c>
      <c r="G41" s="152">
        <v>5916.6</v>
      </c>
      <c r="H41" s="152">
        <v>5804.8</v>
      </c>
      <c r="I41" s="152">
        <v>5730.2</v>
      </c>
      <c r="J41" s="152">
        <v>6126.6</v>
      </c>
      <c r="K41" s="152">
        <v>6342.3</v>
      </c>
      <c r="L41" s="152">
        <v>6140.7</v>
      </c>
      <c r="M41" s="152">
        <v>5933</v>
      </c>
      <c r="N41" s="152">
        <v>6497.4</v>
      </c>
      <c r="O41" s="152">
        <v>6792.4</v>
      </c>
      <c r="P41" s="152">
        <v>7023.8</v>
      </c>
      <c r="Q41" s="152">
        <v>7908.8</v>
      </c>
      <c r="R41" s="152">
        <v>8792.7999999999993</v>
      </c>
      <c r="S41" s="152">
        <v>9298.2999999999993</v>
      </c>
    </row>
    <row r="42" spans="1:19" ht="12.75" customHeight="1" x14ac:dyDescent="0.2">
      <c r="A42" s="221"/>
      <c r="B42" s="154" t="s">
        <v>103</v>
      </c>
      <c r="C42" s="155" t="s">
        <v>104</v>
      </c>
      <c r="D42" s="156">
        <v>343</v>
      </c>
      <c r="E42" s="156">
        <v>374.2</v>
      </c>
      <c r="F42" s="156">
        <v>322</v>
      </c>
      <c r="G42" s="156">
        <v>302</v>
      </c>
      <c r="H42" s="156">
        <v>266.10000000000008</v>
      </c>
      <c r="I42" s="156">
        <v>259.89999999999998</v>
      </c>
      <c r="J42" s="156">
        <v>239.8</v>
      </c>
      <c r="K42" s="156">
        <v>260.60000000000002</v>
      </c>
      <c r="L42" s="156">
        <v>212.1</v>
      </c>
      <c r="M42" s="156">
        <v>185</v>
      </c>
      <c r="N42" s="156">
        <v>151</v>
      </c>
      <c r="O42" s="156">
        <v>161.30000000000001</v>
      </c>
      <c r="P42" s="156">
        <v>152.30000000000001</v>
      </c>
      <c r="Q42" s="156">
        <v>149.4</v>
      </c>
      <c r="R42" s="156">
        <v>154.99999999999997</v>
      </c>
      <c r="S42" s="156">
        <v>165.5</v>
      </c>
    </row>
    <row r="43" spans="1:19" ht="12.75" customHeight="1" x14ac:dyDescent="0.2">
      <c r="A43" s="221"/>
      <c r="B43" s="154" t="s">
        <v>105</v>
      </c>
      <c r="C43" s="155" t="s">
        <v>106</v>
      </c>
      <c r="D43" s="156">
        <v>1037.8</v>
      </c>
      <c r="E43" s="156">
        <v>1252.2</v>
      </c>
      <c r="F43" s="156">
        <v>1268.3000000000002</v>
      </c>
      <c r="G43" s="156">
        <v>1364.6</v>
      </c>
      <c r="H43" s="156">
        <v>1424.1</v>
      </c>
      <c r="I43" s="156">
        <v>1533.8</v>
      </c>
      <c r="J43" s="156">
        <v>1591.5</v>
      </c>
      <c r="K43" s="156">
        <v>1275.6999999999998</v>
      </c>
      <c r="L43" s="156">
        <v>960.4</v>
      </c>
      <c r="M43" s="156">
        <v>827.3</v>
      </c>
      <c r="N43" s="156">
        <v>736.2</v>
      </c>
      <c r="O43" s="156">
        <v>767.2</v>
      </c>
      <c r="P43" s="156">
        <v>644.6</v>
      </c>
      <c r="Q43" s="156">
        <v>758.7</v>
      </c>
      <c r="R43" s="156">
        <v>760.4</v>
      </c>
      <c r="S43" s="156">
        <v>781.1</v>
      </c>
    </row>
    <row r="44" spans="1:19" ht="12.75" customHeight="1" x14ac:dyDescent="0.2">
      <c r="A44" s="221"/>
      <c r="B44" s="154" t="s">
        <v>107</v>
      </c>
      <c r="C44" s="155" t="s">
        <v>108</v>
      </c>
      <c r="D44" s="156">
        <v>0</v>
      </c>
      <c r="E44" s="156">
        <v>0</v>
      </c>
      <c r="F44" s="156">
        <v>0</v>
      </c>
      <c r="G44" s="156">
        <v>0</v>
      </c>
      <c r="H44" s="156">
        <v>0</v>
      </c>
      <c r="I44" s="156">
        <v>0</v>
      </c>
      <c r="J44" s="156">
        <v>0</v>
      </c>
      <c r="K44" s="156">
        <v>0</v>
      </c>
      <c r="L44" s="156">
        <v>0</v>
      </c>
      <c r="M44" s="156">
        <v>0</v>
      </c>
      <c r="N44" s="156">
        <v>0</v>
      </c>
      <c r="O44" s="156">
        <v>0</v>
      </c>
      <c r="P44" s="156">
        <v>0</v>
      </c>
      <c r="Q44" s="156">
        <v>0</v>
      </c>
      <c r="R44" s="156">
        <v>0</v>
      </c>
      <c r="S44" s="156">
        <v>0</v>
      </c>
    </row>
    <row r="45" spans="1:19" ht="12.75" customHeight="1" x14ac:dyDescent="0.2">
      <c r="A45" s="221"/>
      <c r="B45" s="154" t="s">
        <v>109</v>
      </c>
      <c r="C45" s="155" t="s">
        <v>110</v>
      </c>
      <c r="D45" s="156">
        <v>1924.4000000000015</v>
      </c>
      <c r="E45" s="156">
        <v>790.5</v>
      </c>
      <c r="F45" s="156">
        <v>863.79999999999563</v>
      </c>
      <c r="G45" s="156">
        <v>704.29999999999563</v>
      </c>
      <c r="H45" s="156">
        <v>875.80000000000291</v>
      </c>
      <c r="I45" s="156">
        <v>748.40000000000509</v>
      </c>
      <c r="J45" s="156">
        <v>718</v>
      </c>
      <c r="K45" s="156">
        <v>1836.8999999999942</v>
      </c>
      <c r="L45" s="156">
        <v>1561.6000000000024</v>
      </c>
      <c r="M45" s="156">
        <v>1764.5</v>
      </c>
      <c r="N45" s="156">
        <v>1634.3000000000029</v>
      </c>
      <c r="O45" s="156">
        <v>3621.8000000000029</v>
      </c>
      <c r="P45" s="156">
        <v>5202.5</v>
      </c>
      <c r="Q45" s="156">
        <v>3808.7000000000048</v>
      </c>
      <c r="R45" s="156">
        <v>3231.8000000000029</v>
      </c>
      <c r="S45" s="156">
        <v>3541.4433404920501</v>
      </c>
    </row>
    <row r="46" spans="1:19" ht="12.75" customHeight="1" x14ac:dyDescent="0.2">
      <c r="A46" s="221"/>
      <c r="B46" s="154" t="s">
        <v>111</v>
      </c>
      <c r="C46" s="155" t="s">
        <v>112</v>
      </c>
      <c r="D46" s="156">
        <v>8631.1</v>
      </c>
      <c r="E46" s="156">
        <v>12506.9</v>
      </c>
      <c r="F46" s="156">
        <v>17408.3</v>
      </c>
      <c r="G46" s="156">
        <v>14177.3</v>
      </c>
      <c r="H46" s="156">
        <v>12508.3</v>
      </c>
      <c r="I46" s="156">
        <v>12337.4</v>
      </c>
      <c r="J46" s="156">
        <v>11937</v>
      </c>
      <c r="K46" s="156">
        <v>12604.4</v>
      </c>
      <c r="L46" s="156">
        <v>12137</v>
      </c>
      <c r="M46" s="156">
        <v>15023.2</v>
      </c>
      <c r="N46" s="156">
        <v>14787.8</v>
      </c>
      <c r="O46" s="156">
        <v>14885.1</v>
      </c>
      <c r="P46" s="156">
        <v>12302.1</v>
      </c>
      <c r="Q46" s="156">
        <v>12048.2</v>
      </c>
      <c r="R46" s="156">
        <v>13596.3</v>
      </c>
      <c r="S46" s="156">
        <v>16095.357415478247</v>
      </c>
    </row>
    <row r="47" spans="1:19" ht="12.75" customHeight="1" x14ac:dyDescent="0.2">
      <c r="A47" s="221"/>
      <c r="B47" s="154" t="s">
        <v>113</v>
      </c>
      <c r="C47" s="155" t="s">
        <v>114</v>
      </c>
      <c r="D47" s="156">
        <v>1326</v>
      </c>
      <c r="E47" s="156">
        <v>1416.3</v>
      </c>
      <c r="F47" s="156">
        <v>1392.9</v>
      </c>
      <c r="G47" s="156">
        <v>1480</v>
      </c>
      <c r="H47" s="156">
        <v>1542.3</v>
      </c>
      <c r="I47" s="156">
        <v>1680.1</v>
      </c>
      <c r="J47" s="156">
        <v>1803.2</v>
      </c>
      <c r="K47" s="156">
        <v>1863.4</v>
      </c>
      <c r="L47" s="156">
        <v>1417.7</v>
      </c>
      <c r="M47" s="156">
        <v>958.3</v>
      </c>
      <c r="N47" s="156">
        <v>775.5</v>
      </c>
      <c r="O47" s="156">
        <v>853.1</v>
      </c>
      <c r="P47" s="156">
        <v>819.1</v>
      </c>
      <c r="Q47" s="156">
        <v>963.8</v>
      </c>
      <c r="R47" s="156">
        <v>989</v>
      </c>
      <c r="S47" s="156">
        <v>1132.9000000000001</v>
      </c>
    </row>
    <row r="48" spans="1:19" ht="12.75" customHeight="1" x14ac:dyDescent="0.2">
      <c r="A48" s="221"/>
      <c r="B48" s="154" t="s">
        <v>115</v>
      </c>
      <c r="C48" s="155" t="s">
        <v>116</v>
      </c>
      <c r="D48" s="156">
        <v>814.9</v>
      </c>
      <c r="E48" s="156">
        <v>852.4</v>
      </c>
      <c r="F48" s="156">
        <v>841.6</v>
      </c>
      <c r="G48" s="156">
        <v>879.3</v>
      </c>
      <c r="H48" s="156">
        <v>996.8</v>
      </c>
      <c r="I48" s="156">
        <v>1090.5999999999999</v>
      </c>
      <c r="J48" s="156">
        <v>1294.8</v>
      </c>
      <c r="K48" s="156">
        <v>1333.3</v>
      </c>
      <c r="L48" s="156">
        <v>1238.3</v>
      </c>
      <c r="M48" s="156">
        <v>837.9</v>
      </c>
      <c r="N48" s="156">
        <v>728.9</v>
      </c>
      <c r="O48" s="156">
        <v>769.1</v>
      </c>
      <c r="P48" s="156">
        <v>794.3</v>
      </c>
      <c r="Q48" s="156">
        <v>893.2</v>
      </c>
      <c r="R48" s="156">
        <v>922</v>
      </c>
      <c r="S48" s="156">
        <v>1004.1</v>
      </c>
    </row>
    <row r="49" spans="1:19" ht="12.75" customHeight="1" x14ac:dyDescent="0.2">
      <c r="A49" s="221"/>
      <c r="B49" s="154" t="s">
        <v>117</v>
      </c>
      <c r="C49" s="155" t="s">
        <v>118</v>
      </c>
      <c r="D49" s="156">
        <v>3668.2</v>
      </c>
      <c r="E49" s="156">
        <v>4753.5</v>
      </c>
      <c r="F49" s="156">
        <v>4495.3</v>
      </c>
      <c r="G49" s="156">
        <v>4086.5</v>
      </c>
      <c r="H49" s="156">
        <v>4540.5</v>
      </c>
      <c r="I49" s="156">
        <v>4687.6000000000004</v>
      </c>
      <c r="J49" s="156">
        <v>4823.7</v>
      </c>
      <c r="K49" s="156">
        <v>3857.7</v>
      </c>
      <c r="L49" s="156">
        <v>3119.3</v>
      </c>
      <c r="M49" s="156">
        <v>3456.2</v>
      </c>
      <c r="N49" s="156">
        <v>3166.2</v>
      </c>
      <c r="O49" s="156">
        <v>3189.3</v>
      </c>
      <c r="P49" s="156">
        <v>3325.2</v>
      </c>
      <c r="Q49" s="156">
        <v>2984</v>
      </c>
      <c r="R49" s="156">
        <v>3165.1</v>
      </c>
      <c r="S49" s="156">
        <v>3645.7547103536986</v>
      </c>
    </row>
    <row r="50" spans="1:19" ht="12.75" customHeight="1" x14ac:dyDescent="0.2">
      <c r="A50" s="221"/>
      <c r="B50" s="154" t="s">
        <v>119</v>
      </c>
      <c r="C50" s="155" t="s">
        <v>120</v>
      </c>
      <c r="D50" s="156">
        <v>566.6</v>
      </c>
      <c r="E50" s="156">
        <v>589.6</v>
      </c>
      <c r="F50" s="156">
        <v>521.9</v>
      </c>
      <c r="G50" s="156">
        <v>351.9</v>
      </c>
      <c r="H50" s="156">
        <v>150.80000000000004</v>
      </c>
      <c r="I50" s="156">
        <v>249.6</v>
      </c>
      <c r="J50" s="156">
        <v>309.50000000000006</v>
      </c>
      <c r="K50" s="156">
        <v>310</v>
      </c>
      <c r="L50" s="156">
        <v>361.5</v>
      </c>
      <c r="M50" s="156">
        <v>304.39999999999998</v>
      </c>
      <c r="N50" s="156">
        <v>125.5</v>
      </c>
      <c r="O50" s="156">
        <v>262.7</v>
      </c>
      <c r="P50" s="156">
        <v>258.39999999999992</v>
      </c>
      <c r="Q50" s="156">
        <v>298.7</v>
      </c>
      <c r="R50" s="156">
        <v>350.3</v>
      </c>
      <c r="S50" s="156">
        <v>380.6</v>
      </c>
    </row>
    <row r="51" spans="1:19" ht="12.75" customHeight="1" x14ac:dyDescent="0.2">
      <c r="A51" s="221"/>
      <c r="B51" s="154" t="s">
        <v>121</v>
      </c>
      <c r="C51" s="155" t="s">
        <v>122</v>
      </c>
      <c r="D51" s="156">
        <v>539.90000000000009</v>
      </c>
      <c r="E51" s="156">
        <v>610.4</v>
      </c>
      <c r="F51" s="156">
        <v>990.9</v>
      </c>
      <c r="G51" s="156">
        <v>1011.8</v>
      </c>
      <c r="H51" s="156">
        <v>1195.5999999999997</v>
      </c>
      <c r="I51" s="156">
        <v>1273.7</v>
      </c>
      <c r="J51" s="156">
        <v>1298.3</v>
      </c>
      <c r="K51" s="156">
        <v>1520.3</v>
      </c>
      <c r="L51" s="156">
        <v>1399.5</v>
      </c>
      <c r="M51" s="156">
        <v>961.3</v>
      </c>
      <c r="N51" s="156">
        <v>671.1</v>
      </c>
      <c r="O51" s="156">
        <v>881.8</v>
      </c>
      <c r="P51" s="156">
        <v>977.1</v>
      </c>
      <c r="Q51" s="156">
        <v>1031.0999999999999</v>
      </c>
      <c r="R51" s="156">
        <v>1067.4000000000003</v>
      </c>
      <c r="S51" s="156">
        <v>1194.1326184362481</v>
      </c>
    </row>
    <row r="52" spans="1:19" ht="12.75" customHeight="1" x14ac:dyDescent="0.2">
      <c r="A52" s="221"/>
      <c r="B52" s="154" t="s">
        <v>123</v>
      </c>
      <c r="C52" s="155" t="s">
        <v>124</v>
      </c>
      <c r="D52" s="156">
        <v>349.8</v>
      </c>
      <c r="E52" s="156">
        <v>360.1</v>
      </c>
      <c r="F52" s="156">
        <v>348.7</v>
      </c>
      <c r="G52" s="156">
        <v>574.9</v>
      </c>
      <c r="H52" s="156">
        <v>410.3</v>
      </c>
      <c r="I52" s="156">
        <v>469</v>
      </c>
      <c r="J52" s="156">
        <v>427.9</v>
      </c>
      <c r="K52" s="156">
        <v>454</v>
      </c>
      <c r="L52" s="156">
        <v>428.8</v>
      </c>
      <c r="M52" s="156">
        <v>242.1</v>
      </c>
      <c r="N52" s="156">
        <v>209</v>
      </c>
      <c r="O52" s="156">
        <v>340.6</v>
      </c>
      <c r="P52" s="156">
        <v>307.3</v>
      </c>
      <c r="Q52" s="156">
        <v>301.89999999999998</v>
      </c>
      <c r="R52" s="156">
        <v>265.60000000000002</v>
      </c>
      <c r="S52" s="156">
        <v>312.10000000000002</v>
      </c>
    </row>
    <row r="53" spans="1:19" ht="12.75" customHeight="1" x14ac:dyDescent="0.2">
      <c r="A53" s="221"/>
      <c r="B53" s="154" t="s">
        <v>125</v>
      </c>
      <c r="C53" s="155" t="s">
        <v>126</v>
      </c>
      <c r="D53" s="156">
        <v>2268.4999999999932</v>
      </c>
      <c r="E53" s="156">
        <v>2766.0999999999926</v>
      </c>
      <c r="F53" s="156">
        <v>2881.0000000000168</v>
      </c>
      <c r="G53" s="156">
        <v>3141.0000000000246</v>
      </c>
      <c r="H53" s="156">
        <v>3281.4000000000101</v>
      </c>
      <c r="I53" s="156">
        <v>3286.5000000000164</v>
      </c>
      <c r="J53" s="156">
        <v>3753.2000000000194</v>
      </c>
      <c r="K53" s="156">
        <v>3737.1000000000058</v>
      </c>
      <c r="L53" s="156">
        <v>3886.8999999999928</v>
      </c>
      <c r="M53" s="156">
        <v>4051.1999999999925</v>
      </c>
      <c r="N53" s="156">
        <v>3274.9999999999818</v>
      </c>
      <c r="O53" s="156">
        <v>4313.400000000006</v>
      </c>
      <c r="P53" s="156">
        <v>3964.1999999999884</v>
      </c>
      <c r="Q53" s="156">
        <v>4621.7999999999993</v>
      </c>
      <c r="R53" s="156">
        <v>5118.3999999999878</v>
      </c>
      <c r="S53" s="156">
        <v>52377.011915239746</v>
      </c>
    </row>
    <row r="54" spans="1:19" ht="12.75" customHeight="1" x14ac:dyDescent="0.2">
      <c r="A54" s="222"/>
      <c r="B54" s="162" t="s">
        <v>65</v>
      </c>
      <c r="C54" s="166" t="s">
        <v>71</v>
      </c>
      <c r="D54" s="164">
        <f>SUM(D41:D53)</f>
        <v>25071.399999999994</v>
      </c>
      <c r="E54" s="164">
        <f t="shared" ref="E54:S54" si="2">SUM(E41:E53)</f>
        <v>30813.999999999989</v>
      </c>
      <c r="F54" s="164">
        <f t="shared" si="2"/>
        <v>36360.80000000001</v>
      </c>
      <c r="G54" s="164">
        <f t="shared" si="2"/>
        <v>33990.200000000019</v>
      </c>
      <c r="H54" s="164">
        <f t="shared" si="2"/>
        <v>32996.80000000001</v>
      </c>
      <c r="I54" s="164">
        <f t="shared" si="2"/>
        <v>33346.800000000017</v>
      </c>
      <c r="J54" s="164">
        <f t="shared" si="2"/>
        <v>34323.500000000022</v>
      </c>
      <c r="K54" s="164">
        <f t="shared" si="2"/>
        <v>35395.699999999997</v>
      </c>
      <c r="L54" s="164">
        <f t="shared" si="2"/>
        <v>32863.799999999996</v>
      </c>
      <c r="M54" s="164">
        <f t="shared" si="2"/>
        <v>34544.399999999994</v>
      </c>
      <c r="N54" s="164">
        <f t="shared" si="2"/>
        <v>32757.899999999983</v>
      </c>
      <c r="O54" s="164">
        <f t="shared" si="2"/>
        <v>36837.800000000003</v>
      </c>
      <c r="P54" s="164">
        <f t="shared" si="2"/>
        <v>35770.899999999987</v>
      </c>
      <c r="Q54" s="164">
        <f t="shared" si="2"/>
        <v>35768.300000000003</v>
      </c>
      <c r="R54" s="164">
        <f t="shared" si="2"/>
        <v>38414.099999999984</v>
      </c>
      <c r="S54" s="164">
        <f t="shared" si="2"/>
        <v>89928.299999999988</v>
      </c>
    </row>
    <row r="55" spans="1:19" ht="12.75" customHeight="1" x14ac:dyDescent="0.2">
      <c r="C55" s="165"/>
      <c r="D55" s="161"/>
      <c r="E55" s="161"/>
      <c r="F55" s="161"/>
      <c r="G55" s="161"/>
      <c r="H55" s="161"/>
      <c r="I55" s="161"/>
      <c r="J55" s="161"/>
      <c r="K55" s="161"/>
      <c r="L55" s="161"/>
      <c r="M55" s="161"/>
      <c r="N55" s="161"/>
      <c r="O55" s="161"/>
      <c r="P55" s="161"/>
      <c r="Q55" s="161"/>
      <c r="R55" s="161"/>
      <c r="S55" s="161"/>
    </row>
    <row r="56" spans="1:19" ht="12.75" customHeight="1" x14ac:dyDescent="0.2">
      <c r="A56" s="220" t="s">
        <v>127</v>
      </c>
      <c r="B56" s="150" t="s">
        <v>101</v>
      </c>
      <c r="C56" s="151" t="s">
        <v>102</v>
      </c>
      <c r="D56" s="152">
        <v>3601.2</v>
      </c>
      <c r="E56" s="152">
        <v>4541.7999999999993</v>
      </c>
      <c r="F56" s="152">
        <v>5026.1000000000004</v>
      </c>
      <c r="G56" s="152">
        <v>5916.6</v>
      </c>
      <c r="H56" s="152">
        <v>5804.8</v>
      </c>
      <c r="I56" s="152">
        <v>5730.2</v>
      </c>
      <c r="J56" s="152">
        <v>6126.6</v>
      </c>
      <c r="K56" s="152">
        <v>6342.3</v>
      </c>
      <c r="L56" s="152">
        <v>6140.7</v>
      </c>
      <c r="M56" s="152">
        <v>5933</v>
      </c>
      <c r="N56" s="152">
        <v>6497.4</v>
      </c>
      <c r="O56" s="152">
        <v>6792.4</v>
      </c>
      <c r="P56" s="152">
        <v>7023.8</v>
      </c>
      <c r="Q56" s="152">
        <v>7908.8</v>
      </c>
      <c r="R56" s="152">
        <v>8792.7999999999993</v>
      </c>
      <c r="S56" s="152">
        <v>9298.2999999999993</v>
      </c>
    </row>
    <row r="57" spans="1:19" ht="12.75" customHeight="1" x14ac:dyDescent="0.2">
      <c r="A57" s="221"/>
      <c r="B57" s="154" t="s">
        <v>103</v>
      </c>
      <c r="C57" s="155" t="s">
        <v>104</v>
      </c>
      <c r="D57" s="156">
        <v>343</v>
      </c>
      <c r="E57" s="156">
        <v>374.2</v>
      </c>
      <c r="F57" s="156">
        <v>322</v>
      </c>
      <c r="G57" s="156">
        <v>302</v>
      </c>
      <c r="H57" s="156">
        <v>266.10000000000008</v>
      </c>
      <c r="I57" s="156">
        <v>259.89999999999998</v>
      </c>
      <c r="J57" s="156">
        <v>239.8</v>
      </c>
      <c r="K57" s="156">
        <v>260.60000000000002</v>
      </c>
      <c r="L57" s="156">
        <v>212.1</v>
      </c>
      <c r="M57" s="156">
        <v>185</v>
      </c>
      <c r="N57" s="156">
        <v>151</v>
      </c>
      <c r="O57" s="156">
        <v>161.30000000000001</v>
      </c>
      <c r="P57" s="156">
        <v>152.30000000000001</v>
      </c>
      <c r="Q57" s="156">
        <v>149.4</v>
      </c>
      <c r="R57" s="156">
        <v>154.99999999999997</v>
      </c>
      <c r="S57" s="156">
        <v>165.5</v>
      </c>
    </row>
    <row r="58" spans="1:19" ht="12.75" customHeight="1" x14ac:dyDescent="0.2">
      <c r="A58" s="221"/>
      <c r="B58" s="154" t="s">
        <v>128</v>
      </c>
      <c r="C58" s="155" t="s">
        <v>129</v>
      </c>
      <c r="D58" s="156">
        <v>373.8</v>
      </c>
      <c r="E58" s="156">
        <v>319.10000000000008</v>
      </c>
      <c r="F58" s="156">
        <v>345.8</v>
      </c>
      <c r="G58" s="156">
        <v>387.8</v>
      </c>
      <c r="H58" s="156">
        <v>453.8</v>
      </c>
      <c r="I58" s="156">
        <v>463.3</v>
      </c>
      <c r="J58" s="156">
        <v>518.9</v>
      </c>
      <c r="K58" s="156">
        <v>551.5</v>
      </c>
      <c r="L58" s="156">
        <v>315.3</v>
      </c>
      <c r="M58" s="156">
        <v>201.8</v>
      </c>
      <c r="N58" s="156">
        <v>164.1</v>
      </c>
      <c r="O58" s="156">
        <v>162.30000000000001</v>
      </c>
      <c r="P58" s="156">
        <v>131.9</v>
      </c>
      <c r="Q58" s="156">
        <v>148.19999999999999</v>
      </c>
      <c r="R58" s="156">
        <v>182</v>
      </c>
      <c r="S58" s="156">
        <v>192.1</v>
      </c>
    </row>
    <row r="59" spans="1:19" ht="12.75" customHeight="1" x14ac:dyDescent="0.2">
      <c r="A59" s="221"/>
      <c r="B59" s="154" t="s">
        <v>130</v>
      </c>
      <c r="C59" s="155" t="s">
        <v>131</v>
      </c>
      <c r="D59" s="156">
        <v>271.89999999999998</v>
      </c>
      <c r="E59" s="156">
        <v>273.60000000000008</v>
      </c>
      <c r="F59" s="156">
        <v>305.99999999999994</v>
      </c>
      <c r="G59" s="156">
        <v>323.7</v>
      </c>
      <c r="H59" s="156">
        <v>271.89999999999998</v>
      </c>
      <c r="I59" s="156">
        <v>242</v>
      </c>
      <c r="J59" s="156">
        <v>230.4</v>
      </c>
      <c r="K59" s="156">
        <v>230.7</v>
      </c>
      <c r="L59" s="156">
        <v>203.1</v>
      </c>
      <c r="M59" s="156">
        <v>168.9</v>
      </c>
      <c r="N59" s="156">
        <v>186.4</v>
      </c>
      <c r="O59" s="156">
        <v>176.2</v>
      </c>
      <c r="P59" s="156">
        <v>191.8</v>
      </c>
      <c r="Q59" s="156">
        <v>209.2</v>
      </c>
      <c r="R59" s="156">
        <v>209.9</v>
      </c>
      <c r="S59" s="156">
        <v>206.2</v>
      </c>
    </row>
    <row r="60" spans="1:19" ht="12.75" customHeight="1" x14ac:dyDescent="0.2">
      <c r="A60" s="221"/>
      <c r="B60" s="154" t="s">
        <v>132</v>
      </c>
      <c r="C60" s="155" t="s">
        <v>12</v>
      </c>
      <c r="D60" s="156">
        <v>392.10000000000008</v>
      </c>
      <c r="E60" s="156">
        <v>659.5</v>
      </c>
      <c r="F60" s="156">
        <v>616.50000000000011</v>
      </c>
      <c r="G60" s="156">
        <v>653.1</v>
      </c>
      <c r="H60" s="156">
        <v>698.4</v>
      </c>
      <c r="I60" s="156">
        <v>828.50000000000011</v>
      </c>
      <c r="J60" s="156">
        <v>842.19999999999982</v>
      </c>
      <c r="K60" s="156">
        <v>493.49999999999994</v>
      </c>
      <c r="L60" s="156">
        <v>441.99999999999994</v>
      </c>
      <c r="M60" s="156">
        <v>456.59999999999991</v>
      </c>
      <c r="N60" s="156">
        <v>385.70000000000005</v>
      </c>
      <c r="O60" s="156">
        <v>428.7</v>
      </c>
      <c r="P60" s="156">
        <v>320.89999999999998</v>
      </c>
      <c r="Q60" s="156">
        <v>401.30000000000007</v>
      </c>
      <c r="R60" s="156">
        <v>368.5</v>
      </c>
      <c r="S60" s="156">
        <v>382.80000000000007</v>
      </c>
    </row>
    <row r="61" spans="1:19" ht="12.75" customHeight="1" x14ac:dyDescent="0.2">
      <c r="A61" s="221"/>
      <c r="B61" s="154" t="s">
        <v>107</v>
      </c>
      <c r="C61" s="155" t="s">
        <v>108</v>
      </c>
      <c r="D61" s="156">
        <v>0</v>
      </c>
      <c r="E61" s="156">
        <v>0</v>
      </c>
      <c r="F61" s="156">
        <v>0</v>
      </c>
      <c r="G61" s="156">
        <v>0</v>
      </c>
      <c r="H61" s="156">
        <v>0</v>
      </c>
      <c r="I61" s="156">
        <v>0</v>
      </c>
      <c r="J61" s="156">
        <v>0</v>
      </c>
      <c r="K61" s="156">
        <v>0</v>
      </c>
      <c r="L61" s="156">
        <v>0</v>
      </c>
      <c r="M61" s="156">
        <v>0</v>
      </c>
      <c r="N61" s="156">
        <v>0</v>
      </c>
      <c r="O61" s="156">
        <v>0</v>
      </c>
      <c r="P61" s="156">
        <v>0</v>
      </c>
      <c r="Q61" s="156">
        <v>0</v>
      </c>
      <c r="R61" s="156">
        <v>0</v>
      </c>
      <c r="S61" s="156">
        <v>0</v>
      </c>
    </row>
    <row r="62" spans="1:19" ht="12.75" customHeight="1" x14ac:dyDescent="0.2">
      <c r="A62" s="221"/>
      <c r="B62" s="154" t="s">
        <v>109</v>
      </c>
      <c r="C62" s="155" t="s">
        <v>110</v>
      </c>
      <c r="D62" s="156">
        <v>1924.4000000000015</v>
      </c>
      <c r="E62" s="156">
        <v>790.5</v>
      </c>
      <c r="F62" s="156">
        <v>863.79999999999563</v>
      </c>
      <c r="G62" s="156">
        <v>704.29999999999563</v>
      </c>
      <c r="H62" s="156">
        <v>875.80000000000291</v>
      </c>
      <c r="I62" s="156">
        <v>748.40000000000509</v>
      </c>
      <c r="J62" s="156">
        <v>718</v>
      </c>
      <c r="K62" s="156">
        <v>1836.8999999999942</v>
      </c>
      <c r="L62" s="156">
        <v>1561.6000000000024</v>
      </c>
      <c r="M62" s="156">
        <v>1764.5</v>
      </c>
      <c r="N62" s="156">
        <v>1634.3000000000029</v>
      </c>
      <c r="O62" s="156">
        <v>3621.8000000000029</v>
      </c>
      <c r="P62" s="156">
        <v>5202.5</v>
      </c>
      <c r="Q62" s="156">
        <v>3808.7000000000048</v>
      </c>
      <c r="R62" s="156">
        <v>3231.8000000000029</v>
      </c>
      <c r="S62" s="156">
        <v>3541.4433404920501</v>
      </c>
    </row>
    <row r="63" spans="1:19" ht="12.75" customHeight="1" x14ac:dyDescent="0.2">
      <c r="A63" s="221"/>
      <c r="B63" s="154" t="s">
        <v>111</v>
      </c>
      <c r="C63" s="155" t="s">
        <v>112</v>
      </c>
      <c r="D63" s="156">
        <v>8631.1</v>
      </c>
      <c r="E63" s="156">
        <v>12506.9</v>
      </c>
      <c r="F63" s="156">
        <v>17408.3</v>
      </c>
      <c r="G63" s="156">
        <v>14177.3</v>
      </c>
      <c r="H63" s="156">
        <v>12508.3</v>
      </c>
      <c r="I63" s="156">
        <v>12337.4</v>
      </c>
      <c r="J63" s="156">
        <v>11937</v>
      </c>
      <c r="K63" s="156">
        <v>12604.4</v>
      </c>
      <c r="L63" s="156">
        <v>12137</v>
      </c>
      <c r="M63" s="156">
        <v>15023.2</v>
      </c>
      <c r="N63" s="156">
        <v>14787.8</v>
      </c>
      <c r="O63" s="156">
        <v>14885.1</v>
      </c>
      <c r="P63" s="156">
        <v>12302.1</v>
      </c>
      <c r="Q63" s="156">
        <v>12048.2</v>
      </c>
      <c r="R63" s="156">
        <v>13596.3</v>
      </c>
      <c r="S63" s="156">
        <v>16095.357415478247</v>
      </c>
    </row>
    <row r="64" spans="1:19" ht="12.75" customHeight="1" x14ac:dyDescent="0.2">
      <c r="A64" s="221"/>
      <c r="B64" s="154" t="s">
        <v>133</v>
      </c>
      <c r="C64" s="155" t="s">
        <v>134</v>
      </c>
      <c r="D64" s="156">
        <v>527.5</v>
      </c>
      <c r="E64" s="156">
        <v>607.70000000000005</v>
      </c>
      <c r="F64" s="156">
        <v>606.9</v>
      </c>
      <c r="G64" s="156">
        <v>640.79999999999995</v>
      </c>
      <c r="H64" s="156">
        <v>646.79999999999995</v>
      </c>
      <c r="I64" s="156">
        <v>666.9</v>
      </c>
      <c r="J64" s="156">
        <v>707.4</v>
      </c>
      <c r="K64" s="156">
        <v>675.6</v>
      </c>
      <c r="L64" s="156">
        <v>558.9</v>
      </c>
      <c r="M64" s="156">
        <v>423.4</v>
      </c>
      <c r="N64" s="156">
        <v>397.3</v>
      </c>
      <c r="O64" s="156">
        <v>416.3</v>
      </c>
      <c r="P64" s="156">
        <v>407.6</v>
      </c>
      <c r="Q64" s="156">
        <v>437.5</v>
      </c>
      <c r="R64" s="156">
        <v>477.1</v>
      </c>
      <c r="S64" s="156">
        <v>592.29999999999995</v>
      </c>
    </row>
    <row r="65" spans="1:19" ht="12.75" customHeight="1" x14ac:dyDescent="0.2">
      <c r="A65" s="221"/>
      <c r="B65" s="154" t="s">
        <v>135</v>
      </c>
      <c r="C65" s="155" t="s">
        <v>136</v>
      </c>
      <c r="D65" s="156">
        <v>798.5</v>
      </c>
      <c r="E65" s="156">
        <v>808.6</v>
      </c>
      <c r="F65" s="156">
        <v>786</v>
      </c>
      <c r="G65" s="156">
        <v>839.2</v>
      </c>
      <c r="H65" s="156">
        <v>895.5</v>
      </c>
      <c r="I65" s="156">
        <v>1013.1999999999998</v>
      </c>
      <c r="J65" s="156">
        <v>1095.8</v>
      </c>
      <c r="K65" s="156">
        <v>1187.8</v>
      </c>
      <c r="L65" s="156">
        <v>858.80000000000018</v>
      </c>
      <c r="M65" s="156">
        <v>534.9</v>
      </c>
      <c r="N65" s="156">
        <v>378.2</v>
      </c>
      <c r="O65" s="156">
        <v>436.8</v>
      </c>
      <c r="P65" s="156">
        <v>411.5</v>
      </c>
      <c r="Q65" s="156">
        <v>526.30000000000007</v>
      </c>
      <c r="R65" s="156">
        <v>511.9</v>
      </c>
      <c r="S65" s="156">
        <v>540.60000000000014</v>
      </c>
    </row>
    <row r="66" spans="1:19" ht="12.75" customHeight="1" x14ac:dyDescent="0.2">
      <c r="A66" s="221"/>
      <c r="B66" s="154" t="s">
        <v>137</v>
      </c>
      <c r="C66" s="155" t="s">
        <v>138</v>
      </c>
      <c r="D66" s="156">
        <v>193</v>
      </c>
      <c r="E66" s="156">
        <v>230.4</v>
      </c>
      <c r="F66" s="156">
        <v>181.3</v>
      </c>
      <c r="G66" s="156">
        <v>205.8</v>
      </c>
      <c r="H66" s="156">
        <v>251.2</v>
      </c>
      <c r="I66" s="156">
        <v>230.5</v>
      </c>
      <c r="J66" s="156">
        <v>342.8</v>
      </c>
      <c r="K66" s="156">
        <v>259.7</v>
      </c>
      <c r="L66" s="156">
        <v>228.1</v>
      </c>
      <c r="M66" s="156">
        <v>131.50000000000003</v>
      </c>
      <c r="N66" s="156">
        <v>182.6</v>
      </c>
      <c r="O66" s="156">
        <v>231.5</v>
      </c>
      <c r="P66" s="156">
        <v>247.5</v>
      </c>
      <c r="Q66" s="156">
        <v>262.60000000000002</v>
      </c>
      <c r="R66" s="156">
        <v>281.3</v>
      </c>
      <c r="S66" s="156">
        <v>331.8</v>
      </c>
    </row>
    <row r="67" spans="1:19" ht="12.75" customHeight="1" x14ac:dyDescent="0.2">
      <c r="A67" s="221"/>
      <c r="B67" s="154" t="s">
        <v>139</v>
      </c>
      <c r="C67" s="155" t="s">
        <v>140</v>
      </c>
      <c r="D67" s="156">
        <v>621.9</v>
      </c>
      <c r="E67" s="156">
        <v>622.00000000000011</v>
      </c>
      <c r="F67" s="156">
        <v>660.3</v>
      </c>
      <c r="G67" s="156">
        <v>673.5</v>
      </c>
      <c r="H67" s="156">
        <v>745.6</v>
      </c>
      <c r="I67" s="156">
        <v>860.09999999999991</v>
      </c>
      <c r="J67" s="156">
        <v>952</v>
      </c>
      <c r="K67" s="156">
        <v>1073.5999999999999</v>
      </c>
      <c r="L67" s="156">
        <v>1010.2</v>
      </c>
      <c r="M67" s="156">
        <v>706.4</v>
      </c>
      <c r="N67" s="156">
        <v>546.29999999999995</v>
      </c>
      <c r="O67" s="156">
        <v>537.6</v>
      </c>
      <c r="P67" s="156">
        <v>546.79999999999995</v>
      </c>
      <c r="Q67" s="156">
        <v>630.59999999999991</v>
      </c>
      <c r="R67" s="156">
        <v>640.70000000000005</v>
      </c>
      <c r="S67" s="156">
        <v>672.3</v>
      </c>
    </row>
    <row r="68" spans="1:19" ht="12.75" customHeight="1" x14ac:dyDescent="0.2">
      <c r="A68" s="221"/>
      <c r="B68" s="154" t="s">
        <v>117</v>
      </c>
      <c r="C68" s="155" t="s">
        <v>118</v>
      </c>
      <c r="D68" s="156">
        <v>3668.2</v>
      </c>
      <c r="E68" s="156">
        <v>4753.5</v>
      </c>
      <c r="F68" s="156">
        <v>4495.3</v>
      </c>
      <c r="G68" s="156">
        <v>4086.5</v>
      </c>
      <c r="H68" s="156">
        <v>4540.5</v>
      </c>
      <c r="I68" s="156">
        <v>4687.6000000000004</v>
      </c>
      <c r="J68" s="156">
        <v>4823.7</v>
      </c>
      <c r="K68" s="156">
        <v>3857.7</v>
      </c>
      <c r="L68" s="156">
        <v>3119.3</v>
      </c>
      <c r="M68" s="156">
        <v>3456.2</v>
      </c>
      <c r="N68" s="156">
        <v>3166.2</v>
      </c>
      <c r="O68" s="156">
        <v>3189.3</v>
      </c>
      <c r="P68" s="156">
        <v>3325.2</v>
      </c>
      <c r="Q68" s="156">
        <v>2984</v>
      </c>
      <c r="R68" s="156">
        <v>3165.1</v>
      </c>
      <c r="S68" s="156">
        <v>3645.7547103536986</v>
      </c>
    </row>
    <row r="69" spans="1:19" ht="12.75" customHeight="1" x14ac:dyDescent="0.2">
      <c r="A69" s="221"/>
      <c r="B69" s="154" t="s">
        <v>119</v>
      </c>
      <c r="C69" s="155" t="s">
        <v>120</v>
      </c>
      <c r="D69" s="156">
        <v>566.6</v>
      </c>
      <c r="E69" s="156">
        <v>589.6</v>
      </c>
      <c r="F69" s="156">
        <v>521.9</v>
      </c>
      <c r="G69" s="156">
        <v>351.9</v>
      </c>
      <c r="H69" s="156">
        <v>150.80000000000004</v>
      </c>
      <c r="I69" s="156">
        <v>249.6</v>
      </c>
      <c r="J69" s="156">
        <v>309.50000000000006</v>
      </c>
      <c r="K69" s="156">
        <v>310</v>
      </c>
      <c r="L69" s="156">
        <v>361.5</v>
      </c>
      <c r="M69" s="156">
        <v>304.39999999999998</v>
      </c>
      <c r="N69" s="156">
        <v>125.5</v>
      </c>
      <c r="O69" s="156">
        <v>262.7</v>
      </c>
      <c r="P69" s="156">
        <v>258.39999999999992</v>
      </c>
      <c r="Q69" s="156">
        <v>298.7</v>
      </c>
      <c r="R69" s="156">
        <v>350.3</v>
      </c>
      <c r="S69" s="156">
        <v>380.6</v>
      </c>
    </row>
    <row r="70" spans="1:19" ht="12.75" customHeight="1" x14ac:dyDescent="0.2">
      <c r="A70" s="221"/>
      <c r="B70" s="154" t="s">
        <v>121</v>
      </c>
      <c r="C70" s="155" t="s">
        <v>122</v>
      </c>
      <c r="D70" s="156">
        <v>539.90000000000009</v>
      </c>
      <c r="E70" s="156">
        <v>610.4</v>
      </c>
      <c r="F70" s="156">
        <v>990.9</v>
      </c>
      <c r="G70" s="156">
        <v>1011.8</v>
      </c>
      <c r="H70" s="156">
        <v>1195.5999999999997</v>
      </c>
      <c r="I70" s="156">
        <v>1273.7</v>
      </c>
      <c r="J70" s="156">
        <v>1298.3</v>
      </c>
      <c r="K70" s="156">
        <v>1520.3</v>
      </c>
      <c r="L70" s="156">
        <v>1399.5</v>
      </c>
      <c r="M70" s="156">
        <v>961.3</v>
      </c>
      <c r="N70" s="156">
        <v>671.1</v>
      </c>
      <c r="O70" s="156">
        <v>881.8</v>
      </c>
      <c r="P70" s="156">
        <v>977.1</v>
      </c>
      <c r="Q70" s="156">
        <v>1031.0999999999999</v>
      </c>
      <c r="R70" s="156">
        <v>1067.4000000000003</v>
      </c>
      <c r="S70" s="156">
        <v>1194.1326184362481</v>
      </c>
    </row>
    <row r="71" spans="1:19" ht="12.75" customHeight="1" x14ac:dyDescent="0.2">
      <c r="A71" s="221"/>
      <c r="B71" s="154" t="s">
        <v>141</v>
      </c>
      <c r="C71" s="155" t="s">
        <v>142</v>
      </c>
      <c r="D71" s="156">
        <v>161.5</v>
      </c>
      <c r="E71" s="156">
        <v>160.6</v>
      </c>
      <c r="F71" s="156">
        <v>184.8</v>
      </c>
      <c r="G71" s="156">
        <v>175.1</v>
      </c>
      <c r="H71" s="156">
        <v>195.9</v>
      </c>
      <c r="I71" s="156">
        <v>222.6</v>
      </c>
      <c r="J71" s="156">
        <v>217.9</v>
      </c>
      <c r="K71" s="156">
        <v>248.5</v>
      </c>
      <c r="L71" s="156">
        <v>190.1</v>
      </c>
      <c r="M71" s="156">
        <v>141.19999999999996</v>
      </c>
      <c r="N71" s="156">
        <v>147.69999999999999</v>
      </c>
      <c r="O71" s="156">
        <v>188.1</v>
      </c>
      <c r="P71" s="156">
        <v>194.3</v>
      </c>
      <c r="Q71" s="156">
        <v>198.2</v>
      </c>
      <c r="R71" s="156">
        <v>202.5</v>
      </c>
      <c r="S71" s="156">
        <v>216.3</v>
      </c>
    </row>
    <row r="72" spans="1:19" ht="12.75" customHeight="1" x14ac:dyDescent="0.2">
      <c r="A72" s="221"/>
      <c r="B72" s="154" t="s">
        <v>143</v>
      </c>
      <c r="C72" s="155" t="s">
        <v>144</v>
      </c>
      <c r="D72" s="156">
        <v>188.3</v>
      </c>
      <c r="E72" s="156">
        <v>199.5</v>
      </c>
      <c r="F72" s="156">
        <v>163.9</v>
      </c>
      <c r="G72" s="156">
        <v>399.79999999999995</v>
      </c>
      <c r="H72" s="156">
        <v>214.40000000000003</v>
      </c>
      <c r="I72" s="156">
        <v>246.4</v>
      </c>
      <c r="J72" s="156">
        <v>210</v>
      </c>
      <c r="K72" s="156">
        <v>205.5</v>
      </c>
      <c r="L72" s="156">
        <v>238.7</v>
      </c>
      <c r="M72" s="156">
        <v>100.90000000000003</v>
      </c>
      <c r="N72" s="156">
        <v>61.300000000000011</v>
      </c>
      <c r="O72" s="156">
        <v>152.50000000000003</v>
      </c>
      <c r="P72" s="156">
        <v>112.99999999999999</v>
      </c>
      <c r="Q72" s="156">
        <v>103.69999999999999</v>
      </c>
      <c r="R72" s="156">
        <v>63.100000000000016</v>
      </c>
      <c r="S72" s="156">
        <v>95.80000000000004</v>
      </c>
    </row>
    <row r="73" spans="1:19" ht="12.75" customHeight="1" x14ac:dyDescent="0.2">
      <c r="A73" s="221"/>
      <c r="B73" s="154" t="s">
        <v>145</v>
      </c>
      <c r="C73" s="155" t="s">
        <v>146</v>
      </c>
      <c r="D73" s="156">
        <v>2085.1999999999998</v>
      </c>
      <c r="E73" s="156">
        <v>2602.6999999999998</v>
      </c>
      <c r="F73" s="156">
        <v>2741.2</v>
      </c>
      <c r="G73" s="156">
        <v>3003.4</v>
      </c>
      <c r="H73" s="156">
        <v>3133.7</v>
      </c>
      <c r="I73" s="156">
        <v>3129.8</v>
      </c>
      <c r="J73" s="156">
        <v>3589.7</v>
      </c>
      <c r="K73" s="156">
        <v>3565.5</v>
      </c>
      <c r="L73" s="156">
        <v>3678.5</v>
      </c>
      <c r="M73" s="156">
        <v>3861.2</v>
      </c>
      <c r="N73" s="156">
        <v>3045.3</v>
      </c>
      <c r="O73" s="156">
        <v>4106.1000000000004</v>
      </c>
      <c r="P73" s="156">
        <v>3705.6</v>
      </c>
      <c r="Q73" s="156">
        <v>4296.5</v>
      </c>
      <c r="R73" s="156">
        <v>4774.3999999999996</v>
      </c>
      <c r="S73" s="156">
        <v>5250.9957906524915</v>
      </c>
    </row>
    <row r="74" spans="1:19" ht="12.75" customHeight="1" x14ac:dyDescent="0.2">
      <c r="A74" s="221"/>
      <c r="B74" s="154" t="s">
        <v>147</v>
      </c>
      <c r="C74" s="155" t="s">
        <v>148</v>
      </c>
      <c r="D74" s="156">
        <v>183.29999999999364</v>
      </c>
      <c r="E74" s="156">
        <v>163.39999999999239</v>
      </c>
      <c r="F74" s="156">
        <v>139.80000000001723</v>
      </c>
      <c r="G74" s="156">
        <v>137.60000000002427</v>
      </c>
      <c r="H74" s="156">
        <v>147.70000000000994</v>
      </c>
      <c r="I74" s="156">
        <v>156.70000000001656</v>
      </c>
      <c r="J74" s="156">
        <v>163.50000000001947</v>
      </c>
      <c r="K74" s="156">
        <v>171.60000000000579</v>
      </c>
      <c r="L74" s="156">
        <v>208.39999999999284</v>
      </c>
      <c r="M74" s="156">
        <v>189.99999999999258</v>
      </c>
      <c r="N74" s="156">
        <v>229.69999999998163</v>
      </c>
      <c r="O74" s="156">
        <v>207.30000000000476</v>
      </c>
      <c r="P74" s="156">
        <v>258.59999999998831</v>
      </c>
      <c r="Q74" s="156">
        <v>325.29999999999842</v>
      </c>
      <c r="R74" s="156">
        <v>343.99999999998806</v>
      </c>
      <c r="S74" s="156">
        <v>47126.016124587251</v>
      </c>
    </row>
    <row r="75" spans="1:19" ht="12.75" customHeight="1" x14ac:dyDescent="0.2">
      <c r="A75" s="222"/>
      <c r="B75" s="162" t="s">
        <v>65</v>
      </c>
      <c r="C75" s="166" t="s">
        <v>71</v>
      </c>
      <c r="D75" s="164">
        <f>SUM(D56:D74)</f>
        <v>25071.399999999994</v>
      </c>
      <c r="E75" s="164">
        <f t="shared" ref="E75:S75" si="3">SUM(E56:E74)</f>
        <v>30813.999999999993</v>
      </c>
      <c r="F75" s="164">
        <f t="shared" si="3"/>
        <v>36360.800000000017</v>
      </c>
      <c r="G75" s="164">
        <f t="shared" si="3"/>
        <v>33990.200000000019</v>
      </c>
      <c r="H75" s="164">
        <f t="shared" si="3"/>
        <v>32996.80000000001</v>
      </c>
      <c r="I75" s="164">
        <f t="shared" si="3"/>
        <v>33346.800000000025</v>
      </c>
      <c r="J75" s="164">
        <f t="shared" si="3"/>
        <v>34323.500000000022</v>
      </c>
      <c r="K75" s="164">
        <f t="shared" si="3"/>
        <v>35395.699999999997</v>
      </c>
      <c r="L75" s="164">
        <f t="shared" si="3"/>
        <v>32863.799999999996</v>
      </c>
      <c r="M75" s="164">
        <f t="shared" si="3"/>
        <v>34544.400000000001</v>
      </c>
      <c r="N75" s="164">
        <f t="shared" si="3"/>
        <v>32757.89999999998</v>
      </c>
      <c r="O75" s="164">
        <f t="shared" si="3"/>
        <v>36837.800000000003</v>
      </c>
      <c r="P75" s="164">
        <f t="shared" si="3"/>
        <v>35770.899999999994</v>
      </c>
      <c r="Q75" s="164">
        <f t="shared" si="3"/>
        <v>35768.299999999996</v>
      </c>
      <c r="R75" s="164">
        <f t="shared" si="3"/>
        <v>38414.099999999984</v>
      </c>
      <c r="S75" s="164">
        <f t="shared" si="3"/>
        <v>89928.299999999988</v>
      </c>
    </row>
  </sheetData>
  <mergeCells count="4">
    <mergeCell ref="A6:A16"/>
    <mergeCell ref="A18:A39"/>
    <mergeCell ref="A41:A54"/>
    <mergeCell ref="A56:A75"/>
  </mergeCells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S75"/>
  <sheetViews>
    <sheetView showGridLines="0" zoomScale="110" zoomScaleNormal="110" workbookViewId="0">
      <pane xSplit="3" ySplit="1" topLeftCell="D2" activePane="bottomRight" state="frozen"/>
      <selection activeCell="D2" sqref="D2"/>
      <selection pane="topRight" activeCell="D2" sqref="D2"/>
      <selection pane="bottomLeft" activeCell="D2" sqref="D2"/>
      <selection pane="bottomRight" activeCell="D2" sqref="D2"/>
    </sheetView>
  </sheetViews>
  <sheetFormatPr defaultRowHeight="11.25" x14ac:dyDescent="0.2"/>
  <cols>
    <col min="1" max="1" width="3.28515625" style="147" customWidth="1" collapsed="1"/>
    <col min="2" max="2" width="9.28515625" style="147" customWidth="1"/>
    <col min="3" max="3" width="50.7109375" style="147" customWidth="1" collapsed="1"/>
    <col min="4" max="19" width="8.7109375" style="147" customWidth="1"/>
    <col min="20" max="16384" width="9.140625" style="147"/>
  </cols>
  <sheetData>
    <row r="1" spans="1:19" ht="12.75" customHeight="1" x14ac:dyDescent="0.2">
      <c r="B1" s="167" t="s">
        <v>279</v>
      </c>
      <c r="C1" s="148" t="s">
        <v>251</v>
      </c>
      <c r="D1" s="147">
        <v>2000</v>
      </c>
      <c r="E1" s="147">
        <v>2001</v>
      </c>
      <c r="F1" s="147">
        <v>2002</v>
      </c>
      <c r="G1" s="147">
        <v>2003</v>
      </c>
      <c r="H1" s="147">
        <v>2004</v>
      </c>
      <c r="I1" s="147">
        <v>2005</v>
      </c>
      <c r="J1" s="147">
        <v>2006</v>
      </c>
      <c r="K1" s="147">
        <v>2007</v>
      </c>
      <c r="L1" s="147">
        <v>2008</v>
      </c>
      <c r="M1" s="147">
        <v>2009</v>
      </c>
      <c r="N1" s="147">
        <v>2010</v>
      </c>
      <c r="O1" s="147">
        <v>2011</v>
      </c>
      <c r="P1" s="147">
        <v>2012</v>
      </c>
      <c r="Q1" s="147">
        <v>2013</v>
      </c>
      <c r="R1" s="147">
        <v>2014</v>
      </c>
      <c r="S1" s="147">
        <v>2015</v>
      </c>
    </row>
    <row r="2" spans="1:19" ht="12.75" customHeight="1" x14ac:dyDescent="0.2">
      <c r="A2" s="149"/>
      <c r="B2" s="150" t="s">
        <v>37</v>
      </c>
      <c r="C2" s="151" t="s">
        <v>38</v>
      </c>
      <c r="D2" s="152">
        <v>123384.56284153005</v>
      </c>
      <c r="E2" s="152">
        <v>130545.27354663298</v>
      </c>
      <c r="F2" s="152">
        <v>138781.78495962761</v>
      </c>
      <c r="G2" s="152">
        <v>143112.24289141464</v>
      </c>
      <c r="H2" s="152">
        <v>152672.94398326051</v>
      </c>
      <c r="I2" s="152">
        <v>161843.73692418882</v>
      </c>
      <c r="J2" s="152">
        <v>170779.69794320743</v>
      </c>
      <c r="K2" s="152">
        <v>179674.45674456746</v>
      </c>
      <c r="L2" s="152">
        <v>172603.3517498782</v>
      </c>
      <c r="M2" s="152">
        <v>164616.80651124081</v>
      </c>
      <c r="N2" s="152">
        <v>167583.20000000001</v>
      </c>
      <c r="O2" s="152">
        <v>172586.39899623589</v>
      </c>
      <c r="P2" s="152">
        <v>172650.21733571976</v>
      </c>
      <c r="Q2" s="152">
        <v>175479.62937729937</v>
      </c>
      <c r="R2" s="152">
        <v>190092.82964294788</v>
      </c>
      <c r="S2" s="152">
        <v>238675.81156410539</v>
      </c>
    </row>
    <row r="3" spans="1:19" ht="12.75" customHeight="1" x14ac:dyDescent="0.2">
      <c r="A3" s="153"/>
      <c r="B3" s="154" t="s">
        <v>39</v>
      </c>
      <c r="C3" s="155" t="s">
        <v>40</v>
      </c>
      <c r="D3" s="156">
        <v>56415.362888099386</v>
      </c>
      <c r="E3" s="156">
        <v>59338.944862475022</v>
      </c>
      <c r="F3" s="156">
        <v>61935.113028262153</v>
      </c>
      <c r="G3" s="156">
        <v>63996.421936282946</v>
      </c>
      <c r="H3" s="156">
        <v>66697.646864590308</v>
      </c>
      <c r="I3" s="156">
        <v>71793.621951102265</v>
      </c>
      <c r="J3" s="156">
        <v>76928.989233942746</v>
      </c>
      <c r="K3" s="156">
        <v>82464.407496254629</v>
      </c>
      <c r="L3" s="156">
        <v>82979.615925909107</v>
      </c>
      <c r="M3" s="156">
        <v>79099.987334742764</v>
      </c>
      <c r="N3" s="156">
        <v>79788.100000000006</v>
      </c>
      <c r="O3" s="156">
        <v>78525.425072331651</v>
      </c>
      <c r="P3" s="156">
        <v>77610.767055151897</v>
      </c>
      <c r="Q3" s="156">
        <v>77446.873771890314</v>
      </c>
      <c r="R3" s="156">
        <v>79060.456742158625</v>
      </c>
      <c r="S3" s="156">
        <v>82392.723704570322</v>
      </c>
    </row>
    <row r="4" spans="1:19" ht="12.75" customHeight="1" x14ac:dyDescent="0.2">
      <c r="A4" s="157"/>
      <c r="B4" s="158" t="s">
        <v>41</v>
      </c>
      <c r="C4" s="159" t="s">
        <v>42</v>
      </c>
      <c r="D4" s="160">
        <v>109376.90849443202</v>
      </c>
      <c r="E4" s="160">
        <v>114771.62303775761</v>
      </c>
      <c r="F4" s="160">
        <v>123162.43779566258</v>
      </c>
      <c r="G4" s="160">
        <v>125263.79352325299</v>
      </c>
      <c r="H4" s="160">
        <v>132152.53256150507</v>
      </c>
      <c r="I4" s="160">
        <v>141085.87173684561</v>
      </c>
      <c r="J4" s="160">
        <v>149005.39586531479</v>
      </c>
      <c r="K4" s="160">
        <v>159434.16727538349</v>
      </c>
      <c r="L4" s="160">
        <v>156521.45418457247</v>
      </c>
      <c r="M4" s="160">
        <v>148498.03837370445</v>
      </c>
      <c r="N4" s="160">
        <v>151870.9</v>
      </c>
      <c r="O4" s="160">
        <v>161268.72201348501</v>
      </c>
      <c r="P4" s="160">
        <v>158944.4190074254</v>
      </c>
      <c r="Q4" s="160">
        <v>162209.86687548945</v>
      </c>
      <c r="R4" s="160">
        <v>174216.72877685208</v>
      </c>
      <c r="S4" s="160">
        <v>220262.35741444869</v>
      </c>
    </row>
    <row r="5" spans="1:19" ht="12.75" customHeight="1" x14ac:dyDescent="0.2">
      <c r="B5" s="147" t="s">
        <v>43</v>
      </c>
      <c r="D5" s="161"/>
      <c r="E5" s="161"/>
      <c r="F5" s="161"/>
      <c r="G5" s="161"/>
      <c r="H5" s="161"/>
      <c r="I5" s="161"/>
      <c r="J5" s="161"/>
      <c r="K5" s="161"/>
      <c r="L5" s="161"/>
      <c r="M5" s="161"/>
      <c r="N5" s="161"/>
      <c r="O5" s="161"/>
      <c r="P5" s="161"/>
      <c r="Q5" s="161"/>
      <c r="R5" s="161"/>
      <c r="S5" s="161"/>
    </row>
    <row r="6" spans="1:19" ht="12.75" customHeight="1" x14ac:dyDescent="0.2">
      <c r="A6" s="220" t="s">
        <v>44</v>
      </c>
      <c r="B6" s="150" t="s">
        <v>45</v>
      </c>
      <c r="C6" s="151" t="s">
        <v>46</v>
      </c>
      <c r="D6" s="152">
        <v>3081.6296414017002</v>
      </c>
      <c r="E6" s="152">
        <v>2573.3823077981601</v>
      </c>
      <c r="F6" s="152">
        <v>2413.3235035121129</v>
      </c>
      <c r="G6" s="152">
        <v>2095.1546140735327</v>
      </c>
      <c r="H6" s="152">
        <v>2369.3198263386398</v>
      </c>
      <c r="I6" s="152">
        <v>1662.705589379894</v>
      </c>
      <c r="J6" s="152">
        <v>1561.3078768602866</v>
      </c>
      <c r="K6" s="152">
        <v>1872.5346968590216</v>
      </c>
      <c r="L6" s="152">
        <v>1486.2043460757052</v>
      </c>
      <c r="M6" s="152">
        <v>919.71971190443662</v>
      </c>
      <c r="N6" s="152">
        <v>1604.1</v>
      </c>
      <c r="O6" s="152">
        <v>2140.4086674558653</v>
      </c>
      <c r="P6" s="152">
        <v>1732.6259630123625</v>
      </c>
      <c r="Q6" s="152">
        <v>1983.7509788566954</v>
      </c>
      <c r="R6" s="152">
        <v>2443.2716133689737</v>
      </c>
      <c r="S6" s="152">
        <v>2118.6854970124937</v>
      </c>
    </row>
    <row r="7" spans="1:19" ht="12.75" customHeight="1" x14ac:dyDescent="0.2">
      <c r="A7" s="221"/>
      <c r="B7" s="154" t="s">
        <v>47</v>
      </c>
      <c r="C7" s="155" t="s">
        <v>48</v>
      </c>
      <c r="D7" s="156">
        <v>30913.920515818507</v>
      </c>
      <c r="E7" s="156">
        <v>35476.707137640115</v>
      </c>
      <c r="F7" s="156">
        <v>39993.958755708474</v>
      </c>
      <c r="G7" s="156">
        <v>36059.80034088144</v>
      </c>
      <c r="H7" s="156">
        <v>34849.107573564892</v>
      </c>
      <c r="I7" s="156">
        <v>34680.383672155382</v>
      </c>
      <c r="J7" s="156">
        <v>35165.323062498297</v>
      </c>
      <c r="K7" s="156">
        <v>36660.975164353542</v>
      </c>
      <c r="L7" s="156">
        <v>35116.141898154645</v>
      </c>
      <c r="M7" s="156">
        <v>38280.893174321231</v>
      </c>
      <c r="N7" s="156">
        <v>37080.199999999983</v>
      </c>
      <c r="O7" s="156">
        <v>42528.179525451647</v>
      </c>
      <c r="P7" s="156">
        <v>40584.376804092914</v>
      </c>
      <c r="Q7" s="156">
        <v>40002.251370399375</v>
      </c>
      <c r="R7" s="156">
        <v>42358.008311708574</v>
      </c>
      <c r="S7" s="156">
        <v>85510.229947492306</v>
      </c>
    </row>
    <row r="8" spans="1:19" ht="12.75" customHeight="1" x14ac:dyDescent="0.2">
      <c r="A8" s="221"/>
      <c r="B8" s="154" t="s">
        <v>49</v>
      </c>
      <c r="C8" s="155" t="s">
        <v>50</v>
      </c>
      <c r="D8" s="156">
        <v>7826.0474725574104</v>
      </c>
      <c r="E8" s="156">
        <v>8510.2306527929195</v>
      </c>
      <c r="F8" s="156">
        <v>8839.7739141119364</v>
      </c>
      <c r="G8" s="156">
        <v>9629.0236182128083</v>
      </c>
      <c r="H8" s="156">
        <v>11474.867342016401</v>
      </c>
      <c r="I8" s="156">
        <v>13785.685203245874</v>
      </c>
      <c r="J8" s="156">
        <v>15900.888892974341</v>
      </c>
      <c r="K8" s="156">
        <v>14599.981738495253</v>
      </c>
      <c r="L8" s="156">
        <v>10281.436957559756</v>
      </c>
      <c r="M8" s="156">
        <v>4011.9649444693846</v>
      </c>
      <c r="N8" s="156">
        <v>2508.6</v>
      </c>
      <c r="O8" s="156">
        <v>2671.4704822687731</v>
      </c>
      <c r="P8" s="156">
        <v>3634.1647920689588</v>
      </c>
      <c r="Q8" s="156">
        <v>4446.7501957713393</v>
      </c>
      <c r="R8" s="156">
        <v>5633.7190018145275</v>
      </c>
      <c r="S8" s="156">
        <v>5593.8801376063739</v>
      </c>
    </row>
    <row r="9" spans="1:19" ht="12.75" customHeight="1" x14ac:dyDescent="0.2">
      <c r="A9" s="221"/>
      <c r="B9" s="154" t="s">
        <v>51</v>
      </c>
      <c r="C9" s="155" t="s">
        <v>52</v>
      </c>
      <c r="D9" s="156">
        <v>18995.720431816379</v>
      </c>
      <c r="E9" s="156">
        <v>17437.732214118616</v>
      </c>
      <c r="F9" s="156">
        <v>18379.410620302675</v>
      </c>
      <c r="G9" s="156">
        <v>19622.205989773556</v>
      </c>
      <c r="H9" s="156">
        <v>20432.609744331887</v>
      </c>
      <c r="I9" s="156">
        <v>22272.301180748218</v>
      </c>
      <c r="J9" s="156">
        <v>23825.089394872546</v>
      </c>
      <c r="K9" s="156">
        <v>26186.084733382031</v>
      </c>
      <c r="L9" s="156">
        <v>25354.792199159248</v>
      </c>
      <c r="M9" s="156">
        <v>23903.245954755726</v>
      </c>
      <c r="N9" s="156">
        <v>24585.7</v>
      </c>
      <c r="O9" s="156">
        <v>26114.05630758145</v>
      </c>
      <c r="P9" s="156">
        <v>26012.382298489043</v>
      </c>
      <c r="Q9" s="156">
        <v>27953.014878621772</v>
      </c>
      <c r="R9" s="156">
        <v>28202.544241312702</v>
      </c>
      <c r="S9" s="156">
        <v>27764.711207676988</v>
      </c>
    </row>
    <row r="10" spans="1:19" ht="12.75" customHeight="1" x14ac:dyDescent="0.2">
      <c r="A10" s="221"/>
      <c r="B10" s="154" t="s">
        <v>53</v>
      </c>
      <c r="C10" s="155" t="s">
        <v>54</v>
      </c>
      <c r="D10" s="156">
        <v>8803.8777201366738</v>
      </c>
      <c r="E10" s="156">
        <v>8292.8094335827918</v>
      </c>
      <c r="F10" s="156">
        <v>7961.9504003604261</v>
      </c>
      <c r="G10" s="156">
        <v>8208.3272461650849</v>
      </c>
      <c r="H10" s="156">
        <v>9149.7346840328028</v>
      </c>
      <c r="I10" s="156">
        <v>9681.5672609860703</v>
      </c>
      <c r="J10" s="156">
        <v>9450.1181207313366</v>
      </c>
      <c r="K10" s="156">
        <v>10378.469685902119</v>
      </c>
      <c r="L10" s="156">
        <v>11904.989279929594</v>
      </c>
      <c r="M10" s="156">
        <v>12417.094450842231</v>
      </c>
      <c r="N10" s="156">
        <v>13833.7</v>
      </c>
      <c r="O10" s="156">
        <v>14181.790107571158</v>
      </c>
      <c r="P10" s="156">
        <v>15204.944956502699</v>
      </c>
      <c r="Q10" s="156">
        <v>16098.277212216131</v>
      </c>
      <c r="R10" s="156">
        <v>18457.943925233645</v>
      </c>
      <c r="S10" s="156">
        <v>19493.934455911643</v>
      </c>
    </row>
    <row r="11" spans="1:19" ht="12.75" customHeight="1" x14ac:dyDescent="0.2">
      <c r="A11" s="221"/>
      <c r="B11" s="154" t="s">
        <v>55</v>
      </c>
      <c r="C11" s="155" t="s">
        <v>56</v>
      </c>
      <c r="D11" s="156">
        <v>8168.6399600422274</v>
      </c>
      <c r="E11" s="156">
        <v>8622.6461030369101</v>
      </c>
      <c r="F11" s="156">
        <v>9074.1537138293297</v>
      </c>
      <c r="G11" s="156">
        <v>11140.394448502557</v>
      </c>
      <c r="H11" s="156">
        <v>12371.635311143269</v>
      </c>
      <c r="I11" s="156">
        <v>13723.665148516726</v>
      </c>
      <c r="J11" s="156">
        <v>14580.326693446827</v>
      </c>
      <c r="K11" s="156">
        <v>15885.774287801314</v>
      </c>
      <c r="L11" s="156">
        <v>15366.58895785936</v>
      </c>
      <c r="M11" s="156">
        <v>15650.654851365332</v>
      </c>
      <c r="N11" s="156">
        <v>17088</v>
      </c>
      <c r="O11" s="156">
        <v>15560.553811312986</v>
      </c>
      <c r="P11" s="156">
        <v>14451.356677881075</v>
      </c>
      <c r="Q11" s="156">
        <v>12859.142521534848</v>
      </c>
      <c r="R11" s="156">
        <v>14371.061206173297</v>
      </c>
      <c r="S11" s="156">
        <v>14840.847365562195</v>
      </c>
    </row>
    <row r="12" spans="1:19" ht="12.75" customHeight="1" x14ac:dyDescent="0.2">
      <c r="A12" s="221"/>
      <c r="B12" s="154" t="s">
        <v>57</v>
      </c>
      <c r="C12" s="155" t="s">
        <v>58</v>
      </c>
      <c r="D12" s="156">
        <v>7698.4550418307917</v>
      </c>
      <c r="E12" s="156">
        <v>8442.8025531644635</v>
      </c>
      <c r="F12" s="156">
        <v>9453.6257705146309</v>
      </c>
      <c r="G12" s="156">
        <v>9358.6559532505489</v>
      </c>
      <c r="H12" s="156">
        <v>9332.6579835986486</v>
      </c>
      <c r="I12" s="156">
        <v>9417.9583566105794</v>
      </c>
      <c r="J12" s="156">
        <v>10193.221616553448</v>
      </c>
      <c r="K12" s="156">
        <v>11827.520087655223</v>
      </c>
      <c r="L12" s="156">
        <v>12298.401820071342</v>
      </c>
      <c r="M12" s="156">
        <v>8345.4023773739591</v>
      </c>
      <c r="N12" s="156">
        <v>9994.9</v>
      </c>
      <c r="O12" s="156">
        <v>10953.111328426579</v>
      </c>
      <c r="P12" s="156">
        <v>11632.49258455597</v>
      </c>
      <c r="Q12" s="156">
        <v>12178.73923257635</v>
      </c>
      <c r="R12" s="156">
        <v>13313.464577683257</v>
      </c>
      <c r="S12" s="156">
        <v>13118.594966503713</v>
      </c>
    </row>
    <row r="13" spans="1:19" ht="12.75" customHeight="1" x14ac:dyDescent="0.2">
      <c r="A13" s="221"/>
      <c r="B13" s="154" t="s">
        <v>59</v>
      </c>
      <c r="C13" s="155" t="s">
        <v>60</v>
      </c>
      <c r="D13" s="156">
        <v>7020.081050707774</v>
      </c>
      <c r="E13" s="156">
        <v>7257.8886642461703</v>
      </c>
      <c r="F13" s="156">
        <v>7156.417030165263</v>
      </c>
      <c r="G13" s="156">
        <v>7885.6586316045777</v>
      </c>
      <c r="H13" s="156">
        <v>9109.3101784852861</v>
      </c>
      <c r="I13" s="156">
        <v>11440.474950525986</v>
      </c>
      <c r="J13" s="156">
        <v>12208.535946390653</v>
      </c>
      <c r="K13" s="156">
        <v>13525.748721694668</v>
      </c>
      <c r="L13" s="156">
        <v>13464.314804932168</v>
      </c>
      <c r="M13" s="156">
        <v>12755.157808443777</v>
      </c>
      <c r="N13" s="156">
        <v>13767.1</v>
      </c>
      <c r="O13" s="156">
        <v>15222.090689175975</v>
      </c>
      <c r="P13" s="156">
        <v>15229.23177990564</v>
      </c>
      <c r="Q13" s="156">
        <v>16614.624119028973</v>
      </c>
      <c r="R13" s="156">
        <v>19120.441730240178</v>
      </c>
      <c r="S13" s="156">
        <v>22825.457179069348</v>
      </c>
    </row>
    <row r="14" spans="1:19" ht="12.75" customHeight="1" x14ac:dyDescent="0.2">
      <c r="A14" s="221"/>
      <c r="B14" s="154" t="s">
        <v>61</v>
      </c>
      <c r="C14" s="155" t="s">
        <v>62</v>
      </c>
      <c r="D14" s="156">
        <v>14541.791061718865</v>
      </c>
      <c r="E14" s="156">
        <v>15677.615352859608</v>
      </c>
      <c r="F14" s="156">
        <v>17219.491716327742</v>
      </c>
      <c r="G14" s="156">
        <v>18485.122960798635</v>
      </c>
      <c r="H14" s="156">
        <v>20174.240231548476</v>
      </c>
      <c r="I14" s="156">
        <v>21414.435996250391</v>
      </c>
      <c r="J14" s="156">
        <v>22780.571207956833</v>
      </c>
      <c r="K14" s="156">
        <v>24804.419284149015</v>
      </c>
      <c r="L14" s="156">
        <v>27584.005093203756</v>
      </c>
      <c r="M14" s="156">
        <v>28715.769133175883</v>
      </c>
      <c r="N14" s="156">
        <v>27867.599999999999</v>
      </c>
      <c r="O14" s="156">
        <v>28818.673117504761</v>
      </c>
      <c r="P14" s="156">
        <v>27603.865984512177</v>
      </c>
      <c r="Q14" s="156">
        <v>27172.083007047768</v>
      </c>
      <c r="R14" s="156">
        <v>27300.938481649853</v>
      </c>
      <c r="S14" s="156">
        <v>26234.021365200075</v>
      </c>
    </row>
    <row r="15" spans="1:19" ht="12.75" customHeight="1" x14ac:dyDescent="0.2">
      <c r="A15" s="221"/>
      <c r="B15" s="154" t="s">
        <v>63</v>
      </c>
      <c r="C15" s="155" t="s">
        <v>64</v>
      </c>
      <c r="D15" s="156">
        <v>2326.7455984016888</v>
      </c>
      <c r="E15" s="156">
        <v>2479.8086185178518</v>
      </c>
      <c r="F15" s="156">
        <v>2670.3323708300054</v>
      </c>
      <c r="G15" s="156">
        <v>2779.4497199902607</v>
      </c>
      <c r="H15" s="156">
        <v>2889.0496864447659</v>
      </c>
      <c r="I15" s="156">
        <v>3006.6943784264895</v>
      </c>
      <c r="J15" s="156">
        <v>3340.0130530302331</v>
      </c>
      <c r="K15" s="156">
        <v>3692.6588750913074</v>
      </c>
      <c r="L15" s="156">
        <v>3664.5788276268854</v>
      </c>
      <c r="M15" s="156">
        <v>3498.1359670524857</v>
      </c>
      <c r="N15" s="156">
        <v>3541</v>
      </c>
      <c r="O15" s="156">
        <v>3078.3879767358076</v>
      </c>
      <c r="P15" s="156">
        <v>2858.9771664045547</v>
      </c>
      <c r="Q15" s="156">
        <v>2901.2333594361785</v>
      </c>
      <c r="R15" s="156">
        <v>3015.3356876670632</v>
      </c>
      <c r="S15" s="156">
        <v>2761.9952924135437</v>
      </c>
    </row>
    <row r="16" spans="1:19" ht="12.75" customHeight="1" x14ac:dyDescent="0.2">
      <c r="A16" s="222"/>
      <c r="B16" s="162" t="s">
        <v>65</v>
      </c>
      <c r="C16" s="163" t="s">
        <v>66</v>
      </c>
      <c r="D16" s="164">
        <f>SUM(D6:D15)</f>
        <v>109376.90849443201</v>
      </c>
      <c r="E16" s="164">
        <f t="shared" ref="E16:S16" si="0">SUM(E6:E15)</f>
        <v>114771.62303775761</v>
      </c>
      <c r="F16" s="164">
        <f t="shared" si="0"/>
        <v>123162.43779566258</v>
      </c>
      <c r="G16" s="164">
        <f t="shared" si="0"/>
        <v>125263.79352325299</v>
      </c>
      <c r="H16" s="164">
        <f t="shared" si="0"/>
        <v>132152.53256150507</v>
      </c>
      <c r="I16" s="164">
        <f t="shared" si="0"/>
        <v>141085.87173684561</v>
      </c>
      <c r="J16" s="164">
        <f t="shared" si="0"/>
        <v>149005.39586531481</v>
      </c>
      <c r="K16" s="164">
        <f t="shared" si="0"/>
        <v>159434.16727538352</v>
      </c>
      <c r="L16" s="164">
        <f t="shared" si="0"/>
        <v>156521.45418457245</v>
      </c>
      <c r="M16" s="164">
        <f t="shared" si="0"/>
        <v>148498.03837370442</v>
      </c>
      <c r="N16" s="164">
        <f t="shared" si="0"/>
        <v>151870.89999999997</v>
      </c>
      <c r="O16" s="164">
        <f t="shared" si="0"/>
        <v>161268.72201348501</v>
      </c>
      <c r="P16" s="164">
        <f t="shared" si="0"/>
        <v>158944.41900742543</v>
      </c>
      <c r="Q16" s="164">
        <f t="shared" si="0"/>
        <v>162209.86687548945</v>
      </c>
      <c r="R16" s="164">
        <f t="shared" si="0"/>
        <v>174216.72877685208</v>
      </c>
      <c r="S16" s="164">
        <f t="shared" si="0"/>
        <v>220262.35741444869</v>
      </c>
    </row>
    <row r="17" spans="1:19" ht="12.75" customHeight="1" x14ac:dyDescent="0.2">
      <c r="D17" s="161"/>
      <c r="E17" s="161"/>
      <c r="F17" s="161"/>
      <c r="G17" s="161"/>
      <c r="H17" s="161"/>
      <c r="I17" s="161"/>
      <c r="J17" s="161"/>
      <c r="K17" s="161"/>
      <c r="L17" s="161"/>
      <c r="M17" s="161"/>
      <c r="N17" s="161"/>
      <c r="O17" s="161"/>
      <c r="P17" s="161"/>
      <c r="Q17" s="161"/>
      <c r="R17" s="161"/>
      <c r="S17" s="161"/>
    </row>
    <row r="18" spans="1:19" ht="12.75" customHeight="1" x14ac:dyDescent="0.2">
      <c r="A18" s="220" t="s">
        <v>67</v>
      </c>
      <c r="B18" s="150" t="s">
        <v>45</v>
      </c>
      <c r="C18" s="151" t="s">
        <v>46</v>
      </c>
      <c r="D18" s="152">
        <v>3081.6296414017002</v>
      </c>
      <c r="E18" s="152">
        <v>2573.3823077981601</v>
      </c>
      <c r="F18" s="152">
        <v>2413.3235035121129</v>
      </c>
      <c r="G18" s="152">
        <v>2095.1546140735327</v>
      </c>
      <c r="H18" s="152">
        <v>2369.3198263386398</v>
      </c>
      <c r="I18" s="152">
        <v>1662.705589379894</v>
      </c>
      <c r="J18" s="152">
        <v>1561.3078768602866</v>
      </c>
      <c r="K18" s="152">
        <v>1872.5346968590216</v>
      </c>
      <c r="L18" s="152">
        <v>1486.2043460757052</v>
      </c>
      <c r="M18" s="152">
        <v>919.71971190443662</v>
      </c>
      <c r="N18" s="152">
        <v>1604.1</v>
      </c>
      <c r="O18" s="152">
        <v>2140.4086674558653</v>
      </c>
      <c r="P18" s="152">
        <v>1732.6259630123625</v>
      </c>
      <c r="Q18" s="152">
        <v>1983.7509788566954</v>
      </c>
      <c r="R18" s="152">
        <v>2443.2716133689737</v>
      </c>
      <c r="S18" s="152">
        <v>2118.6854970124937</v>
      </c>
    </row>
    <row r="19" spans="1:19" ht="12.75" customHeight="1" x14ac:dyDescent="0.2">
      <c r="A19" s="221"/>
      <c r="B19" s="154" t="s">
        <v>68</v>
      </c>
      <c r="C19" s="155" t="s">
        <v>69</v>
      </c>
      <c r="D19" s="156">
        <v>543.40299456256457</v>
      </c>
      <c r="E19" s="156">
        <v>644.11300822474618</v>
      </c>
      <c r="F19" s="156">
        <v>566.03387192562093</v>
      </c>
      <c r="G19" s="156">
        <v>603.74969564158755</v>
      </c>
      <c r="H19" s="156">
        <v>439.74915581283165</v>
      </c>
      <c r="I19" s="156">
        <v>544.35617501964759</v>
      </c>
      <c r="J19" s="156">
        <v>857.08770349398355</v>
      </c>
      <c r="K19" s="156">
        <v>1102.9948867786707</v>
      </c>
      <c r="L19" s="156">
        <v>854.89050548174782</v>
      </c>
      <c r="M19" s="156">
        <v>894.15025471863839</v>
      </c>
      <c r="N19" s="156">
        <v>686.7</v>
      </c>
      <c r="O19" s="156">
        <v>787.37969015389365</v>
      </c>
      <c r="P19" s="156">
        <v>905.28138872852514</v>
      </c>
      <c r="Q19" s="156">
        <v>736.19812059514493</v>
      </c>
      <c r="R19" s="156">
        <v>873.50984332624432</v>
      </c>
      <c r="S19" s="156">
        <v>496.9219627014304</v>
      </c>
    </row>
    <row r="20" spans="1:19" ht="12.75" customHeight="1" x14ac:dyDescent="0.2">
      <c r="A20" s="221"/>
      <c r="B20" s="154" t="s">
        <v>70</v>
      </c>
      <c r="C20" s="155" t="s">
        <v>71</v>
      </c>
      <c r="D20" s="156">
        <v>28460.150068677416</v>
      </c>
      <c r="E20" s="156">
        <v>32617.416985106531</v>
      </c>
      <c r="F20" s="156">
        <v>37231.267022997694</v>
      </c>
      <c r="G20" s="156">
        <v>33104.650596542509</v>
      </c>
      <c r="H20" s="156">
        <v>31834.828750602999</v>
      </c>
      <c r="I20" s="156">
        <v>31575.120015907454</v>
      </c>
      <c r="J20" s="156">
        <v>31551.104451818712</v>
      </c>
      <c r="K20" s="156">
        <v>32318.937180423665</v>
      </c>
      <c r="L20" s="156">
        <v>30768.755441957139</v>
      </c>
      <c r="M20" s="156">
        <v>33713.036519430825</v>
      </c>
      <c r="N20" s="156">
        <v>32757.899999999983</v>
      </c>
      <c r="O20" s="156">
        <v>37920.428225847965</v>
      </c>
      <c r="P20" s="156">
        <v>35604.980789520821</v>
      </c>
      <c r="Q20" s="156">
        <v>35012.039937353176</v>
      </c>
      <c r="R20" s="156">
        <v>37474.977074512703</v>
      </c>
      <c r="S20" s="156">
        <v>81412.547528517112</v>
      </c>
    </row>
    <row r="21" spans="1:19" ht="12.75" customHeight="1" x14ac:dyDescent="0.2">
      <c r="A21" s="221"/>
      <c r="B21" s="154" t="s">
        <v>72</v>
      </c>
      <c r="C21" s="155" t="s">
        <v>73</v>
      </c>
      <c r="D21" s="156">
        <v>1241.6423552382141</v>
      </c>
      <c r="E21" s="156">
        <v>1447.5341639233204</v>
      </c>
      <c r="F21" s="156">
        <v>1405.254858593926</v>
      </c>
      <c r="G21" s="156">
        <v>1552.373995617239</v>
      </c>
      <c r="H21" s="156">
        <v>1687.2165943077664</v>
      </c>
      <c r="I21" s="156">
        <v>1551.921674825539</v>
      </c>
      <c r="J21" s="156">
        <v>1676.8547712502411</v>
      </c>
      <c r="K21" s="156">
        <v>2046.110299488678</v>
      </c>
      <c r="L21" s="156">
        <v>2266.8501718020016</v>
      </c>
      <c r="M21" s="156">
        <v>2525.1302871196299</v>
      </c>
      <c r="N21" s="156">
        <v>2475.4</v>
      </c>
      <c r="O21" s="156">
        <v>3112.2548767306603</v>
      </c>
      <c r="P21" s="156">
        <v>3281.6077080803457</v>
      </c>
      <c r="Q21" s="156">
        <v>3431.1863743148006</v>
      </c>
      <c r="R21" s="156">
        <v>3153.0837219284726</v>
      </c>
      <c r="S21" s="156">
        <v>2774.126380590259</v>
      </c>
    </row>
    <row r="22" spans="1:19" ht="12.75" customHeight="1" x14ac:dyDescent="0.2">
      <c r="A22" s="221"/>
      <c r="B22" s="154" t="s">
        <v>74</v>
      </c>
      <c r="C22" s="155" t="s">
        <v>75</v>
      </c>
      <c r="D22" s="156">
        <v>668.72509734031075</v>
      </c>
      <c r="E22" s="156">
        <v>767.6429803855151</v>
      </c>
      <c r="F22" s="156">
        <v>791.40300219123094</v>
      </c>
      <c r="G22" s="156">
        <v>799.0260530801072</v>
      </c>
      <c r="H22" s="156">
        <v>887.31307284129275</v>
      </c>
      <c r="I22" s="156">
        <v>1008.985806402742</v>
      </c>
      <c r="J22" s="156">
        <v>1080.2761359353599</v>
      </c>
      <c r="K22" s="156">
        <v>1192.9327976625275</v>
      </c>
      <c r="L22" s="156">
        <v>1225.6457789137619</v>
      </c>
      <c r="M22" s="156">
        <v>1148.5761130521346</v>
      </c>
      <c r="N22" s="156">
        <v>1160.2</v>
      </c>
      <c r="O22" s="156">
        <v>708.11673271913128</v>
      </c>
      <c r="P22" s="156">
        <v>792.50691776322344</v>
      </c>
      <c r="Q22" s="156">
        <v>822.8269381362569</v>
      </c>
      <c r="R22" s="156">
        <v>856.43767194115469</v>
      </c>
      <c r="S22" s="156">
        <v>826.63407568350544</v>
      </c>
    </row>
    <row r="23" spans="1:19" ht="12.75" customHeight="1" x14ac:dyDescent="0.2">
      <c r="A23" s="221"/>
      <c r="B23" s="154" t="s">
        <v>49</v>
      </c>
      <c r="C23" s="155" t="s">
        <v>50</v>
      </c>
      <c r="D23" s="156">
        <v>7826.0474725574104</v>
      </c>
      <c r="E23" s="156">
        <v>8510.2306527929195</v>
      </c>
      <c r="F23" s="156">
        <v>8839.7739141119364</v>
      </c>
      <c r="G23" s="156">
        <v>9629.0236182128083</v>
      </c>
      <c r="H23" s="156">
        <v>11474.867342016401</v>
      </c>
      <c r="I23" s="156">
        <v>13785.685203245874</v>
      </c>
      <c r="J23" s="156">
        <v>15900.888892974341</v>
      </c>
      <c r="K23" s="156">
        <v>14599.981738495253</v>
      </c>
      <c r="L23" s="156">
        <v>10281.436957559756</v>
      </c>
      <c r="M23" s="156">
        <v>4011.9649444693846</v>
      </c>
      <c r="N23" s="156">
        <v>2508.6</v>
      </c>
      <c r="O23" s="156">
        <v>2671.4704822687731</v>
      </c>
      <c r="P23" s="156">
        <v>3634.1647920689588</v>
      </c>
      <c r="Q23" s="156">
        <v>4446.7501957713393</v>
      </c>
      <c r="R23" s="156">
        <v>5633.7190018145275</v>
      </c>
      <c r="S23" s="156">
        <v>5593.8801376063739</v>
      </c>
    </row>
    <row r="24" spans="1:19" ht="12.75" customHeight="1" x14ac:dyDescent="0.2">
      <c r="A24" s="221"/>
      <c r="B24" s="154" t="s">
        <v>76</v>
      </c>
      <c r="C24" s="155" t="s">
        <v>77</v>
      </c>
      <c r="D24" s="156">
        <v>11879.490992473866</v>
      </c>
      <c r="E24" s="156">
        <v>10371.754294968825</v>
      </c>
      <c r="F24" s="156">
        <v>11289.754459257438</v>
      </c>
      <c r="G24" s="156">
        <v>12141.319698076451</v>
      </c>
      <c r="H24" s="156">
        <v>12621.997105643994</v>
      </c>
      <c r="I24" s="156">
        <v>14010.851142399941</v>
      </c>
      <c r="J24" s="156">
        <v>15033.597764438762</v>
      </c>
      <c r="K24" s="156">
        <v>16473.520818115412</v>
      </c>
      <c r="L24" s="156">
        <v>16232.99534683407</v>
      </c>
      <c r="M24" s="156">
        <v>14352.858509164018</v>
      </c>
      <c r="N24" s="156">
        <v>15216.4</v>
      </c>
      <c r="O24" s="156">
        <v>17021.668639662359</v>
      </c>
      <c r="P24" s="156">
        <v>17080.007166603631</v>
      </c>
      <c r="Q24" s="156">
        <v>18474.158183241976</v>
      </c>
      <c r="R24" s="156">
        <v>18111.525179013912</v>
      </c>
      <c r="S24" s="156">
        <v>17975.918884664134</v>
      </c>
    </row>
    <row r="25" spans="1:19" ht="12.75" customHeight="1" x14ac:dyDescent="0.2">
      <c r="A25" s="221"/>
      <c r="B25" s="154" t="s">
        <v>78</v>
      </c>
      <c r="C25" s="155" t="s">
        <v>79</v>
      </c>
      <c r="D25" s="156">
        <v>4106.9097431123928</v>
      </c>
      <c r="E25" s="156">
        <v>4121.2647267415396</v>
      </c>
      <c r="F25" s="156">
        <v>4223.7513055231302</v>
      </c>
      <c r="G25" s="156">
        <v>4454.3462381300224</v>
      </c>
      <c r="H25" s="156">
        <v>4764.3029425952727</v>
      </c>
      <c r="I25" s="156">
        <v>4983.3824128168462</v>
      </c>
      <c r="J25" s="156">
        <v>5359.2800610367049</v>
      </c>
      <c r="K25" s="156">
        <v>5784.4229364499633</v>
      </c>
      <c r="L25" s="156">
        <v>5463.2100291173965</v>
      </c>
      <c r="M25" s="156">
        <v>5975.2503269377166</v>
      </c>
      <c r="N25" s="156">
        <v>6053.2</v>
      </c>
      <c r="O25" s="156">
        <v>5761.2846775438784</v>
      </c>
      <c r="P25" s="156">
        <v>5487.4285828041329</v>
      </c>
      <c r="Q25" s="156">
        <v>5628.817541111981</v>
      </c>
      <c r="R25" s="156">
        <v>6025.8911673463017</v>
      </c>
      <c r="S25" s="156">
        <v>5840.4852435270686</v>
      </c>
    </row>
    <row r="26" spans="1:19" ht="12.75" customHeight="1" x14ac:dyDescent="0.2">
      <c r="A26" s="221"/>
      <c r="B26" s="154" t="s">
        <v>80</v>
      </c>
      <c r="C26" s="155" t="s">
        <v>81</v>
      </c>
      <c r="D26" s="156">
        <v>3009.3196962301204</v>
      </c>
      <c r="E26" s="156">
        <v>2944.7131924082523</v>
      </c>
      <c r="F26" s="156">
        <v>2865.9048555221066</v>
      </c>
      <c r="G26" s="156">
        <v>3026.5400535670806</v>
      </c>
      <c r="H26" s="156">
        <v>3046.3096960926191</v>
      </c>
      <c r="I26" s="156">
        <v>3278.0676255314311</v>
      </c>
      <c r="J26" s="156">
        <v>3432.2115693970786</v>
      </c>
      <c r="K26" s="156">
        <v>3928.1409788166552</v>
      </c>
      <c r="L26" s="156">
        <v>3658.5868232077823</v>
      </c>
      <c r="M26" s="156">
        <v>3575.1371186539927</v>
      </c>
      <c r="N26" s="156">
        <v>3316.1</v>
      </c>
      <c r="O26" s="156">
        <v>3331.1029903752124</v>
      </c>
      <c r="P26" s="156">
        <v>3444.9465490812813</v>
      </c>
      <c r="Q26" s="156">
        <v>3850.0391542678153</v>
      </c>
      <c r="R26" s="156">
        <v>4065.1278949524904</v>
      </c>
      <c r="S26" s="156">
        <v>3948.3070794857867</v>
      </c>
    </row>
    <row r="27" spans="1:19" ht="12.75" customHeight="1" x14ac:dyDescent="0.2">
      <c r="A27" s="221"/>
      <c r="B27" s="154" t="s">
        <v>53</v>
      </c>
      <c r="C27" s="155" t="s">
        <v>54</v>
      </c>
      <c r="D27" s="156">
        <v>8803.8777201366738</v>
      </c>
      <c r="E27" s="156">
        <v>8292.8094335827918</v>
      </c>
      <c r="F27" s="156">
        <v>7961.9504003604261</v>
      </c>
      <c r="G27" s="156">
        <v>8208.3272461650849</v>
      </c>
      <c r="H27" s="156">
        <v>9149.7346840328028</v>
      </c>
      <c r="I27" s="156">
        <v>9681.5672609860703</v>
      </c>
      <c r="J27" s="156">
        <v>9450.1181207313366</v>
      </c>
      <c r="K27" s="156">
        <v>10378.469685902119</v>
      </c>
      <c r="L27" s="156">
        <v>11904.989279929594</v>
      </c>
      <c r="M27" s="156">
        <v>12417.094450842231</v>
      </c>
      <c r="N27" s="156">
        <v>13833.7</v>
      </c>
      <c r="O27" s="156">
        <v>14181.790107571158</v>
      </c>
      <c r="P27" s="156">
        <v>15204.944956502699</v>
      </c>
      <c r="Q27" s="156">
        <v>16098.277212216131</v>
      </c>
      <c r="R27" s="156">
        <v>18457.943925233645</v>
      </c>
      <c r="S27" s="156">
        <v>19493.934455911643</v>
      </c>
    </row>
    <row r="28" spans="1:19" ht="12.75" customHeight="1" x14ac:dyDescent="0.2">
      <c r="A28" s="221"/>
      <c r="B28" s="154" t="s">
        <v>55</v>
      </c>
      <c r="C28" s="155" t="s">
        <v>56</v>
      </c>
      <c r="D28" s="156">
        <v>8168.6399600422274</v>
      </c>
      <c r="E28" s="156">
        <v>8622.6461030369101</v>
      </c>
      <c r="F28" s="156">
        <v>9074.1537138293297</v>
      </c>
      <c r="G28" s="156">
        <v>11140.394448502557</v>
      </c>
      <c r="H28" s="156">
        <v>12371.635311143269</v>
      </c>
      <c r="I28" s="156">
        <v>13723.665148516726</v>
      </c>
      <c r="J28" s="156">
        <v>14580.326693446827</v>
      </c>
      <c r="K28" s="156">
        <v>15885.774287801314</v>
      </c>
      <c r="L28" s="156">
        <v>15366.58895785936</v>
      </c>
      <c r="M28" s="156">
        <v>15650.654851365332</v>
      </c>
      <c r="N28" s="156">
        <v>17088</v>
      </c>
      <c r="O28" s="156">
        <v>15560.553811312986</v>
      </c>
      <c r="P28" s="156">
        <v>14451.356677881075</v>
      </c>
      <c r="Q28" s="156">
        <v>12859.142521534848</v>
      </c>
      <c r="R28" s="156">
        <v>14371.061206173297</v>
      </c>
      <c r="S28" s="156">
        <v>14840.847365562195</v>
      </c>
    </row>
    <row r="29" spans="1:19" ht="12.75" customHeight="1" x14ac:dyDescent="0.2">
      <c r="A29" s="221"/>
      <c r="B29" s="154" t="s">
        <v>57</v>
      </c>
      <c r="C29" s="155" t="s">
        <v>58</v>
      </c>
      <c r="D29" s="156">
        <v>7698.4550418307917</v>
      </c>
      <c r="E29" s="156">
        <v>8442.8025531644635</v>
      </c>
      <c r="F29" s="156">
        <v>9453.6257705146309</v>
      </c>
      <c r="G29" s="156">
        <v>9358.6559532505489</v>
      </c>
      <c r="H29" s="156">
        <v>9332.6579835986486</v>
      </c>
      <c r="I29" s="156">
        <v>9417.9583566105794</v>
      </c>
      <c r="J29" s="156">
        <v>10193.221616553448</v>
      </c>
      <c r="K29" s="156">
        <v>11827.520087655223</v>
      </c>
      <c r="L29" s="156">
        <v>12298.401820071342</v>
      </c>
      <c r="M29" s="156">
        <v>8345.4023773739591</v>
      </c>
      <c r="N29" s="156">
        <v>9994.9</v>
      </c>
      <c r="O29" s="156">
        <v>10953.111328426579</v>
      </c>
      <c r="P29" s="156">
        <v>11632.49258455597</v>
      </c>
      <c r="Q29" s="156">
        <v>12178.73923257635</v>
      </c>
      <c r="R29" s="156">
        <v>13313.464577683257</v>
      </c>
      <c r="S29" s="156">
        <v>13118.594966503713</v>
      </c>
    </row>
    <row r="30" spans="1:19" ht="12.75" customHeight="1" x14ac:dyDescent="0.2">
      <c r="A30" s="221"/>
      <c r="B30" s="154" t="s">
        <v>82</v>
      </c>
      <c r="C30" s="155" t="s">
        <v>83</v>
      </c>
      <c r="D30" s="156">
        <v>4190.2307788360022</v>
      </c>
      <c r="E30" s="156">
        <v>4282.0548104709378</v>
      </c>
      <c r="F30" s="156">
        <v>4333.6200364522529</v>
      </c>
      <c r="G30" s="156">
        <v>4708.8385682980279</v>
      </c>
      <c r="H30" s="156">
        <v>5599.3246502653146</v>
      </c>
      <c r="I30" s="156">
        <v>6157.0290973478131</v>
      </c>
      <c r="J30" s="156">
        <v>6524.0332024966219</v>
      </c>
      <c r="K30" s="156">
        <v>7174.9452154857563</v>
      </c>
      <c r="L30" s="156">
        <v>6996.0396595792481</v>
      </c>
      <c r="M30" s="156">
        <v>6357.816251244315</v>
      </c>
      <c r="N30" s="156">
        <v>6821.3</v>
      </c>
      <c r="O30" s="156">
        <v>7041.5358484739318</v>
      </c>
      <c r="P30" s="156">
        <v>7006.3504071028983</v>
      </c>
      <c r="Q30" s="156">
        <v>7838.3907595927958</v>
      </c>
      <c r="R30" s="156">
        <v>9324.4297894757347</v>
      </c>
      <c r="S30" s="156">
        <v>9983.1613253666492</v>
      </c>
    </row>
    <row r="31" spans="1:19" ht="12.75" customHeight="1" x14ac:dyDescent="0.2">
      <c r="A31" s="221"/>
      <c r="B31" s="154" t="s">
        <v>84</v>
      </c>
      <c r="C31" s="155" t="s">
        <v>85</v>
      </c>
      <c r="D31" s="156">
        <v>2829.8502718717718</v>
      </c>
      <c r="E31" s="156">
        <v>2975.8338537752325</v>
      </c>
      <c r="F31" s="156">
        <v>2822.7969937130101</v>
      </c>
      <c r="G31" s="156">
        <v>3176.8200633065499</v>
      </c>
      <c r="H31" s="156">
        <v>3509.985528219971</v>
      </c>
      <c r="I31" s="156">
        <v>5283.4458531781729</v>
      </c>
      <c r="J31" s="156">
        <v>5684.5027438940315</v>
      </c>
      <c r="K31" s="156">
        <v>6350.803506208912</v>
      </c>
      <c r="L31" s="156">
        <v>6468.2751453529199</v>
      </c>
      <c r="M31" s="156">
        <v>6397.3415571994619</v>
      </c>
      <c r="N31" s="156">
        <v>6945.8</v>
      </c>
      <c r="O31" s="156">
        <v>8180.5548407020433</v>
      </c>
      <c r="P31" s="156">
        <v>8222.8813728027417</v>
      </c>
      <c r="Q31" s="156">
        <v>8776.2333594361771</v>
      </c>
      <c r="R31" s="156">
        <v>9796.0119407644434</v>
      </c>
      <c r="S31" s="156">
        <v>12842.295853702699</v>
      </c>
    </row>
    <row r="32" spans="1:19" ht="12.75" customHeight="1" x14ac:dyDescent="0.2">
      <c r="A32" s="221"/>
      <c r="B32" s="154" t="s">
        <v>86</v>
      </c>
      <c r="C32" s="155" t="s">
        <v>87</v>
      </c>
      <c r="D32" s="156">
        <v>4347.2239565005166</v>
      </c>
      <c r="E32" s="156">
        <v>4557.0598384689483</v>
      </c>
      <c r="F32" s="156">
        <v>4934.0582826483196</v>
      </c>
      <c r="G32" s="156">
        <v>5051.1809106403689</v>
      </c>
      <c r="H32" s="156">
        <v>5557.7424023154799</v>
      </c>
      <c r="I32" s="156">
        <v>5703.4778574201537</v>
      </c>
      <c r="J32" s="156">
        <v>5775.5981872834072</v>
      </c>
      <c r="K32" s="156">
        <v>6281.7750182615036</v>
      </c>
      <c r="L32" s="156">
        <v>6816.5604022132957</v>
      </c>
      <c r="M32" s="156">
        <v>6713.4464114925922</v>
      </c>
      <c r="N32" s="156">
        <v>6802.6999999999971</v>
      </c>
      <c r="O32" s="156">
        <v>7322.4561222914199</v>
      </c>
      <c r="P32" s="156">
        <v>6941.5523659745613</v>
      </c>
      <c r="Q32" s="156">
        <v>6915.9162098668712</v>
      </c>
      <c r="R32" s="156">
        <v>7098.4137513901587</v>
      </c>
      <c r="S32" s="156">
        <v>6803.1866739091092</v>
      </c>
    </row>
    <row r="33" spans="1:19" ht="12.75" customHeight="1" x14ac:dyDescent="0.2">
      <c r="A33" s="221"/>
      <c r="B33" s="154" t="s">
        <v>88</v>
      </c>
      <c r="C33" s="155" t="s">
        <v>89</v>
      </c>
      <c r="D33" s="156">
        <v>4350.7429648212683</v>
      </c>
      <c r="E33" s="156">
        <v>4690.9633644187106</v>
      </c>
      <c r="F33" s="156">
        <v>5291.106059675205</v>
      </c>
      <c r="G33" s="156">
        <v>5735.768200633066</v>
      </c>
      <c r="H33" s="156">
        <v>6088.2778581765551</v>
      </c>
      <c r="I33" s="156">
        <v>6571.5692494153072</v>
      </c>
      <c r="J33" s="156">
        <v>7113.1660952135817</v>
      </c>
      <c r="K33" s="156">
        <v>7729.1818845872904</v>
      </c>
      <c r="L33" s="156">
        <v>8614.068102875226</v>
      </c>
      <c r="M33" s="156">
        <v>9426.2487068881401</v>
      </c>
      <c r="N33" s="156">
        <v>9222.4</v>
      </c>
      <c r="O33" s="156">
        <v>8922.6414123217874</v>
      </c>
      <c r="P33" s="156">
        <v>8696.7730376445761</v>
      </c>
      <c r="Q33" s="156">
        <v>8615.7987470634307</v>
      </c>
      <c r="R33" s="156">
        <v>8445.8470723664959</v>
      </c>
      <c r="S33" s="156">
        <v>8003.892811877603</v>
      </c>
    </row>
    <row r="34" spans="1:19" ht="12.75" customHeight="1" x14ac:dyDescent="0.2">
      <c r="A34" s="221"/>
      <c r="B34" s="154" t="s">
        <v>90</v>
      </c>
      <c r="C34" s="155" t="s">
        <v>91</v>
      </c>
      <c r="D34" s="156">
        <v>5843.8241403970806</v>
      </c>
      <c r="E34" s="156">
        <v>6429.5921499719489</v>
      </c>
      <c r="F34" s="156">
        <v>6994.3273740042177</v>
      </c>
      <c r="G34" s="156">
        <v>7698.1738495252011</v>
      </c>
      <c r="H34" s="156">
        <v>8528.21997105644</v>
      </c>
      <c r="I34" s="156">
        <v>9139.3888894149295</v>
      </c>
      <c r="J34" s="156">
        <v>9891.8069254598431</v>
      </c>
      <c r="K34" s="156">
        <v>10793.46238130022</v>
      </c>
      <c r="L34" s="156">
        <v>12153.376588115234</v>
      </c>
      <c r="M34" s="156">
        <v>12576.074014795153</v>
      </c>
      <c r="N34" s="156">
        <v>11842.5</v>
      </c>
      <c r="O34" s="156">
        <v>12573.575582891553</v>
      </c>
      <c r="P34" s="156">
        <v>11965.540580893039</v>
      </c>
      <c r="Q34" s="156">
        <v>11640.368050117464</v>
      </c>
      <c r="R34" s="156">
        <v>11756.677657893197</v>
      </c>
      <c r="S34" s="156">
        <v>11426.941879413363</v>
      </c>
    </row>
    <row r="35" spans="1:19" ht="12.75" customHeight="1" x14ac:dyDescent="0.2">
      <c r="A35" s="221"/>
      <c r="B35" s="154" t="s">
        <v>92</v>
      </c>
      <c r="C35" s="155" t="s">
        <v>93</v>
      </c>
      <c r="D35" s="156">
        <v>1569.7047438502489</v>
      </c>
      <c r="E35" s="156">
        <v>1619.1212118004464</v>
      </c>
      <c r="F35" s="156">
        <v>1665.3355450431079</v>
      </c>
      <c r="G35" s="156">
        <v>1796.8346725103484</v>
      </c>
      <c r="H35" s="156">
        <v>1802.1225277375784</v>
      </c>
      <c r="I35" s="156">
        <v>1885.5043508725416</v>
      </c>
      <c r="J35" s="156">
        <v>2167.1707097355384</v>
      </c>
      <c r="K35" s="156">
        <v>2464.3900657414169</v>
      </c>
      <c r="L35" s="156">
        <v>2440.6182999559965</v>
      </c>
      <c r="M35" s="156">
        <v>2294.712392403334</v>
      </c>
      <c r="N35" s="156">
        <v>2428.1999999999998</v>
      </c>
      <c r="O35" s="156">
        <v>1950.8981419527513</v>
      </c>
      <c r="P35" s="156">
        <v>1714.2117731371807</v>
      </c>
      <c r="Q35" s="156">
        <v>1744.0289741581832</v>
      </c>
      <c r="R35" s="156">
        <v>1722.1430940627865</v>
      </c>
      <c r="S35" s="156">
        <v>1598.0445410103209</v>
      </c>
    </row>
    <row r="36" spans="1:19" ht="12.75" customHeight="1" x14ac:dyDescent="0.2">
      <c r="A36" s="221"/>
      <c r="B36" s="154" t="s">
        <v>94</v>
      </c>
      <c r="C36" s="155" t="s">
        <v>95</v>
      </c>
      <c r="D36" s="156">
        <v>660.55191672437081</v>
      </c>
      <c r="E36" s="156">
        <v>764.67910787437415</v>
      </c>
      <c r="F36" s="156">
        <v>910.69197845630845</v>
      </c>
      <c r="G36" s="156">
        <v>874.21475529583643</v>
      </c>
      <c r="H36" s="156">
        <v>979.16063675832117</v>
      </c>
      <c r="I36" s="156">
        <v>986.73433638541417</v>
      </c>
      <c r="J36" s="156">
        <v>995.06374842582284</v>
      </c>
      <c r="K36" s="156">
        <v>1014.7918188458731</v>
      </c>
      <c r="L36" s="156">
        <v>1014.7084983475175</v>
      </c>
      <c r="M36" s="156">
        <v>1018.679366814358</v>
      </c>
      <c r="N36" s="156">
        <v>979.8</v>
      </c>
      <c r="O36" s="156">
        <v>978.22842143188018</v>
      </c>
      <c r="P36" s="156">
        <v>990.68341528477299</v>
      </c>
      <c r="Q36" s="156">
        <v>1019.5771339075958</v>
      </c>
      <c r="R36" s="156">
        <v>1166.956080619671</v>
      </c>
      <c r="S36" s="156">
        <v>1009.2341118957089</v>
      </c>
    </row>
    <row r="37" spans="1:19" ht="12.75" customHeight="1" x14ac:dyDescent="0.2">
      <c r="A37" s="221"/>
      <c r="B37" s="154" t="s">
        <v>96</v>
      </c>
      <c r="C37" s="155" t="s">
        <v>97</v>
      </c>
      <c r="D37" s="156">
        <v>96.488937827069122</v>
      </c>
      <c r="E37" s="156">
        <v>96.008298843031184</v>
      </c>
      <c r="F37" s="156">
        <v>94.304847330589169</v>
      </c>
      <c r="G37" s="156">
        <v>108.40029218407597</v>
      </c>
      <c r="H37" s="156">
        <v>107.76652194886637</v>
      </c>
      <c r="I37" s="156">
        <v>134.45569116853358</v>
      </c>
      <c r="J37" s="156">
        <v>177.77859486887218</v>
      </c>
      <c r="K37" s="156">
        <v>213.47699050401755</v>
      </c>
      <c r="L37" s="156">
        <v>209.25202932337163</v>
      </c>
      <c r="M37" s="156">
        <v>184.744207834794</v>
      </c>
      <c r="N37" s="156">
        <v>133</v>
      </c>
      <c r="O37" s="156">
        <v>149.26141335117609</v>
      </c>
      <c r="P37" s="156">
        <v>154.0819779826011</v>
      </c>
      <c r="Q37" s="156">
        <v>137.62725137039939</v>
      </c>
      <c r="R37" s="156">
        <v>126.23651298460578</v>
      </c>
      <c r="S37" s="156">
        <v>154.71663950751403</v>
      </c>
    </row>
    <row r="38" spans="1:19" ht="12.75" customHeight="1" x14ac:dyDescent="0.2">
      <c r="A38" s="221"/>
      <c r="B38" s="154" t="s">
        <v>98</v>
      </c>
      <c r="C38" s="155" t="s">
        <v>99</v>
      </c>
      <c r="D38" s="156">
        <v>0</v>
      </c>
      <c r="E38" s="156">
        <v>0</v>
      </c>
      <c r="F38" s="156">
        <v>0</v>
      </c>
      <c r="G38" s="156">
        <v>0</v>
      </c>
      <c r="H38" s="156">
        <v>0</v>
      </c>
      <c r="I38" s="156">
        <v>0</v>
      </c>
      <c r="J38" s="156">
        <v>0</v>
      </c>
      <c r="K38" s="156">
        <v>0</v>
      </c>
      <c r="L38" s="156">
        <v>0</v>
      </c>
      <c r="M38" s="156">
        <v>0</v>
      </c>
      <c r="N38" s="156">
        <v>0</v>
      </c>
      <c r="O38" s="156">
        <v>0</v>
      </c>
      <c r="P38" s="156">
        <v>0</v>
      </c>
      <c r="Q38" s="156">
        <v>0</v>
      </c>
      <c r="R38" s="156">
        <v>0</v>
      </c>
      <c r="S38" s="156">
        <v>0</v>
      </c>
    </row>
    <row r="39" spans="1:19" ht="12.75" customHeight="1" x14ac:dyDescent="0.2">
      <c r="A39" s="222"/>
      <c r="B39" s="162" t="s">
        <v>65</v>
      </c>
      <c r="C39" s="163" t="s">
        <v>66</v>
      </c>
      <c r="D39" s="164">
        <f>SUM(D18:D38)</f>
        <v>109376.90849443202</v>
      </c>
      <c r="E39" s="164">
        <f t="shared" ref="E39:S39" si="1">SUM(E18:E38)</f>
        <v>114771.62303775763</v>
      </c>
      <c r="F39" s="164">
        <f t="shared" si="1"/>
        <v>123162.4377956626</v>
      </c>
      <c r="G39" s="164">
        <f t="shared" si="1"/>
        <v>125263.793523253</v>
      </c>
      <c r="H39" s="164">
        <f t="shared" si="1"/>
        <v>132152.53256150507</v>
      </c>
      <c r="I39" s="164">
        <f t="shared" si="1"/>
        <v>141085.87173684558</v>
      </c>
      <c r="J39" s="164">
        <f t="shared" si="1"/>
        <v>149005.39586531481</v>
      </c>
      <c r="K39" s="164">
        <f t="shared" si="1"/>
        <v>159434.16727538346</v>
      </c>
      <c r="L39" s="164">
        <f t="shared" si="1"/>
        <v>156521.45418457247</v>
      </c>
      <c r="M39" s="164">
        <f t="shared" si="1"/>
        <v>148498.03837370445</v>
      </c>
      <c r="N39" s="164">
        <f t="shared" si="1"/>
        <v>151870.89999999997</v>
      </c>
      <c r="O39" s="164">
        <f t="shared" si="1"/>
        <v>161268.72201348501</v>
      </c>
      <c r="P39" s="164">
        <f t="shared" si="1"/>
        <v>158944.4190074254</v>
      </c>
      <c r="Q39" s="164">
        <f t="shared" si="1"/>
        <v>162209.86687548942</v>
      </c>
      <c r="R39" s="164">
        <f t="shared" si="1"/>
        <v>174216.72877685208</v>
      </c>
      <c r="S39" s="164">
        <f t="shared" si="1"/>
        <v>220262.35741444863</v>
      </c>
    </row>
    <row r="40" spans="1:19" ht="12.75" customHeight="1" x14ac:dyDescent="0.2">
      <c r="C40" s="165"/>
      <c r="D40" s="161"/>
      <c r="E40" s="161"/>
      <c r="F40" s="161"/>
      <c r="G40" s="161"/>
      <c r="H40" s="161"/>
      <c r="I40" s="161"/>
      <c r="J40" s="161"/>
      <c r="K40" s="161"/>
      <c r="L40" s="161"/>
      <c r="M40" s="161"/>
      <c r="N40" s="161"/>
      <c r="O40" s="161"/>
      <c r="P40" s="161"/>
      <c r="Q40" s="161"/>
      <c r="R40" s="161"/>
      <c r="S40" s="161"/>
    </row>
    <row r="41" spans="1:19" ht="12.75" customHeight="1" x14ac:dyDescent="0.2">
      <c r="A41" s="220" t="s">
        <v>100</v>
      </c>
      <c r="B41" s="150" t="s">
        <v>101</v>
      </c>
      <c r="C41" s="151" t="s">
        <v>102</v>
      </c>
      <c r="D41" s="152">
        <v>4087.9525047393095</v>
      </c>
      <c r="E41" s="152">
        <v>4807.6129182500445</v>
      </c>
      <c r="F41" s="152">
        <v>5146.4233785914685</v>
      </c>
      <c r="G41" s="152">
        <v>5762.4543462381298</v>
      </c>
      <c r="H41" s="152">
        <v>5600.3859141341045</v>
      </c>
      <c r="I41" s="152">
        <v>5425.7605741826137</v>
      </c>
      <c r="J41" s="152">
        <v>5631.739086471729</v>
      </c>
      <c r="K41" s="152">
        <v>5790.9970781592401</v>
      </c>
      <c r="L41" s="152">
        <v>5749.234615060529</v>
      </c>
      <c r="M41" s="152">
        <v>5790.2133390588097</v>
      </c>
      <c r="N41" s="152">
        <v>6497.4</v>
      </c>
      <c r="O41" s="152">
        <v>6992.0222348036441</v>
      </c>
      <c r="P41" s="152">
        <v>6991.2209105568054</v>
      </c>
      <c r="Q41" s="152">
        <v>7741.5818324197344</v>
      </c>
      <c r="R41" s="152">
        <v>8577.8393459895015</v>
      </c>
      <c r="S41" s="152">
        <v>8417.7982980264351</v>
      </c>
    </row>
    <row r="42" spans="1:19" ht="12.75" customHeight="1" x14ac:dyDescent="0.2">
      <c r="A42" s="221"/>
      <c r="B42" s="154" t="s">
        <v>103</v>
      </c>
      <c r="C42" s="155" t="s">
        <v>104</v>
      </c>
      <c r="D42" s="156">
        <v>389.36124323158481</v>
      </c>
      <c r="E42" s="156">
        <v>396.10039059605595</v>
      </c>
      <c r="F42" s="156">
        <v>329.70858675841163</v>
      </c>
      <c r="G42" s="156">
        <v>294.13196980764548</v>
      </c>
      <c r="H42" s="156">
        <v>256.7293777134588</v>
      </c>
      <c r="I42" s="156">
        <v>246.09178968099909</v>
      </c>
      <c r="J42" s="156">
        <v>220.43074999770192</v>
      </c>
      <c r="K42" s="156">
        <v>237.94740686632582</v>
      </c>
      <c r="L42" s="156">
        <v>198.57877145184395</v>
      </c>
      <c r="M42" s="156">
        <v>180.54769386918588</v>
      </c>
      <c r="N42" s="156">
        <v>151</v>
      </c>
      <c r="O42" s="156">
        <v>166.04045498996348</v>
      </c>
      <c r="P42" s="156">
        <v>151.59357394541439</v>
      </c>
      <c r="Q42" s="156">
        <v>146.24119028974158</v>
      </c>
      <c r="R42" s="156">
        <v>151.21066083936549</v>
      </c>
      <c r="S42" s="156">
        <v>149.82799203331524</v>
      </c>
    </row>
    <row r="43" spans="1:19" ht="12.75" customHeight="1" x14ac:dyDescent="0.2">
      <c r="A43" s="221"/>
      <c r="B43" s="154" t="s">
        <v>105</v>
      </c>
      <c r="C43" s="155" t="s">
        <v>106</v>
      </c>
      <c r="D43" s="156">
        <v>1178.073172669792</v>
      </c>
      <c r="E43" s="156">
        <v>1325.4861280181219</v>
      </c>
      <c r="F43" s="156">
        <v>1298.6627347381786</v>
      </c>
      <c r="G43" s="156">
        <v>1329.0479668858047</v>
      </c>
      <c r="H43" s="156">
        <v>1373.9507959479015</v>
      </c>
      <c r="I43" s="156">
        <v>1452.3108388330761</v>
      </c>
      <c r="J43" s="156">
        <v>1462.9505363692351</v>
      </c>
      <c r="K43" s="156">
        <v>1164.8100803506209</v>
      </c>
      <c r="L43" s="156">
        <v>899.17516314168279</v>
      </c>
      <c r="M43" s="156">
        <v>807.38976831339176</v>
      </c>
      <c r="N43" s="156">
        <v>736.2</v>
      </c>
      <c r="O43" s="156">
        <v>789.74728498636068</v>
      </c>
      <c r="P43" s="156">
        <v>641.61009694822133</v>
      </c>
      <c r="Q43" s="156">
        <v>742.65857478465159</v>
      </c>
      <c r="R43" s="156">
        <v>741.81023549840984</v>
      </c>
      <c r="S43" s="156">
        <v>707.13380409197907</v>
      </c>
    </row>
    <row r="44" spans="1:19" ht="12.75" customHeight="1" x14ac:dyDescent="0.2">
      <c r="A44" s="221"/>
      <c r="B44" s="154" t="s">
        <v>107</v>
      </c>
      <c r="C44" s="155" t="s">
        <v>108</v>
      </c>
      <c r="D44" s="156">
        <v>0</v>
      </c>
      <c r="E44" s="156">
        <v>0</v>
      </c>
      <c r="F44" s="156">
        <v>0</v>
      </c>
      <c r="G44" s="156">
        <v>0</v>
      </c>
      <c r="H44" s="156">
        <v>0</v>
      </c>
      <c r="I44" s="156">
        <v>0</v>
      </c>
      <c r="J44" s="156">
        <v>0</v>
      </c>
      <c r="K44" s="156">
        <v>0</v>
      </c>
      <c r="L44" s="156">
        <v>0</v>
      </c>
      <c r="M44" s="156">
        <v>0</v>
      </c>
      <c r="N44" s="156">
        <v>0</v>
      </c>
      <c r="O44" s="156">
        <v>0</v>
      </c>
      <c r="P44" s="156">
        <v>0</v>
      </c>
      <c r="Q44" s="156">
        <v>0</v>
      </c>
      <c r="R44" s="156">
        <v>0</v>
      </c>
      <c r="S44" s="156">
        <v>0</v>
      </c>
    </row>
    <row r="45" spans="1:19" ht="12.75" customHeight="1" x14ac:dyDescent="0.2">
      <c r="A45" s="221"/>
      <c r="B45" s="154" t="s">
        <v>109</v>
      </c>
      <c r="C45" s="155" t="s">
        <v>110</v>
      </c>
      <c r="D45" s="156">
        <v>2184.5095524048465</v>
      </c>
      <c r="E45" s="156">
        <v>836.76472144891022</v>
      </c>
      <c r="F45" s="156">
        <v>884.47912186929977</v>
      </c>
      <c r="G45" s="156">
        <v>685.95081568054115</v>
      </c>
      <c r="H45" s="156">
        <v>844.95899662325405</v>
      </c>
      <c r="I45" s="156">
        <v>708.63830472205075</v>
      </c>
      <c r="J45" s="156">
        <v>660.00533151939112</v>
      </c>
      <c r="K45" s="156">
        <v>1677.2279035792496</v>
      </c>
      <c r="L45" s="156">
        <v>1462.0490782611973</v>
      </c>
      <c r="M45" s="156">
        <v>1722.0346261198838</v>
      </c>
      <c r="N45" s="156">
        <v>1634.3000000000029</v>
      </c>
      <c r="O45" s="156">
        <v>3728.2412887951032</v>
      </c>
      <c r="P45" s="156">
        <v>5178.3688013855435</v>
      </c>
      <c r="Q45" s="156">
        <v>3728.171495693035</v>
      </c>
      <c r="R45" s="156">
        <v>3152.7910561333024</v>
      </c>
      <c r="S45" s="156">
        <v>3206.086674354563</v>
      </c>
    </row>
    <row r="46" spans="1:19" ht="12.75" customHeight="1" x14ac:dyDescent="0.2">
      <c r="A46" s="221"/>
      <c r="B46" s="154" t="s">
        <v>111</v>
      </c>
      <c r="C46" s="155" t="s">
        <v>112</v>
      </c>
      <c r="D46" s="156">
        <v>9797.713779755486</v>
      </c>
      <c r="E46" s="156">
        <v>13238.877539138995</v>
      </c>
      <c r="F46" s="156">
        <v>17825.049661075955</v>
      </c>
      <c r="G46" s="156">
        <v>13807.937667397127</v>
      </c>
      <c r="H46" s="156">
        <v>12067.824409068982</v>
      </c>
      <c r="I46" s="156">
        <v>11681.927071990607</v>
      </c>
      <c r="J46" s="156">
        <v>10972.818443380183</v>
      </c>
      <c r="K46" s="156">
        <v>11508.765522279036</v>
      </c>
      <c r="L46" s="156">
        <v>11363.274630415041</v>
      </c>
      <c r="M46" s="156">
        <v>14661.643862354344</v>
      </c>
      <c r="N46" s="156">
        <v>14787.8</v>
      </c>
      <c r="O46" s="156">
        <v>15322.55906119718</v>
      </c>
      <c r="P46" s="156">
        <v>12245.03812234985</v>
      </c>
      <c r="Q46" s="156">
        <v>11793.461237274863</v>
      </c>
      <c r="R46" s="156">
        <v>13263.906503033968</v>
      </c>
      <c r="S46" s="156">
        <v>14571.208958426805</v>
      </c>
    </row>
    <row r="47" spans="1:19" ht="12.75" customHeight="1" x14ac:dyDescent="0.2">
      <c r="A47" s="221"/>
      <c r="B47" s="154" t="s">
        <v>113</v>
      </c>
      <c r="C47" s="155" t="s">
        <v>114</v>
      </c>
      <c r="D47" s="156">
        <v>1505.2274301022783</v>
      </c>
      <c r="E47" s="156">
        <v>1499.1902276889205</v>
      </c>
      <c r="F47" s="156">
        <v>1426.2456226577378</v>
      </c>
      <c r="G47" s="156">
        <v>1441.4414414414414</v>
      </c>
      <c r="H47" s="156">
        <v>1487.9884225759768</v>
      </c>
      <c r="I47" s="156">
        <v>1590.8380755792482</v>
      </c>
      <c r="J47" s="156">
        <v>1657.5509941445209</v>
      </c>
      <c r="K47" s="156">
        <v>1701.4243973703433</v>
      </c>
      <c r="L47" s="156">
        <v>1327.3226039004205</v>
      </c>
      <c r="M47" s="156">
        <v>935.2370542423829</v>
      </c>
      <c r="N47" s="156">
        <v>775.5</v>
      </c>
      <c r="O47" s="156">
        <v>878.17180503371253</v>
      </c>
      <c r="P47" s="156">
        <v>815.30069874385367</v>
      </c>
      <c r="Q47" s="156">
        <v>943.42208300704783</v>
      </c>
      <c r="R47" s="156">
        <v>964.82157142020958</v>
      </c>
      <c r="S47" s="156">
        <v>1025.6201339851532</v>
      </c>
    </row>
    <row r="48" spans="1:19" ht="12.75" customHeight="1" x14ac:dyDescent="0.2">
      <c r="A48" s="221"/>
      <c r="B48" s="154" t="s">
        <v>115</v>
      </c>
      <c r="C48" s="155" t="s">
        <v>116</v>
      </c>
      <c r="D48" s="156">
        <v>925.0451227679838</v>
      </c>
      <c r="E48" s="156">
        <v>902.28747446306272</v>
      </c>
      <c r="F48" s="156">
        <v>861.74766029776163</v>
      </c>
      <c r="G48" s="156">
        <v>856.391526661797</v>
      </c>
      <c r="H48" s="156">
        <v>961.6980221900626</v>
      </c>
      <c r="I48" s="156">
        <v>1032.6575830169204</v>
      </c>
      <c r="J48" s="156">
        <v>1190.2157426898434</v>
      </c>
      <c r="K48" s="156">
        <v>1217.4032140248357</v>
      </c>
      <c r="L48" s="156">
        <v>1159.3592300274322</v>
      </c>
      <c r="M48" s="156">
        <v>817.73466320535601</v>
      </c>
      <c r="N48" s="156">
        <v>728.9</v>
      </c>
      <c r="O48" s="156">
        <v>791.70312419578988</v>
      </c>
      <c r="P48" s="156">
        <v>790.61573069496148</v>
      </c>
      <c r="Q48" s="156">
        <v>874.31480031323417</v>
      </c>
      <c r="R48" s="156">
        <v>899.45954383158062</v>
      </c>
      <c r="S48" s="156">
        <v>909.01683867463339</v>
      </c>
    </row>
    <row r="49" spans="1:19" ht="12.75" customHeight="1" x14ac:dyDescent="0.2">
      <c r="A49" s="221"/>
      <c r="B49" s="154" t="s">
        <v>117</v>
      </c>
      <c r="C49" s="155" t="s">
        <v>118</v>
      </c>
      <c r="D49" s="156">
        <v>4164.0084910265286</v>
      </c>
      <c r="E49" s="156">
        <v>5031.7028506102397</v>
      </c>
      <c r="F49" s="156">
        <v>4602.916180295304</v>
      </c>
      <c r="G49" s="156">
        <v>3980.0340881421962</v>
      </c>
      <c r="H49" s="156">
        <v>4380.6078147612152</v>
      </c>
      <c r="I49" s="156">
        <v>4438.552802264916</v>
      </c>
      <c r="J49" s="156">
        <v>4434.0776011839644</v>
      </c>
      <c r="K49" s="156">
        <v>3522.3703433162896</v>
      </c>
      <c r="L49" s="156">
        <v>2920.4467788294996</v>
      </c>
      <c r="M49" s="156">
        <v>3373.0212948685421</v>
      </c>
      <c r="N49" s="156">
        <v>3166.2</v>
      </c>
      <c r="O49" s="156">
        <v>3283.0305213855577</v>
      </c>
      <c r="P49" s="156">
        <v>3309.7764417812991</v>
      </c>
      <c r="Q49" s="156">
        <v>2920.9083790133127</v>
      </c>
      <c r="R49" s="156">
        <v>3087.7216943398435</v>
      </c>
      <c r="S49" s="156">
        <v>3300.5202882072231</v>
      </c>
    </row>
    <row r="50" spans="1:19" ht="12.75" customHeight="1" x14ac:dyDescent="0.2">
      <c r="A50" s="221"/>
      <c r="B50" s="154" t="s">
        <v>119</v>
      </c>
      <c r="C50" s="155" t="s">
        <v>120</v>
      </c>
      <c r="D50" s="156">
        <v>643.18390791549837</v>
      </c>
      <c r="E50" s="156">
        <v>624.10686877454452</v>
      </c>
      <c r="F50" s="156">
        <v>534.39413487333866</v>
      </c>
      <c r="G50" s="156">
        <v>342.73192111029948</v>
      </c>
      <c r="H50" s="156">
        <v>145.48962855764594</v>
      </c>
      <c r="I50" s="156">
        <v>236.3390177159576</v>
      </c>
      <c r="J50" s="156">
        <v>284.50090543906902</v>
      </c>
      <c r="K50" s="156">
        <v>283.05332359386415</v>
      </c>
      <c r="L50" s="156">
        <v>338.45462461028563</v>
      </c>
      <c r="M50" s="156">
        <v>297.07415142583881</v>
      </c>
      <c r="N50" s="156">
        <v>125.5</v>
      </c>
      <c r="O50" s="156">
        <v>270.42050543002728</v>
      </c>
      <c r="P50" s="156">
        <v>257.20144128361829</v>
      </c>
      <c r="Q50" s="156">
        <v>292.3844949099452</v>
      </c>
      <c r="R50" s="156">
        <v>341.73609349696602</v>
      </c>
      <c r="S50" s="156">
        <v>344.5591164222343</v>
      </c>
    </row>
    <row r="51" spans="1:19" ht="12.75" customHeight="1" x14ac:dyDescent="0.2">
      <c r="A51" s="221"/>
      <c r="B51" s="154" t="s">
        <v>121</v>
      </c>
      <c r="C51" s="155" t="s">
        <v>122</v>
      </c>
      <c r="D51" s="156">
        <v>612.87502979805436</v>
      </c>
      <c r="E51" s="156">
        <v>646.12420742873474</v>
      </c>
      <c r="F51" s="156">
        <v>1014.6218590649382</v>
      </c>
      <c r="G51" s="156">
        <v>985.43949354760173</v>
      </c>
      <c r="H51" s="156">
        <v>1153.4973468403277</v>
      </c>
      <c r="I51" s="156">
        <v>1206.0296749391634</v>
      </c>
      <c r="J51" s="156">
        <v>1193.43303887413</v>
      </c>
      <c r="K51" s="156">
        <v>1388.1482834185538</v>
      </c>
      <c r="L51" s="156">
        <v>1310.2828413335956</v>
      </c>
      <c r="M51" s="156">
        <v>938.16485468350481</v>
      </c>
      <c r="N51" s="156">
        <v>671.1</v>
      </c>
      <c r="O51" s="156">
        <v>907.71527098666945</v>
      </c>
      <c r="P51" s="156">
        <v>972.56783389405382</v>
      </c>
      <c r="Q51" s="156">
        <v>1009.2991386061079</v>
      </c>
      <c r="R51" s="156">
        <v>1041.3048992254114</v>
      </c>
      <c r="S51" s="156">
        <v>1081.0543349956981</v>
      </c>
    </row>
    <row r="52" spans="1:19" ht="12.75" customHeight="1" x14ac:dyDescent="0.2">
      <c r="A52" s="221"/>
      <c r="B52" s="154" t="s">
        <v>123</v>
      </c>
      <c r="C52" s="155" t="s">
        <v>124</v>
      </c>
      <c r="D52" s="156">
        <v>397.08035825775033</v>
      </c>
      <c r="E52" s="156">
        <v>381.17517545066738</v>
      </c>
      <c r="F52" s="156">
        <v>357.04777702688864</v>
      </c>
      <c r="G52" s="156">
        <v>559.92208424640853</v>
      </c>
      <c r="H52" s="156">
        <v>395.85142305836951</v>
      </c>
      <c r="I52" s="156">
        <v>444.08252928198766</v>
      </c>
      <c r="J52" s="156">
        <v>393.33743921608277</v>
      </c>
      <c r="K52" s="156">
        <v>414.53615777940104</v>
      </c>
      <c r="L52" s="156">
        <v>401.46429607991837</v>
      </c>
      <c r="M52" s="156">
        <v>236.27349559854002</v>
      </c>
      <c r="N52" s="156">
        <v>209</v>
      </c>
      <c r="O52" s="156">
        <v>350.60991301662466</v>
      </c>
      <c r="P52" s="156">
        <v>305.87462425099039</v>
      </c>
      <c r="Q52" s="156">
        <v>295.51683633516052</v>
      </c>
      <c r="R52" s="156">
        <v>259.10678399313213</v>
      </c>
      <c r="S52" s="156">
        <v>282.54571790693467</v>
      </c>
    </row>
    <row r="53" spans="1:19" ht="12.75" customHeight="1" x14ac:dyDescent="0.2">
      <c r="A53" s="221"/>
      <c r="B53" s="154" t="s">
        <v>125</v>
      </c>
      <c r="C53" s="155" t="s">
        <v>126</v>
      </c>
      <c r="D53" s="156">
        <v>2575.1194760083017</v>
      </c>
      <c r="E53" s="156">
        <v>2927.988483238234</v>
      </c>
      <c r="F53" s="156">
        <v>2949.9703057484148</v>
      </c>
      <c r="G53" s="156">
        <v>3059.1672753835155</v>
      </c>
      <c r="H53" s="156">
        <v>3165.8465991317025</v>
      </c>
      <c r="I53" s="156">
        <v>3111.8917536999143</v>
      </c>
      <c r="J53" s="156">
        <v>3450.044582532857</v>
      </c>
      <c r="K53" s="156">
        <v>3412.2534696859075</v>
      </c>
      <c r="L53" s="156">
        <v>3639.1128088456899</v>
      </c>
      <c r="M53" s="156">
        <v>3953.7017156910515</v>
      </c>
      <c r="N53" s="156">
        <v>3274.9999999999818</v>
      </c>
      <c r="O53" s="156">
        <v>4440.1667610273362</v>
      </c>
      <c r="P53" s="156">
        <v>3945.8125136862109</v>
      </c>
      <c r="Q53" s="156">
        <v>4524.0798747063418</v>
      </c>
      <c r="R53" s="156">
        <v>4993.2686867110097</v>
      </c>
      <c r="S53" s="156">
        <v>47417.175371392135</v>
      </c>
    </row>
    <row r="54" spans="1:19" ht="12.75" customHeight="1" x14ac:dyDescent="0.2">
      <c r="A54" s="222"/>
      <c r="B54" s="162" t="s">
        <v>65</v>
      </c>
      <c r="C54" s="166" t="s">
        <v>71</v>
      </c>
      <c r="D54" s="164">
        <f>SUM(D41:D53)</f>
        <v>28460.150068677416</v>
      </c>
      <c r="E54" s="164">
        <f t="shared" ref="E54:S54" si="2">SUM(E41:E53)</f>
        <v>32617.416985106531</v>
      </c>
      <c r="F54" s="164">
        <f t="shared" si="2"/>
        <v>37231.267022997694</v>
      </c>
      <c r="G54" s="164">
        <f t="shared" si="2"/>
        <v>33104.650596542509</v>
      </c>
      <c r="H54" s="164">
        <f t="shared" si="2"/>
        <v>31834.828750602999</v>
      </c>
      <c r="I54" s="164">
        <f t="shared" si="2"/>
        <v>31575.120015907454</v>
      </c>
      <c r="J54" s="164">
        <f t="shared" si="2"/>
        <v>31551.104451818712</v>
      </c>
      <c r="K54" s="164">
        <f t="shared" si="2"/>
        <v>32318.937180423665</v>
      </c>
      <c r="L54" s="164">
        <f t="shared" si="2"/>
        <v>30768.755441957139</v>
      </c>
      <c r="M54" s="164">
        <f t="shared" si="2"/>
        <v>33713.036519430825</v>
      </c>
      <c r="N54" s="164">
        <f t="shared" si="2"/>
        <v>32757.899999999983</v>
      </c>
      <c r="O54" s="164">
        <f t="shared" si="2"/>
        <v>37920.428225847965</v>
      </c>
      <c r="P54" s="164">
        <f t="shared" si="2"/>
        <v>35604.980789520821</v>
      </c>
      <c r="Q54" s="164">
        <f t="shared" si="2"/>
        <v>35012.039937353176</v>
      </c>
      <c r="R54" s="164">
        <f t="shared" si="2"/>
        <v>37474.977074512703</v>
      </c>
      <c r="S54" s="164">
        <f t="shared" si="2"/>
        <v>81412.547528517112</v>
      </c>
    </row>
    <row r="55" spans="1:19" ht="12.75" customHeight="1" x14ac:dyDescent="0.2">
      <c r="C55" s="165"/>
      <c r="D55" s="161"/>
      <c r="E55" s="161"/>
      <c r="F55" s="161"/>
      <c r="G55" s="161"/>
      <c r="H55" s="161"/>
      <c r="I55" s="161"/>
      <c r="J55" s="161"/>
      <c r="K55" s="161"/>
      <c r="L55" s="161"/>
      <c r="M55" s="161"/>
      <c r="N55" s="161"/>
      <c r="O55" s="161"/>
      <c r="P55" s="161"/>
      <c r="Q55" s="161"/>
      <c r="R55" s="161"/>
      <c r="S55" s="161"/>
    </row>
    <row r="56" spans="1:19" ht="12.75" customHeight="1" x14ac:dyDescent="0.2">
      <c r="A56" s="220" t="s">
        <v>127</v>
      </c>
      <c r="B56" s="150" t="s">
        <v>101</v>
      </c>
      <c r="C56" s="151" t="s">
        <v>102</v>
      </c>
      <c r="D56" s="152">
        <v>4087.9525047393095</v>
      </c>
      <c r="E56" s="152">
        <v>4807.6129182500445</v>
      </c>
      <c r="F56" s="152">
        <v>5146.4233785914685</v>
      </c>
      <c r="G56" s="152">
        <v>5762.4543462381298</v>
      </c>
      <c r="H56" s="152">
        <v>5600.3859141341045</v>
      </c>
      <c r="I56" s="152">
        <v>5425.7605741826137</v>
      </c>
      <c r="J56" s="152">
        <v>5631.739086471729</v>
      </c>
      <c r="K56" s="152">
        <v>5790.9970781592401</v>
      </c>
      <c r="L56" s="152">
        <v>5749.234615060529</v>
      </c>
      <c r="M56" s="152">
        <v>5790.2133390588097</v>
      </c>
      <c r="N56" s="152">
        <v>6497.4</v>
      </c>
      <c r="O56" s="152">
        <v>6992.0222348036441</v>
      </c>
      <c r="P56" s="152">
        <v>6991.2209105568054</v>
      </c>
      <c r="Q56" s="152">
        <v>7741.5818324197344</v>
      </c>
      <c r="R56" s="152">
        <v>8577.8393459895015</v>
      </c>
      <c r="S56" s="152">
        <v>8417.7982980264351</v>
      </c>
    </row>
    <row r="57" spans="1:19" ht="12.75" customHeight="1" x14ac:dyDescent="0.2">
      <c r="A57" s="221"/>
      <c r="B57" s="154" t="s">
        <v>103</v>
      </c>
      <c r="C57" s="155" t="s">
        <v>104</v>
      </c>
      <c r="D57" s="156">
        <v>389.36124323158481</v>
      </c>
      <c r="E57" s="156">
        <v>396.10039059605595</v>
      </c>
      <c r="F57" s="156">
        <v>329.70858675841163</v>
      </c>
      <c r="G57" s="156">
        <v>294.13196980764548</v>
      </c>
      <c r="H57" s="156">
        <v>256.7293777134588</v>
      </c>
      <c r="I57" s="156">
        <v>246.09178968099909</v>
      </c>
      <c r="J57" s="156">
        <v>220.43074999770192</v>
      </c>
      <c r="K57" s="156">
        <v>237.94740686632582</v>
      </c>
      <c r="L57" s="156">
        <v>198.57877145184395</v>
      </c>
      <c r="M57" s="156">
        <v>180.54769386918588</v>
      </c>
      <c r="N57" s="156">
        <v>151</v>
      </c>
      <c r="O57" s="156">
        <v>166.04045498996348</v>
      </c>
      <c r="P57" s="156">
        <v>151.59357394541439</v>
      </c>
      <c r="Q57" s="156">
        <v>146.24119028974158</v>
      </c>
      <c r="R57" s="156">
        <v>151.21066083936549</v>
      </c>
      <c r="S57" s="156">
        <v>149.82799203331524</v>
      </c>
    </row>
    <row r="58" spans="1:19" ht="12.75" customHeight="1" x14ac:dyDescent="0.2">
      <c r="A58" s="221"/>
      <c r="B58" s="154" t="s">
        <v>128</v>
      </c>
      <c r="C58" s="155" t="s">
        <v>129</v>
      </c>
      <c r="D58" s="156">
        <v>424.32429364421688</v>
      </c>
      <c r="E58" s="156">
        <v>337.77561368038874</v>
      </c>
      <c r="F58" s="156">
        <v>354.07835186664209</v>
      </c>
      <c r="G58" s="156">
        <v>377.69661553445337</v>
      </c>
      <c r="H58" s="156">
        <v>437.81958514230581</v>
      </c>
      <c r="I58" s="156">
        <v>438.68536421395498</v>
      </c>
      <c r="J58" s="156">
        <v>476.98714000753762</v>
      </c>
      <c r="K58" s="156">
        <v>503.56099342585833</v>
      </c>
      <c r="L58" s="156">
        <v>295.19984270988402</v>
      </c>
      <c r="M58" s="156">
        <v>196.94337633946873</v>
      </c>
      <c r="N58" s="156">
        <v>164.1</v>
      </c>
      <c r="O58" s="156">
        <v>167.06984404755781</v>
      </c>
      <c r="P58" s="156">
        <v>131.28819700197081</v>
      </c>
      <c r="Q58" s="156">
        <v>145.06656225528582</v>
      </c>
      <c r="R58" s="156">
        <v>177.55058240493238</v>
      </c>
      <c r="S58" s="156">
        <v>173.90910736918343</v>
      </c>
    </row>
    <row r="59" spans="1:19" ht="12.75" customHeight="1" x14ac:dyDescent="0.2">
      <c r="A59" s="221"/>
      <c r="B59" s="154" t="s">
        <v>130</v>
      </c>
      <c r="C59" s="155" t="s">
        <v>131</v>
      </c>
      <c r="D59" s="156">
        <v>308.65108464917751</v>
      </c>
      <c r="E59" s="156">
        <v>289.61268537434773</v>
      </c>
      <c r="F59" s="156">
        <v>313.32555139153402</v>
      </c>
      <c r="G59" s="156">
        <v>315.26661796932069</v>
      </c>
      <c r="H59" s="156">
        <v>262.32513265798354</v>
      </c>
      <c r="I59" s="156">
        <v>229.14279762524737</v>
      </c>
      <c r="J59" s="156">
        <v>211.790011674189</v>
      </c>
      <c r="K59" s="156">
        <v>210.6464572680789</v>
      </c>
      <c r="L59" s="156">
        <v>190.15251523748</v>
      </c>
      <c r="M59" s="156">
        <v>164.83516483516485</v>
      </c>
      <c r="N59" s="156">
        <v>186.4</v>
      </c>
      <c r="O59" s="156">
        <v>181.37835194811879</v>
      </c>
      <c r="P59" s="156">
        <v>190.9103577329644</v>
      </c>
      <c r="Q59" s="156">
        <v>204.77682067345341</v>
      </c>
      <c r="R59" s="156">
        <v>204.76850135601819</v>
      </c>
      <c r="S59" s="156">
        <v>186.67390910736918</v>
      </c>
    </row>
    <row r="60" spans="1:19" ht="12.75" customHeight="1" x14ac:dyDescent="0.2">
      <c r="A60" s="221"/>
      <c r="B60" s="154" t="s">
        <v>132</v>
      </c>
      <c r="C60" s="155" t="s">
        <v>12</v>
      </c>
      <c r="D60" s="156">
        <v>445.0977943763977</v>
      </c>
      <c r="E60" s="156">
        <v>698.0978289633855</v>
      </c>
      <c r="F60" s="156">
        <v>631.25883148000253</v>
      </c>
      <c r="G60" s="156">
        <v>636.08473338203066</v>
      </c>
      <c r="H60" s="156">
        <v>673.80607814761208</v>
      </c>
      <c r="I60" s="156">
        <v>784.48267699387384</v>
      </c>
      <c r="J60" s="156">
        <v>774.17338468750847</v>
      </c>
      <c r="K60" s="156">
        <v>450.60262965668363</v>
      </c>
      <c r="L60" s="156">
        <v>413.82280519431879</v>
      </c>
      <c r="M60" s="156">
        <v>445.61122713875818</v>
      </c>
      <c r="N60" s="156">
        <v>385.70000000000005</v>
      </c>
      <c r="O60" s="156">
        <v>441.29908899068408</v>
      </c>
      <c r="P60" s="156">
        <v>319.41154221328611</v>
      </c>
      <c r="Q60" s="156">
        <v>392.81519185591236</v>
      </c>
      <c r="R60" s="156">
        <v>359.49115173745929</v>
      </c>
      <c r="S60" s="156">
        <v>346.55078761542649</v>
      </c>
    </row>
    <row r="61" spans="1:19" ht="12.75" customHeight="1" x14ac:dyDescent="0.2">
      <c r="A61" s="221"/>
      <c r="B61" s="154" t="s">
        <v>107</v>
      </c>
      <c r="C61" s="155" t="s">
        <v>108</v>
      </c>
      <c r="D61" s="156">
        <v>0</v>
      </c>
      <c r="E61" s="156">
        <v>0</v>
      </c>
      <c r="F61" s="156">
        <v>0</v>
      </c>
      <c r="G61" s="156">
        <v>0</v>
      </c>
      <c r="H61" s="156">
        <v>0</v>
      </c>
      <c r="I61" s="156">
        <v>0</v>
      </c>
      <c r="J61" s="156">
        <v>0</v>
      </c>
      <c r="K61" s="156">
        <v>0</v>
      </c>
      <c r="L61" s="156">
        <v>0</v>
      </c>
      <c r="M61" s="156">
        <v>0</v>
      </c>
      <c r="N61" s="156">
        <v>0</v>
      </c>
      <c r="O61" s="156">
        <v>0</v>
      </c>
      <c r="P61" s="156">
        <v>0</v>
      </c>
      <c r="Q61" s="156">
        <v>0</v>
      </c>
      <c r="R61" s="156">
        <v>0</v>
      </c>
      <c r="S61" s="156">
        <v>0</v>
      </c>
    </row>
    <row r="62" spans="1:19" ht="12.75" customHeight="1" x14ac:dyDescent="0.2">
      <c r="A62" s="221"/>
      <c r="B62" s="154" t="s">
        <v>109</v>
      </c>
      <c r="C62" s="155" t="s">
        <v>110</v>
      </c>
      <c r="D62" s="156">
        <v>2184.5095524048465</v>
      </c>
      <c r="E62" s="156">
        <v>836.76472144891022</v>
      </c>
      <c r="F62" s="156">
        <v>884.47912186929977</v>
      </c>
      <c r="G62" s="156">
        <v>685.95081568054115</v>
      </c>
      <c r="H62" s="156">
        <v>844.95899662325405</v>
      </c>
      <c r="I62" s="156">
        <v>708.63830472205075</v>
      </c>
      <c r="J62" s="156">
        <v>660.00533151939112</v>
      </c>
      <c r="K62" s="156">
        <v>1677.2279035792496</v>
      </c>
      <c r="L62" s="156">
        <v>1462.0490782611973</v>
      </c>
      <c r="M62" s="156">
        <v>1722.0346261198838</v>
      </c>
      <c r="N62" s="156">
        <v>1634.3000000000029</v>
      </c>
      <c r="O62" s="156">
        <v>3728.2412887951032</v>
      </c>
      <c r="P62" s="156">
        <v>5178.3688013855435</v>
      </c>
      <c r="Q62" s="156">
        <v>3728.171495693035</v>
      </c>
      <c r="R62" s="156">
        <v>3152.7910561333024</v>
      </c>
      <c r="S62" s="156">
        <v>3206.086674354563</v>
      </c>
    </row>
    <row r="63" spans="1:19" ht="12.75" customHeight="1" x14ac:dyDescent="0.2">
      <c r="A63" s="221"/>
      <c r="B63" s="154" t="s">
        <v>111</v>
      </c>
      <c r="C63" s="155" t="s">
        <v>112</v>
      </c>
      <c r="D63" s="156">
        <v>9797.713779755486</v>
      </c>
      <c r="E63" s="156">
        <v>13238.877539138995</v>
      </c>
      <c r="F63" s="156">
        <v>17825.049661075955</v>
      </c>
      <c r="G63" s="156">
        <v>13807.937667397127</v>
      </c>
      <c r="H63" s="156">
        <v>12067.824409068982</v>
      </c>
      <c r="I63" s="156">
        <v>11681.927071990607</v>
      </c>
      <c r="J63" s="156">
        <v>10972.818443380183</v>
      </c>
      <c r="K63" s="156">
        <v>11508.765522279036</v>
      </c>
      <c r="L63" s="156">
        <v>11363.274630415041</v>
      </c>
      <c r="M63" s="156">
        <v>14661.643862354344</v>
      </c>
      <c r="N63" s="156">
        <v>14787.8</v>
      </c>
      <c r="O63" s="156">
        <v>15322.55906119718</v>
      </c>
      <c r="P63" s="156">
        <v>12245.03812234985</v>
      </c>
      <c r="Q63" s="156">
        <v>11793.461237274863</v>
      </c>
      <c r="R63" s="156">
        <v>13263.906503033968</v>
      </c>
      <c r="S63" s="156">
        <v>14571.208958426805</v>
      </c>
    </row>
    <row r="64" spans="1:19" ht="12.75" customHeight="1" x14ac:dyDescent="0.2">
      <c r="A64" s="221"/>
      <c r="B64" s="154" t="s">
        <v>133</v>
      </c>
      <c r="C64" s="155" t="s">
        <v>134</v>
      </c>
      <c r="D64" s="156">
        <v>598.79899651504661</v>
      </c>
      <c r="E64" s="156">
        <v>643.26618750727744</v>
      </c>
      <c r="F64" s="156">
        <v>621.42901025987589</v>
      </c>
      <c r="G64" s="156">
        <v>624.10518626734836</v>
      </c>
      <c r="H64" s="156">
        <v>624.02315484804626</v>
      </c>
      <c r="I64" s="156">
        <v>631.46831295982429</v>
      </c>
      <c r="J64" s="156">
        <v>650.26152021840846</v>
      </c>
      <c r="K64" s="156">
        <v>616.87363038714398</v>
      </c>
      <c r="L64" s="156">
        <v>523.27051091200178</v>
      </c>
      <c r="M64" s="156">
        <v>413.21023559034217</v>
      </c>
      <c r="N64" s="156">
        <v>397.3</v>
      </c>
      <c r="O64" s="156">
        <v>428.53466467651452</v>
      </c>
      <c r="P64" s="156">
        <v>405.70939422292122</v>
      </c>
      <c r="Q64" s="156">
        <v>428.24980422866093</v>
      </c>
      <c r="R64" s="156">
        <v>465.43616959007278</v>
      </c>
      <c r="S64" s="156">
        <v>536.21220351258376</v>
      </c>
    </row>
    <row r="65" spans="1:19" ht="12.75" customHeight="1" x14ac:dyDescent="0.2">
      <c r="A65" s="221"/>
      <c r="B65" s="154" t="s">
        <v>135</v>
      </c>
      <c r="C65" s="155" t="s">
        <v>136</v>
      </c>
      <c r="D65" s="156">
        <v>906.42843358723167</v>
      </c>
      <c r="E65" s="156">
        <v>855.92404018164302</v>
      </c>
      <c r="F65" s="156">
        <v>804.81661239786195</v>
      </c>
      <c r="G65" s="156">
        <v>817.33625517409303</v>
      </c>
      <c r="H65" s="156">
        <v>863.9652677279305</v>
      </c>
      <c r="I65" s="156">
        <v>959.36976261942391</v>
      </c>
      <c r="J65" s="156">
        <v>1007.2894739261125</v>
      </c>
      <c r="K65" s="156">
        <v>1084.5507669831993</v>
      </c>
      <c r="L65" s="156">
        <v>804.05209298841874</v>
      </c>
      <c r="M65" s="156">
        <v>522.02681865204067</v>
      </c>
      <c r="N65" s="156">
        <v>378.2</v>
      </c>
      <c r="O65" s="156">
        <v>449.63714035719801</v>
      </c>
      <c r="P65" s="156">
        <v>409.59130452093245</v>
      </c>
      <c r="Q65" s="156">
        <v>515.17227877838695</v>
      </c>
      <c r="R65" s="156">
        <v>499.3854018301368</v>
      </c>
      <c r="S65" s="156">
        <v>489.40793047256943</v>
      </c>
    </row>
    <row r="66" spans="1:19" ht="12.75" customHeight="1" x14ac:dyDescent="0.2">
      <c r="A66" s="221"/>
      <c r="B66" s="154" t="s">
        <v>137</v>
      </c>
      <c r="C66" s="155" t="s">
        <v>138</v>
      </c>
      <c r="D66" s="156">
        <v>219.08664706616869</v>
      </c>
      <c r="E66" s="156">
        <v>243.88436663102962</v>
      </c>
      <c r="F66" s="156">
        <v>185.64026950093177</v>
      </c>
      <c r="G66" s="156">
        <v>200.43827611395179</v>
      </c>
      <c r="H66" s="156">
        <v>242.35407621804148</v>
      </c>
      <c r="I66" s="156">
        <v>218.25378038272527</v>
      </c>
      <c r="J66" s="156">
        <v>315.11118056385413</v>
      </c>
      <c r="K66" s="156">
        <v>237.1256391526662</v>
      </c>
      <c r="L66" s="156">
        <v>213.5587824996021</v>
      </c>
      <c r="M66" s="156">
        <v>128.33525266917809</v>
      </c>
      <c r="N66" s="156">
        <v>182.6</v>
      </c>
      <c r="O66" s="156">
        <v>238.30356683308457</v>
      </c>
      <c r="P66" s="156">
        <v>246.3519996814843</v>
      </c>
      <c r="Q66" s="156">
        <v>257.04776820673459</v>
      </c>
      <c r="R66" s="156">
        <v>274.422960607184</v>
      </c>
      <c r="S66" s="156">
        <v>300.38022813688212</v>
      </c>
    </row>
    <row r="67" spans="1:19" ht="12.75" customHeight="1" x14ac:dyDescent="0.2">
      <c r="A67" s="221"/>
      <c r="B67" s="154" t="s">
        <v>139</v>
      </c>
      <c r="C67" s="155" t="s">
        <v>140</v>
      </c>
      <c r="D67" s="156">
        <v>705.95847570181513</v>
      </c>
      <c r="E67" s="156">
        <v>658.40310783203313</v>
      </c>
      <c r="F67" s="156">
        <v>676.1073907968298</v>
      </c>
      <c r="G67" s="156">
        <v>655.95325054784519</v>
      </c>
      <c r="H67" s="156">
        <v>719.34394597202117</v>
      </c>
      <c r="I67" s="156">
        <v>814.40380263419513</v>
      </c>
      <c r="J67" s="156">
        <v>875.10456212598933</v>
      </c>
      <c r="K67" s="156">
        <v>980.27757487216957</v>
      </c>
      <c r="L67" s="156">
        <v>945.8004475278301</v>
      </c>
      <c r="M67" s="156">
        <v>689.39941053617792</v>
      </c>
      <c r="N67" s="156">
        <v>546.29999999999995</v>
      </c>
      <c r="O67" s="156">
        <v>553.39955736270531</v>
      </c>
      <c r="P67" s="156">
        <v>544.26373101347713</v>
      </c>
      <c r="Q67" s="156">
        <v>617.26703210649953</v>
      </c>
      <c r="R67" s="156">
        <v>625.03658322439662</v>
      </c>
      <c r="S67" s="156">
        <v>608.63661053775127</v>
      </c>
    </row>
    <row r="68" spans="1:19" ht="12.75" customHeight="1" x14ac:dyDescent="0.2">
      <c r="A68" s="221"/>
      <c r="B68" s="154" t="s">
        <v>117</v>
      </c>
      <c r="C68" s="155" t="s">
        <v>118</v>
      </c>
      <c r="D68" s="156">
        <v>4164.0084910265286</v>
      </c>
      <c r="E68" s="156">
        <v>5031.7028506102397</v>
      </c>
      <c r="F68" s="156">
        <v>4602.916180295304</v>
      </c>
      <c r="G68" s="156">
        <v>3980.0340881421962</v>
      </c>
      <c r="H68" s="156">
        <v>4380.6078147612152</v>
      </c>
      <c r="I68" s="156">
        <v>4438.552802264916</v>
      </c>
      <c r="J68" s="156">
        <v>4434.0776011839644</v>
      </c>
      <c r="K68" s="156">
        <v>3522.3703433162896</v>
      </c>
      <c r="L68" s="156">
        <v>2920.4467788294996</v>
      </c>
      <c r="M68" s="156">
        <v>3373.0212948685421</v>
      </c>
      <c r="N68" s="156">
        <v>3166.2</v>
      </c>
      <c r="O68" s="156">
        <v>3283.0305213855577</v>
      </c>
      <c r="P68" s="156">
        <v>3309.7764417812991</v>
      </c>
      <c r="Q68" s="156">
        <v>2920.9083790133127</v>
      </c>
      <c r="R68" s="156">
        <v>3087.7216943398435</v>
      </c>
      <c r="S68" s="156">
        <v>3300.5202882072231</v>
      </c>
    </row>
    <row r="69" spans="1:19" ht="12.75" customHeight="1" x14ac:dyDescent="0.2">
      <c r="A69" s="221"/>
      <c r="B69" s="154" t="s">
        <v>119</v>
      </c>
      <c r="C69" s="155" t="s">
        <v>120</v>
      </c>
      <c r="D69" s="156">
        <v>643.18390791549837</v>
      </c>
      <c r="E69" s="156">
        <v>624.10686877454452</v>
      </c>
      <c r="F69" s="156">
        <v>534.39413487333866</v>
      </c>
      <c r="G69" s="156">
        <v>342.73192111029948</v>
      </c>
      <c r="H69" s="156">
        <v>145.48962855764594</v>
      </c>
      <c r="I69" s="156">
        <v>236.3390177159576</v>
      </c>
      <c r="J69" s="156">
        <v>284.50090543906902</v>
      </c>
      <c r="K69" s="156">
        <v>283.05332359386415</v>
      </c>
      <c r="L69" s="156">
        <v>338.45462461028563</v>
      </c>
      <c r="M69" s="156">
        <v>297.07415142583881</v>
      </c>
      <c r="N69" s="156">
        <v>125.5</v>
      </c>
      <c r="O69" s="156">
        <v>270.42050543002728</v>
      </c>
      <c r="P69" s="156">
        <v>257.20144128361829</v>
      </c>
      <c r="Q69" s="156">
        <v>292.3844949099452</v>
      </c>
      <c r="R69" s="156">
        <v>341.73609349696602</v>
      </c>
      <c r="S69" s="156">
        <v>344.5591164222343</v>
      </c>
    </row>
    <row r="70" spans="1:19" ht="12.75" customHeight="1" x14ac:dyDescent="0.2">
      <c r="A70" s="221"/>
      <c r="B70" s="154" t="s">
        <v>121</v>
      </c>
      <c r="C70" s="155" t="s">
        <v>122</v>
      </c>
      <c r="D70" s="156">
        <v>612.87502979805436</v>
      </c>
      <c r="E70" s="156">
        <v>646.12420742873474</v>
      </c>
      <c r="F70" s="156">
        <v>1014.6218590649382</v>
      </c>
      <c r="G70" s="156">
        <v>985.43949354760173</v>
      </c>
      <c r="H70" s="156">
        <v>1153.4973468403277</v>
      </c>
      <c r="I70" s="156">
        <v>1206.0296749391634</v>
      </c>
      <c r="J70" s="156">
        <v>1193.43303887413</v>
      </c>
      <c r="K70" s="156">
        <v>1388.1482834185538</v>
      </c>
      <c r="L70" s="156">
        <v>1310.2828413335956</v>
      </c>
      <c r="M70" s="156">
        <v>938.16485468350481</v>
      </c>
      <c r="N70" s="156">
        <v>671.1</v>
      </c>
      <c r="O70" s="156">
        <v>907.71527098666945</v>
      </c>
      <c r="P70" s="156">
        <v>972.56783389405382</v>
      </c>
      <c r="Q70" s="156">
        <v>1009.2991386061079</v>
      </c>
      <c r="R70" s="156">
        <v>1041.3048992254114</v>
      </c>
      <c r="S70" s="156">
        <v>1081.0543349956981</v>
      </c>
    </row>
    <row r="71" spans="1:19" ht="12.75" customHeight="1" x14ac:dyDescent="0.2">
      <c r="A71" s="221"/>
      <c r="B71" s="154" t="s">
        <v>141</v>
      </c>
      <c r="C71" s="155" t="s">
        <v>142</v>
      </c>
      <c r="D71" s="156">
        <v>183.32898187143132</v>
      </c>
      <c r="E71" s="156">
        <v>169.99925903187221</v>
      </c>
      <c r="F71" s="156">
        <v>189.22405848743625</v>
      </c>
      <c r="G71" s="156">
        <v>170.53810567324081</v>
      </c>
      <c r="H71" s="156">
        <v>189.00144717800288</v>
      </c>
      <c r="I71" s="156">
        <v>210.77349897264489</v>
      </c>
      <c r="J71" s="156">
        <v>200.29966815887926</v>
      </c>
      <c r="K71" s="156">
        <v>226.8991964937911</v>
      </c>
      <c r="L71" s="156">
        <v>177.9812562611765</v>
      </c>
      <c r="M71" s="156">
        <v>137.80180742880563</v>
      </c>
      <c r="N71" s="156">
        <v>147.69999999999999</v>
      </c>
      <c r="O71" s="156">
        <v>193.62808173349117</v>
      </c>
      <c r="P71" s="156">
        <v>193.39876177015111</v>
      </c>
      <c r="Q71" s="156">
        <v>194.00939702427564</v>
      </c>
      <c r="R71" s="156">
        <v>197.5494117417517</v>
      </c>
      <c r="S71" s="156">
        <v>195.81749049429658</v>
      </c>
    </row>
    <row r="72" spans="1:19" ht="12.75" customHeight="1" x14ac:dyDescent="0.2">
      <c r="A72" s="221"/>
      <c r="B72" s="154" t="s">
        <v>143</v>
      </c>
      <c r="C72" s="155" t="s">
        <v>144</v>
      </c>
      <c r="D72" s="156">
        <v>213.75137638631901</v>
      </c>
      <c r="E72" s="156">
        <v>211.17591641879517</v>
      </c>
      <c r="F72" s="156">
        <v>167.82371853945239</v>
      </c>
      <c r="G72" s="156">
        <v>389.38397857316772</v>
      </c>
      <c r="H72" s="156">
        <v>206.84997588036663</v>
      </c>
      <c r="I72" s="156">
        <v>233.30903030934277</v>
      </c>
      <c r="J72" s="156">
        <v>193.03777105720351</v>
      </c>
      <c r="K72" s="156">
        <v>187.63696128560994</v>
      </c>
      <c r="L72" s="156">
        <v>223.48303981874187</v>
      </c>
      <c r="M72" s="156">
        <v>98.471688169734392</v>
      </c>
      <c r="N72" s="156">
        <v>61.300000000000011</v>
      </c>
      <c r="O72" s="156">
        <v>156.98183128313349</v>
      </c>
      <c r="P72" s="156">
        <v>112.47586248083928</v>
      </c>
      <c r="Q72" s="156">
        <v>101.50743931088488</v>
      </c>
      <c r="R72" s="156">
        <v>61.557372251380428</v>
      </c>
      <c r="S72" s="156">
        <v>86.728227412638091</v>
      </c>
    </row>
    <row r="73" spans="1:19" ht="12.75" customHeight="1" x14ac:dyDescent="0.2">
      <c r="A73" s="221"/>
      <c r="B73" s="154" t="s">
        <v>145</v>
      </c>
      <c r="C73" s="155" t="s">
        <v>146</v>
      </c>
      <c r="D73" s="156">
        <v>2367.0439194941705</v>
      </c>
      <c r="E73" s="156">
        <v>2755.0253516952289</v>
      </c>
      <c r="F73" s="156">
        <v>2806.8235342303042</v>
      </c>
      <c r="G73" s="156">
        <v>2925.1521792062335</v>
      </c>
      <c r="H73" s="156">
        <v>3023.347805113362</v>
      </c>
      <c r="I73" s="156">
        <v>2963.5170578822281</v>
      </c>
      <c r="J73" s="156">
        <v>3299.7508893525878</v>
      </c>
      <c r="K73" s="156">
        <v>3255.5697589481374</v>
      </c>
      <c r="L73" s="156">
        <v>3443.9981649486467</v>
      </c>
      <c r="M73" s="156">
        <v>3768.274354420003</v>
      </c>
      <c r="N73" s="156">
        <v>3045.3</v>
      </c>
      <c r="O73" s="156">
        <v>4226.7744093880292</v>
      </c>
      <c r="P73" s="156">
        <v>3688.4120000796293</v>
      </c>
      <c r="Q73" s="156">
        <v>4205.6577916992956</v>
      </c>
      <c r="R73" s="156">
        <v>4657.6785749126875</v>
      </c>
      <c r="S73" s="156">
        <v>4753.7532053707155</v>
      </c>
    </row>
    <row r="74" spans="1:19" ht="12.75" customHeight="1" x14ac:dyDescent="0.2">
      <c r="A74" s="221"/>
      <c r="B74" s="154" t="s">
        <v>147</v>
      </c>
      <c r="C74" s="155" t="s">
        <v>148</v>
      </c>
      <c r="D74" s="156">
        <v>208.07555651413122</v>
      </c>
      <c r="E74" s="156">
        <v>172.96313154300515</v>
      </c>
      <c r="F74" s="156">
        <v>143.14677151811065</v>
      </c>
      <c r="G74" s="156">
        <v>134.01509617728198</v>
      </c>
      <c r="H74" s="156">
        <v>142.4987940183405</v>
      </c>
      <c r="I74" s="156">
        <v>148.37469581768619</v>
      </c>
      <c r="J74" s="156">
        <v>150.2936931802692</v>
      </c>
      <c r="K74" s="156">
        <v>156.68371073777007</v>
      </c>
      <c r="L74" s="156">
        <v>195.11464389704315</v>
      </c>
      <c r="M74" s="156">
        <v>185.42736127104854</v>
      </c>
      <c r="N74" s="156">
        <v>229.69999999998163</v>
      </c>
      <c r="O74" s="156">
        <v>213.39235163930698</v>
      </c>
      <c r="P74" s="156">
        <v>257.40051360658163</v>
      </c>
      <c r="Q74" s="156">
        <v>318.42208300704624</v>
      </c>
      <c r="R74" s="156">
        <v>335.59011179832214</v>
      </c>
      <c r="S74" s="156">
        <v>42663.422166021417</v>
      </c>
    </row>
    <row r="75" spans="1:19" ht="12.75" customHeight="1" x14ac:dyDescent="0.2">
      <c r="A75" s="222"/>
      <c r="B75" s="162" t="s">
        <v>65</v>
      </c>
      <c r="C75" s="166" t="s">
        <v>71</v>
      </c>
      <c r="D75" s="164">
        <f>SUM(D56:D74)</f>
        <v>28460.15006867742</v>
      </c>
      <c r="E75" s="164">
        <f t="shared" ref="E75:S75" si="3">SUM(E56:E74)</f>
        <v>32617.416985106534</v>
      </c>
      <c r="F75" s="164">
        <f t="shared" si="3"/>
        <v>37231.267022997694</v>
      </c>
      <c r="G75" s="164">
        <f t="shared" si="3"/>
        <v>33104.650596542509</v>
      </c>
      <c r="H75" s="164">
        <f t="shared" si="3"/>
        <v>31834.828750602999</v>
      </c>
      <c r="I75" s="164">
        <f t="shared" si="3"/>
        <v>31575.120015907451</v>
      </c>
      <c r="J75" s="164">
        <f t="shared" si="3"/>
        <v>31551.104451818708</v>
      </c>
      <c r="K75" s="164">
        <f t="shared" si="3"/>
        <v>32318.937180423669</v>
      </c>
      <c r="L75" s="164">
        <f t="shared" si="3"/>
        <v>30768.755441957139</v>
      </c>
      <c r="M75" s="164">
        <f t="shared" si="3"/>
        <v>33713.036519430825</v>
      </c>
      <c r="N75" s="164">
        <f t="shared" si="3"/>
        <v>32757.89999999998</v>
      </c>
      <c r="O75" s="164">
        <f t="shared" si="3"/>
        <v>37920.428225847965</v>
      </c>
      <c r="P75" s="164">
        <f t="shared" si="3"/>
        <v>35604.980789520821</v>
      </c>
      <c r="Q75" s="164">
        <f t="shared" si="3"/>
        <v>35012.039937353176</v>
      </c>
      <c r="R75" s="164">
        <f t="shared" si="3"/>
        <v>37474.977074512695</v>
      </c>
      <c r="S75" s="164">
        <f t="shared" si="3"/>
        <v>81412.547528517112</v>
      </c>
    </row>
  </sheetData>
  <mergeCells count="4">
    <mergeCell ref="A56:A75"/>
    <mergeCell ref="A6:A16"/>
    <mergeCell ref="A18:A39"/>
    <mergeCell ref="A41:A54"/>
  </mergeCells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>
    <pageSetUpPr fitToPage="1"/>
  </sheetPr>
  <dimension ref="A1:S122"/>
  <sheetViews>
    <sheetView showGridLines="0" zoomScale="110" zoomScaleNormal="110" workbookViewId="0">
      <pane xSplit="3" ySplit="1" topLeftCell="D2" activePane="bottomRight" state="frozen"/>
      <selection pane="topRight" activeCell="D1" sqref="D1"/>
      <selection pane="bottomLeft" activeCell="A3" sqref="A3"/>
      <selection pane="bottomRight" activeCell="D2" sqref="D2"/>
    </sheetView>
  </sheetViews>
  <sheetFormatPr defaultRowHeight="11.25" x14ac:dyDescent="0.25"/>
  <cols>
    <col min="1" max="1" width="22.5703125" style="169" customWidth="1"/>
    <col min="2" max="2" width="14.5703125" style="169" customWidth="1"/>
    <col min="3" max="3" width="7.7109375" style="169" hidden="1" customWidth="1"/>
    <col min="4" max="19" width="8.7109375" style="169" customWidth="1"/>
    <col min="20" max="16384" width="9.140625" style="169"/>
  </cols>
  <sheetData>
    <row r="1" spans="1:19" x14ac:dyDescent="0.2">
      <c r="A1" s="167" t="s">
        <v>279</v>
      </c>
      <c r="B1" s="148" t="s">
        <v>265</v>
      </c>
      <c r="C1" s="168"/>
      <c r="D1" s="147">
        <v>2000</v>
      </c>
      <c r="E1" s="147">
        <v>2001</v>
      </c>
      <c r="F1" s="147">
        <v>2002</v>
      </c>
      <c r="G1" s="147">
        <v>2003</v>
      </c>
      <c r="H1" s="147">
        <v>2004</v>
      </c>
      <c r="I1" s="147">
        <v>2005</v>
      </c>
      <c r="J1" s="147">
        <v>2006</v>
      </c>
      <c r="K1" s="147">
        <v>2007</v>
      </c>
      <c r="L1" s="147">
        <v>2008</v>
      </c>
      <c r="M1" s="147">
        <v>2009</v>
      </c>
      <c r="N1" s="147">
        <v>2010</v>
      </c>
      <c r="O1" s="147">
        <v>2011</v>
      </c>
      <c r="P1" s="147">
        <v>2012</v>
      </c>
      <c r="Q1" s="147">
        <v>2013</v>
      </c>
      <c r="R1" s="147">
        <v>2014</v>
      </c>
      <c r="S1" s="147">
        <v>2015</v>
      </c>
    </row>
    <row r="2" spans="1:19" x14ac:dyDescent="0.2">
      <c r="A2" s="181" t="s">
        <v>253</v>
      </c>
      <c r="B2" s="182"/>
      <c r="C2" s="182"/>
      <c r="D2" s="182"/>
      <c r="E2" s="182"/>
      <c r="F2" s="182"/>
      <c r="G2" s="182"/>
      <c r="H2" s="182"/>
      <c r="I2" s="182"/>
      <c r="J2" s="182"/>
      <c r="K2" s="182"/>
      <c r="L2" s="182"/>
      <c r="M2" s="182"/>
      <c r="N2" s="182"/>
      <c r="O2" s="182"/>
      <c r="P2" s="182"/>
      <c r="Q2" s="182"/>
      <c r="R2" s="182"/>
      <c r="S2" s="182"/>
    </row>
    <row r="3" spans="1:19" x14ac:dyDescent="0.25">
      <c r="A3" s="170" t="s">
        <v>254</v>
      </c>
      <c r="B3" s="139"/>
      <c r="C3" s="139"/>
      <c r="D3" s="145">
        <v>3777565</v>
      </c>
      <c r="E3" s="145">
        <v>3832783</v>
      </c>
      <c r="F3" s="145">
        <v>3899702</v>
      </c>
      <c r="G3" s="145">
        <v>3964191</v>
      </c>
      <c r="H3" s="145">
        <v>4028851</v>
      </c>
      <c r="I3" s="145">
        <v>4111672</v>
      </c>
      <c r="J3" s="145">
        <v>4208156</v>
      </c>
      <c r="K3" s="145">
        <v>4340118</v>
      </c>
      <c r="L3" s="145">
        <v>4457765</v>
      </c>
      <c r="M3" s="145">
        <v>4521322</v>
      </c>
      <c r="N3" s="145">
        <v>4549428</v>
      </c>
      <c r="O3" s="145">
        <v>4570881</v>
      </c>
      <c r="P3" s="145">
        <v>4582707</v>
      </c>
      <c r="Q3" s="145">
        <v>4591087</v>
      </c>
      <c r="R3" s="145">
        <v>4605501</v>
      </c>
      <c r="S3" s="145">
        <v>4628949</v>
      </c>
    </row>
    <row r="4" spans="1:19" x14ac:dyDescent="0.25">
      <c r="A4" s="171" t="s">
        <v>255</v>
      </c>
      <c r="B4" s="140"/>
      <c r="C4" s="140"/>
      <c r="D4" s="146">
        <v>1295943</v>
      </c>
      <c r="E4" s="146">
        <v>1324568</v>
      </c>
      <c r="F4" s="146">
        <v>1357691</v>
      </c>
      <c r="G4" s="146">
        <v>1390456</v>
      </c>
      <c r="H4" s="146">
        <v>1413632</v>
      </c>
      <c r="I4" s="146">
        <v>1460111</v>
      </c>
      <c r="J4" s="146">
        <v>1491196</v>
      </c>
      <c r="K4" s="146">
        <v>1546177</v>
      </c>
      <c r="L4" s="146">
        <v>1610464</v>
      </c>
      <c r="M4" s="146">
        <v>1669617</v>
      </c>
      <c r="N4" s="146">
        <v>1700721</v>
      </c>
      <c r="O4" s="146">
        <v>1696060</v>
      </c>
      <c r="P4" s="146">
        <v>1707417</v>
      </c>
      <c r="Q4" s="146">
        <v>1712453</v>
      </c>
      <c r="R4" s="146">
        <v>1687615</v>
      </c>
      <c r="S4" s="146">
        <v>1704640</v>
      </c>
    </row>
    <row r="5" spans="1:19" x14ac:dyDescent="0.25">
      <c r="A5" s="183" t="s">
        <v>256</v>
      </c>
      <c r="B5" s="143"/>
      <c r="C5" s="143"/>
      <c r="D5" s="184">
        <f>D3/D4</f>
        <v>2.9149160109665315</v>
      </c>
      <c r="E5" s="184">
        <f t="shared" ref="E5:S5" si="0">E3/E4</f>
        <v>2.893609841095361</v>
      </c>
      <c r="F5" s="184">
        <f t="shared" si="0"/>
        <v>2.8723045228995403</v>
      </c>
      <c r="G5" s="184">
        <f t="shared" si="0"/>
        <v>2.8510006789139677</v>
      </c>
      <c r="H5" s="184">
        <f t="shared" si="0"/>
        <v>2.8499998585204636</v>
      </c>
      <c r="I5" s="184">
        <f t="shared" si="0"/>
        <v>2.8159996055094441</v>
      </c>
      <c r="J5" s="184">
        <f t="shared" si="0"/>
        <v>2.8220005954951595</v>
      </c>
      <c r="K5" s="184">
        <f t="shared" si="0"/>
        <v>2.80699945737131</v>
      </c>
      <c r="L5" s="184">
        <f t="shared" si="0"/>
        <v>2.7680004023685099</v>
      </c>
      <c r="M5" s="184">
        <f t="shared" si="0"/>
        <v>2.7079994992863634</v>
      </c>
      <c r="N5" s="184">
        <f t="shared" si="0"/>
        <v>2.6749996031095047</v>
      </c>
      <c r="O5" s="184">
        <f t="shared" si="0"/>
        <v>2.694999587278752</v>
      </c>
      <c r="P5" s="184">
        <f t="shared" si="0"/>
        <v>2.6839998664649585</v>
      </c>
      <c r="Q5" s="184">
        <f t="shared" si="0"/>
        <v>2.6810002960665198</v>
      </c>
      <c r="R5" s="184">
        <f t="shared" si="0"/>
        <v>2.7289998014950094</v>
      </c>
      <c r="S5" s="184">
        <f t="shared" si="0"/>
        <v>2.7154994602966021</v>
      </c>
    </row>
    <row r="6" spans="1:19" x14ac:dyDescent="0.25">
      <c r="A6" s="185"/>
      <c r="B6" s="140"/>
      <c r="C6" s="140"/>
      <c r="D6" s="140"/>
      <c r="E6" s="140"/>
      <c r="F6" s="140"/>
      <c r="G6" s="186"/>
      <c r="H6" s="186"/>
      <c r="I6" s="186"/>
      <c r="J6" s="186"/>
      <c r="K6" s="186"/>
      <c r="L6" s="186"/>
      <c r="M6" s="186"/>
      <c r="N6" s="186"/>
      <c r="O6" s="186"/>
      <c r="P6" s="186"/>
      <c r="Q6" s="186"/>
      <c r="R6" s="186"/>
      <c r="S6" s="186"/>
    </row>
    <row r="7" spans="1:19" x14ac:dyDescent="0.2">
      <c r="A7" s="181" t="s">
        <v>271</v>
      </c>
      <c r="B7" s="182"/>
      <c r="C7" s="182"/>
      <c r="D7" s="182"/>
      <c r="E7" s="182"/>
      <c r="F7" s="182"/>
      <c r="G7" s="182"/>
      <c r="H7" s="182"/>
      <c r="I7" s="182"/>
      <c r="J7" s="182"/>
      <c r="K7" s="182"/>
      <c r="L7" s="182"/>
      <c r="M7" s="182"/>
      <c r="N7" s="182"/>
      <c r="O7" s="182"/>
      <c r="P7" s="182"/>
      <c r="Q7" s="182"/>
      <c r="R7" s="182"/>
      <c r="S7" s="182"/>
    </row>
    <row r="8" spans="1:19" x14ac:dyDescent="0.25">
      <c r="A8" s="170" t="s">
        <v>272</v>
      </c>
      <c r="B8" s="139"/>
      <c r="C8" s="139"/>
      <c r="D8" s="145">
        <v>2796.56</v>
      </c>
      <c r="E8" s="145">
        <v>2797.07</v>
      </c>
      <c r="F8" s="145">
        <v>2696.69</v>
      </c>
      <c r="G8" s="145">
        <v>2629.23</v>
      </c>
      <c r="H8" s="145">
        <v>2702.73</v>
      </c>
      <c r="I8" s="145">
        <v>2609.73</v>
      </c>
      <c r="J8" s="145">
        <v>2602.91</v>
      </c>
      <c r="K8" s="145">
        <v>2525.79</v>
      </c>
      <c r="L8" s="145">
        <v>2803.66</v>
      </c>
      <c r="M8" s="145">
        <v>2811.19</v>
      </c>
      <c r="N8" s="145">
        <v>3168.56</v>
      </c>
      <c r="O8" s="145">
        <v>2764</v>
      </c>
      <c r="P8" s="145">
        <v>2862.89</v>
      </c>
      <c r="Q8" s="145">
        <v>2835.7</v>
      </c>
      <c r="R8" s="145">
        <v>2630.44</v>
      </c>
      <c r="S8" s="145">
        <v>2912.95</v>
      </c>
    </row>
    <row r="9" spans="1:19" x14ac:dyDescent="0.25">
      <c r="A9" s="171" t="s">
        <v>273</v>
      </c>
      <c r="B9" s="140"/>
      <c r="C9" s="140"/>
      <c r="D9" s="146">
        <v>2845.2497222222214</v>
      </c>
      <c r="E9" s="146">
        <v>2845.2497222222214</v>
      </c>
      <c r="F9" s="146">
        <v>2845.2497222222214</v>
      </c>
      <c r="G9" s="146">
        <v>2845.2497222222214</v>
      </c>
      <c r="H9" s="146">
        <v>2845.2497222222214</v>
      </c>
      <c r="I9" s="146">
        <v>2845.2497222222214</v>
      </c>
      <c r="J9" s="146">
        <v>2845.2497222222214</v>
      </c>
      <c r="K9" s="146">
        <v>2845.2497222222214</v>
      </c>
      <c r="L9" s="146">
        <v>2845.2497222222214</v>
      </c>
      <c r="M9" s="146">
        <v>2845.2497222222214</v>
      </c>
      <c r="N9" s="146">
        <v>2845.2497222222214</v>
      </c>
      <c r="O9" s="146">
        <v>2845.2497222222214</v>
      </c>
      <c r="P9" s="146">
        <v>2845.2497222222214</v>
      </c>
      <c r="Q9" s="146">
        <v>2845.2497222222214</v>
      </c>
      <c r="R9" s="146">
        <v>2845.2497222222214</v>
      </c>
      <c r="S9" s="146">
        <v>2845.2497222222214</v>
      </c>
    </row>
    <row r="10" spans="1:19" x14ac:dyDescent="0.25">
      <c r="A10" s="215" t="s">
        <v>274</v>
      </c>
      <c r="B10" s="216"/>
      <c r="C10" s="216"/>
      <c r="D10" s="217">
        <f t="shared" ref="D10:S10" si="1">IF(D8=0,0,D8/D9)</f>
        <v>0.9828873642120266</v>
      </c>
      <c r="E10" s="217">
        <f t="shared" si="1"/>
        <v>0.98306661034146714</v>
      </c>
      <c r="F10" s="217">
        <f t="shared" si="1"/>
        <v>0.94778675451158922</v>
      </c>
      <c r="G10" s="217">
        <f t="shared" si="1"/>
        <v>0.92407706060559636</v>
      </c>
      <c r="H10" s="217">
        <f t="shared" si="1"/>
        <v>0.94990959102496308</v>
      </c>
      <c r="I10" s="217">
        <f t="shared" si="1"/>
        <v>0.91722353212698893</v>
      </c>
      <c r="J10" s="217">
        <f t="shared" si="1"/>
        <v>0.91482655447447081</v>
      </c>
      <c r="K10" s="217">
        <f t="shared" si="1"/>
        <v>0.88772172799907545</v>
      </c>
      <c r="L10" s="217">
        <f t="shared" si="1"/>
        <v>0.98538275150423749</v>
      </c>
      <c r="M10" s="217">
        <f t="shared" si="1"/>
        <v>0.98802926788597667</v>
      </c>
      <c r="N10" s="217">
        <f t="shared" si="1"/>
        <v>1.113631599803923</v>
      </c>
      <c r="O10" s="217">
        <f t="shared" si="1"/>
        <v>0.97144372896774667</v>
      </c>
      <c r="P10" s="217">
        <f t="shared" si="1"/>
        <v>1.0061999049292591</v>
      </c>
      <c r="Q10" s="217">
        <f t="shared" si="1"/>
        <v>0.99664362598908784</v>
      </c>
      <c r="R10" s="217">
        <f t="shared" si="1"/>
        <v>0.92450233083426903</v>
      </c>
      <c r="S10" s="217">
        <f t="shared" si="1"/>
        <v>1.0237941426543407</v>
      </c>
    </row>
    <row r="11" spans="1:19" x14ac:dyDescent="0.25">
      <c r="A11" s="171" t="s">
        <v>275</v>
      </c>
      <c r="B11" s="140"/>
      <c r="C11" s="140"/>
      <c r="D11" s="146">
        <v>0</v>
      </c>
      <c r="E11" s="146">
        <v>0</v>
      </c>
      <c r="F11" s="146">
        <v>0</v>
      </c>
      <c r="G11" s="146">
        <v>0</v>
      </c>
      <c r="H11" s="146">
        <v>0</v>
      </c>
      <c r="I11" s="146">
        <v>0</v>
      </c>
      <c r="J11" s="146">
        <v>0</v>
      </c>
      <c r="K11" s="146">
        <v>0</v>
      </c>
      <c r="L11" s="146">
        <v>0</v>
      </c>
      <c r="M11" s="146">
        <v>0</v>
      </c>
      <c r="N11" s="146">
        <v>0</v>
      </c>
      <c r="O11" s="146">
        <v>0</v>
      </c>
      <c r="P11" s="146">
        <v>0</v>
      </c>
      <c r="Q11" s="146">
        <v>0</v>
      </c>
      <c r="R11" s="146">
        <v>0</v>
      </c>
      <c r="S11" s="146">
        <v>0</v>
      </c>
    </row>
    <row r="12" spans="1:19" x14ac:dyDescent="0.25">
      <c r="A12" s="171" t="s">
        <v>276</v>
      </c>
      <c r="B12" s="140"/>
      <c r="C12" s="140"/>
      <c r="D12" s="146">
        <v>2.3611111111111114E-2</v>
      </c>
      <c r="E12" s="146">
        <v>2.3611111111111114E-2</v>
      </c>
      <c r="F12" s="146">
        <v>2.3611111111111114E-2</v>
      </c>
      <c r="G12" s="146">
        <v>2.3611111111111114E-2</v>
      </c>
      <c r="H12" s="146">
        <v>2.3611111111111114E-2</v>
      </c>
      <c r="I12" s="146">
        <v>2.3611111111111114E-2</v>
      </c>
      <c r="J12" s="146">
        <v>2.3611111111111114E-2</v>
      </c>
      <c r="K12" s="146">
        <v>2.3611111111111114E-2</v>
      </c>
      <c r="L12" s="146">
        <v>2.3611111111111114E-2</v>
      </c>
      <c r="M12" s="146">
        <v>2.3611111111111114E-2</v>
      </c>
      <c r="N12" s="146">
        <v>2.3611111111111114E-2</v>
      </c>
      <c r="O12" s="146">
        <v>2.3611111111111114E-2</v>
      </c>
      <c r="P12" s="146">
        <v>2.3611111111111114E-2</v>
      </c>
      <c r="Q12" s="146">
        <v>2.3611111111111114E-2</v>
      </c>
      <c r="R12" s="146">
        <v>2.3611111111111114E-2</v>
      </c>
      <c r="S12" s="146">
        <v>2.3611111111111114E-2</v>
      </c>
    </row>
    <row r="13" spans="1:19" x14ac:dyDescent="0.25">
      <c r="A13" s="214" t="s">
        <v>277</v>
      </c>
      <c r="B13" s="143"/>
      <c r="C13" s="143"/>
      <c r="D13" s="218">
        <f t="shared" ref="D13:E13" si="2">IF(D11=0,0,D11/D12)</f>
        <v>0</v>
      </c>
      <c r="E13" s="218">
        <f t="shared" si="2"/>
        <v>0</v>
      </c>
      <c r="F13" s="218">
        <f t="shared" ref="F13" si="3">IF(F11=0,0,F11/F12)</f>
        <v>0</v>
      </c>
      <c r="G13" s="218">
        <f t="shared" ref="G13" si="4">IF(G11=0,0,G11/G12)</f>
        <v>0</v>
      </c>
      <c r="H13" s="218">
        <f t="shared" ref="H13" si="5">IF(H11=0,0,H11/H12)</f>
        <v>0</v>
      </c>
      <c r="I13" s="218">
        <f t="shared" ref="I13" si="6">IF(I11=0,0,I11/I12)</f>
        <v>0</v>
      </c>
      <c r="J13" s="218">
        <f t="shared" ref="J13" si="7">IF(J11=0,0,J11/J12)</f>
        <v>0</v>
      </c>
      <c r="K13" s="218">
        <f t="shared" ref="K13" si="8">IF(K11=0,0,K11/K12)</f>
        <v>0</v>
      </c>
      <c r="L13" s="218">
        <f t="shared" ref="L13" si="9">IF(L11=0,0,L11/L12)</f>
        <v>0</v>
      </c>
      <c r="M13" s="218">
        <f t="shared" ref="M13" si="10">IF(M11=0,0,M11/M12)</f>
        <v>0</v>
      </c>
      <c r="N13" s="218">
        <f t="shared" ref="N13" si="11">IF(N11=0,0,N11/N12)</f>
        <v>0</v>
      </c>
      <c r="O13" s="218">
        <f t="shared" ref="O13" si="12">IF(O11=0,0,O11/O12)</f>
        <v>0</v>
      </c>
      <c r="P13" s="218">
        <f t="shared" ref="P13" si="13">IF(P11=0,0,P11/P12)</f>
        <v>0</v>
      </c>
      <c r="Q13" s="218">
        <f t="shared" ref="Q13" si="14">IF(Q11=0,0,Q11/Q12)</f>
        <v>0</v>
      </c>
      <c r="R13" s="218">
        <f t="shared" ref="R13" si="15">IF(R11=0,0,R11/R12)</f>
        <v>0</v>
      </c>
      <c r="S13" s="218">
        <f t="shared" ref="S13" si="16">IF(S11=0,0,S11/S12)</f>
        <v>0</v>
      </c>
    </row>
    <row r="14" spans="1:19" x14ac:dyDescent="0.25">
      <c r="A14" s="185"/>
      <c r="B14" s="140"/>
      <c r="C14" s="140"/>
      <c r="D14" s="140"/>
      <c r="E14" s="140"/>
      <c r="F14" s="140"/>
      <c r="G14" s="186"/>
      <c r="H14" s="186"/>
      <c r="I14" s="186"/>
      <c r="J14" s="186"/>
      <c r="K14" s="186"/>
      <c r="L14" s="186"/>
      <c r="M14" s="186"/>
      <c r="N14" s="186"/>
      <c r="O14" s="186"/>
      <c r="P14" s="186"/>
      <c r="Q14" s="186"/>
      <c r="R14" s="186"/>
      <c r="S14" s="186"/>
    </row>
    <row r="15" spans="1:19" x14ac:dyDescent="0.2">
      <c r="A15" s="181" t="s">
        <v>251</v>
      </c>
      <c r="B15" s="182"/>
      <c r="C15" s="182"/>
      <c r="D15" s="187"/>
      <c r="E15" s="187"/>
      <c r="F15" s="187"/>
      <c r="G15" s="187"/>
      <c r="H15" s="187"/>
      <c r="I15" s="187"/>
      <c r="J15" s="187"/>
      <c r="K15" s="187"/>
      <c r="L15" s="187"/>
      <c r="M15" s="187"/>
      <c r="N15" s="187"/>
      <c r="O15" s="187"/>
      <c r="P15" s="187"/>
      <c r="Q15" s="187"/>
      <c r="R15" s="187"/>
      <c r="S15" s="187"/>
    </row>
    <row r="16" spans="1:19" x14ac:dyDescent="0.25">
      <c r="A16" s="170" t="s">
        <v>152</v>
      </c>
      <c r="B16" s="139"/>
      <c r="C16" s="139"/>
      <c r="D16" s="145">
        <v>123384.56284153005</v>
      </c>
      <c r="E16" s="145">
        <v>130545.27354663298</v>
      </c>
      <c r="F16" s="145">
        <v>138781.78495962761</v>
      </c>
      <c r="G16" s="145">
        <v>143112.24289141464</v>
      </c>
      <c r="H16" s="145">
        <v>152672.94398326051</v>
      </c>
      <c r="I16" s="145">
        <v>161843.73692418882</v>
      </c>
      <c r="J16" s="145">
        <v>170779.69794320743</v>
      </c>
      <c r="K16" s="145">
        <v>179674.45674456746</v>
      </c>
      <c r="L16" s="145">
        <v>172603.3517498782</v>
      </c>
      <c r="M16" s="145">
        <v>164616.80651124081</v>
      </c>
      <c r="N16" s="145">
        <v>167583.20000000001</v>
      </c>
      <c r="O16" s="145">
        <v>172586.39899623589</v>
      </c>
      <c r="P16" s="145">
        <v>172650.21733571976</v>
      </c>
      <c r="Q16" s="145">
        <v>175479.62937729937</v>
      </c>
      <c r="R16" s="145">
        <v>190092.82964294788</v>
      </c>
      <c r="S16" s="145">
        <v>238675.81156410539</v>
      </c>
    </row>
    <row r="17" spans="1:19" x14ac:dyDescent="0.25">
      <c r="A17" s="183" t="s">
        <v>154</v>
      </c>
      <c r="B17" s="143"/>
      <c r="C17" s="143"/>
      <c r="D17" s="176">
        <v>56415.362888099386</v>
      </c>
      <c r="E17" s="176">
        <v>59338.944862475022</v>
      </c>
      <c r="F17" s="176">
        <v>61935.113028262153</v>
      </c>
      <c r="G17" s="176">
        <v>63996.421936282946</v>
      </c>
      <c r="H17" s="176">
        <v>66697.646864590308</v>
      </c>
      <c r="I17" s="176">
        <v>71793.621951102265</v>
      </c>
      <c r="J17" s="176">
        <v>76928.989233942746</v>
      </c>
      <c r="K17" s="176">
        <v>82464.407496254629</v>
      </c>
      <c r="L17" s="176">
        <v>82979.615925909107</v>
      </c>
      <c r="M17" s="176">
        <v>79099.987334742764</v>
      </c>
      <c r="N17" s="176">
        <v>79788.100000000006</v>
      </c>
      <c r="O17" s="176">
        <v>78525.425072331651</v>
      </c>
      <c r="P17" s="176">
        <v>77610.767055151897</v>
      </c>
      <c r="Q17" s="176">
        <v>77446.873771890314</v>
      </c>
      <c r="R17" s="176">
        <v>79060.456742158625</v>
      </c>
      <c r="S17" s="176">
        <v>82392.723704570322</v>
      </c>
    </row>
    <row r="18" spans="1:19" x14ac:dyDescent="0.25">
      <c r="A18" s="185"/>
      <c r="B18" s="140"/>
      <c r="C18" s="140"/>
      <c r="D18" s="140"/>
      <c r="E18" s="140"/>
      <c r="F18" s="140"/>
      <c r="G18" s="140"/>
      <c r="H18" s="140"/>
      <c r="I18" s="140"/>
      <c r="J18" s="140"/>
      <c r="K18" s="140"/>
      <c r="L18" s="140"/>
      <c r="M18" s="140"/>
      <c r="N18" s="140"/>
      <c r="O18" s="140"/>
      <c r="P18" s="140"/>
      <c r="Q18" s="140"/>
      <c r="R18" s="140"/>
      <c r="S18" s="140"/>
    </row>
    <row r="19" spans="1:19" ht="11.25" customHeight="1" x14ac:dyDescent="0.2">
      <c r="A19" s="181" t="s">
        <v>264</v>
      </c>
      <c r="B19" s="182"/>
      <c r="C19" s="182"/>
      <c r="D19" s="187"/>
      <c r="E19" s="187"/>
      <c r="F19" s="187"/>
      <c r="G19" s="187"/>
      <c r="H19" s="187"/>
      <c r="I19" s="187"/>
      <c r="J19" s="187"/>
      <c r="K19" s="187"/>
      <c r="L19" s="187"/>
      <c r="M19" s="187"/>
      <c r="N19" s="187"/>
      <c r="O19" s="187"/>
      <c r="P19" s="187"/>
      <c r="Q19" s="187"/>
      <c r="R19" s="187"/>
      <c r="S19" s="187"/>
    </row>
    <row r="20" spans="1:19" ht="11.25" customHeight="1" x14ac:dyDescent="0.25">
      <c r="A20" s="170" t="s">
        <v>152</v>
      </c>
      <c r="B20" s="139"/>
      <c r="C20" s="139"/>
      <c r="D20" s="145">
        <f>1000000*D16/D$3</f>
        <v>32662.459240682834</v>
      </c>
      <c r="E20" s="145">
        <f t="shared" ref="E20:S20" si="17">1000000*E16/E$3</f>
        <v>34060.17860824184</v>
      </c>
      <c r="F20" s="145">
        <f t="shared" si="17"/>
        <v>35587.792338908868</v>
      </c>
      <c r="G20" s="145">
        <f t="shared" si="17"/>
        <v>36101.248121347999</v>
      </c>
      <c r="H20" s="145">
        <f t="shared" si="17"/>
        <v>37894.909487409808</v>
      </c>
      <c r="I20" s="145">
        <f t="shared" si="17"/>
        <v>39362.025211200897</v>
      </c>
      <c r="J20" s="145">
        <f t="shared" si="17"/>
        <v>40583.024475140046</v>
      </c>
      <c r="K20" s="145">
        <f t="shared" si="17"/>
        <v>41398.518829342305</v>
      </c>
      <c r="L20" s="145">
        <f t="shared" si="17"/>
        <v>38719.706343846796</v>
      </c>
      <c r="M20" s="145">
        <f t="shared" si="17"/>
        <v>36408.998631648181</v>
      </c>
      <c r="N20" s="145">
        <f t="shared" si="17"/>
        <v>36836.103351893908</v>
      </c>
      <c r="O20" s="145">
        <f t="shared" si="17"/>
        <v>37757.797456603199</v>
      </c>
      <c r="P20" s="145">
        <f t="shared" si="17"/>
        <v>37674.286690316389</v>
      </c>
      <c r="Q20" s="145">
        <f t="shared" si="17"/>
        <v>38221.8044174069</v>
      </c>
      <c r="R20" s="145">
        <f t="shared" si="17"/>
        <v>41275.168465482449</v>
      </c>
      <c r="S20" s="145">
        <f t="shared" si="17"/>
        <v>51561.555671515365</v>
      </c>
    </row>
    <row r="21" spans="1:19" ht="11.25" customHeight="1" x14ac:dyDescent="0.25">
      <c r="A21" s="183" t="s">
        <v>154</v>
      </c>
      <c r="B21" s="143"/>
      <c r="C21" s="143"/>
      <c r="D21" s="176">
        <f>1000000*D17/D$3</f>
        <v>14934.319565142992</v>
      </c>
      <c r="E21" s="176">
        <f t="shared" ref="E21:S21" si="18">1000000*E17/E$3</f>
        <v>15481.947415879016</v>
      </c>
      <c r="F21" s="176">
        <f t="shared" si="18"/>
        <v>15882.011760965877</v>
      </c>
      <c r="G21" s="176">
        <f t="shared" si="18"/>
        <v>16143.627271310324</v>
      </c>
      <c r="H21" s="176">
        <f t="shared" si="18"/>
        <v>16555.004606670813</v>
      </c>
      <c r="I21" s="176">
        <f t="shared" si="18"/>
        <v>17460.931210247865</v>
      </c>
      <c r="J21" s="176">
        <f t="shared" si="18"/>
        <v>18280.926190460323</v>
      </c>
      <c r="K21" s="176">
        <f t="shared" si="18"/>
        <v>19000.498948704764</v>
      </c>
      <c r="L21" s="176">
        <f t="shared" si="18"/>
        <v>18614.623230679299</v>
      </c>
      <c r="M21" s="176">
        <f t="shared" si="18"/>
        <v>17494.880332509554</v>
      </c>
      <c r="N21" s="176">
        <f t="shared" si="18"/>
        <v>17538.050937392571</v>
      </c>
      <c r="O21" s="176">
        <f t="shared" si="18"/>
        <v>17179.494515900031</v>
      </c>
      <c r="P21" s="176">
        <f t="shared" si="18"/>
        <v>16935.572589552834</v>
      </c>
      <c r="Q21" s="176">
        <f t="shared" si="18"/>
        <v>16868.962355078507</v>
      </c>
      <c r="R21" s="176">
        <f t="shared" si="18"/>
        <v>17166.526886468731</v>
      </c>
      <c r="S21" s="176">
        <f t="shared" si="18"/>
        <v>17799.445123411453</v>
      </c>
    </row>
    <row r="22" spans="1:19" ht="11.25" customHeight="1" x14ac:dyDescent="0.25">
      <c r="A22" s="185"/>
      <c r="B22" s="140"/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40"/>
      <c r="O22" s="140"/>
      <c r="P22" s="140"/>
      <c r="Q22" s="140"/>
      <c r="R22" s="140"/>
      <c r="S22" s="140"/>
    </row>
    <row r="23" spans="1:19" x14ac:dyDescent="0.25">
      <c r="A23" s="188" t="s">
        <v>266</v>
      </c>
      <c r="B23" s="189"/>
      <c r="C23" s="189"/>
      <c r="D23" s="190">
        <v>109376.90849443202</v>
      </c>
      <c r="E23" s="190">
        <v>114771.62303775761</v>
      </c>
      <c r="F23" s="190">
        <v>123162.43779566258</v>
      </c>
      <c r="G23" s="190">
        <v>125263.79352325299</v>
      </c>
      <c r="H23" s="190">
        <v>132152.53256150507</v>
      </c>
      <c r="I23" s="190">
        <v>141085.87173684561</v>
      </c>
      <c r="J23" s="190">
        <v>149005.39586531479</v>
      </c>
      <c r="K23" s="190">
        <v>159434.16727538349</v>
      </c>
      <c r="L23" s="190">
        <v>156521.45418457247</v>
      </c>
      <c r="M23" s="190">
        <v>148498.03837370445</v>
      </c>
      <c r="N23" s="190">
        <v>151870.9</v>
      </c>
      <c r="O23" s="190">
        <v>161268.72201348501</v>
      </c>
      <c r="P23" s="190">
        <v>158944.4190074254</v>
      </c>
      <c r="Q23" s="190">
        <v>162209.86687548945</v>
      </c>
      <c r="R23" s="190">
        <v>174216.72877685208</v>
      </c>
      <c r="S23" s="190">
        <v>220262.35741444869</v>
      </c>
    </row>
    <row r="24" spans="1:19" x14ac:dyDescent="0.25">
      <c r="A24" s="191" t="s">
        <v>46</v>
      </c>
      <c r="B24" s="192"/>
      <c r="C24" s="192"/>
      <c r="D24" s="193">
        <v>3081.6296414017002</v>
      </c>
      <c r="E24" s="193">
        <v>2573.3823077981601</v>
      </c>
      <c r="F24" s="193">
        <v>2413.3235035121129</v>
      </c>
      <c r="G24" s="193">
        <v>2095.1546140735327</v>
      </c>
      <c r="H24" s="193">
        <v>2369.3198263386398</v>
      </c>
      <c r="I24" s="193">
        <v>1662.705589379894</v>
      </c>
      <c r="J24" s="193">
        <v>1561.3078768602866</v>
      </c>
      <c r="K24" s="193">
        <v>1872.5346968590216</v>
      </c>
      <c r="L24" s="193">
        <v>1486.2043460757052</v>
      </c>
      <c r="M24" s="193">
        <v>919.71971190443662</v>
      </c>
      <c r="N24" s="193">
        <v>1604.1</v>
      </c>
      <c r="O24" s="193">
        <v>2140.4086674558653</v>
      </c>
      <c r="P24" s="193">
        <v>1732.6259630123625</v>
      </c>
      <c r="Q24" s="193">
        <v>1983.7509788566954</v>
      </c>
      <c r="R24" s="193">
        <v>2443.2716133689737</v>
      </c>
      <c r="S24" s="193">
        <v>2118.6854970124937</v>
      </c>
    </row>
    <row r="25" spans="1:19" x14ac:dyDescent="0.25">
      <c r="A25" s="194" t="s">
        <v>69</v>
      </c>
      <c r="B25" s="195"/>
      <c r="C25" s="195"/>
      <c r="D25" s="196">
        <v>543.40299456256457</v>
      </c>
      <c r="E25" s="196">
        <v>644.11300822474618</v>
      </c>
      <c r="F25" s="196">
        <v>566.03387192562093</v>
      </c>
      <c r="G25" s="196">
        <v>603.74969564158755</v>
      </c>
      <c r="H25" s="196">
        <v>439.74915581283165</v>
      </c>
      <c r="I25" s="196">
        <v>544.35617501964759</v>
      </c>
      <c r="J25" s="196">
        <v>857.08770349398355</v>
      </c>
      <c r="K25" s="196">
        <v>1102.9948867786707</v>
      </c>
      <c r="L25" s="196">
        <v>854.89050548174782</v>
      </c>
      <c r="M25" s="196">
        <v>894.15025471863839</v>
      </c>
      <c r="N25" s="196">
        <v>686.7</v>
      </c>
      <c r="O25" s="196">
        <v>787.37969015389365</v>
      </c>
      <c r="P25" s="196">
        <v>905.28138872852514</v>
      </c>
      <c r="Q25" s="196">
        <v>736.19812059514493</v>
      </c>
      <c r="R25" s="196">
        <v>873.50984332624432</v>
      </c>
      <c r="S25" s="196">
        <v>496.9219627014304</v>
      </c>
    </row>
    <row r="26" spans="1:19" x14ac:dyDescent="0.25">
      <c r="A26" s="178" t="s">
        <v>159</v>
      </c>
      <c r="B26" s="140"/>
      <c r="C26" s="140"/>
      <c r="D26" s="146">
        <v>68432.111518508842</v>
      </c>
      <c r="E26" s="146">
        <v>69151.909051454932</v>
      </c>
      <c r="F26" s="146">
        <v>72849.931396039407</v>
      </c>
      <c r="G26" s="146">
        <v>78412.856099342607</v>
      </c>
      <c r="H26" s="146">
        <v>84489.049686444763</v>
      </c>
      <c r="I26" s="146">
        <v>92114.457774284892</v>
      </c>
      <c r="J26" s="146">
        <v>97608.445862097506</v>
      </c>
      <c r="K26" s="146">
        <v>107650.29218407595</v>
      </c>
      <c r="L26" s="146">
        <v>111058.43140559316</v>
      </c>
      <c r="M26" s="146">
        <v>106619.46401733258</v>
      </c>
      <c r="N26" s="146">
        <v>112067.89999999998</v>
      </c>
      <c r="O26" s="146">
        <v>114850.17242266716</v>
      </c>
      <c r="P26" s="146">
        <v>114043.15887962098</v>
      </c>
      <c r="Q26" s="146">
        <v>116918.36335160534</v>
      </c>
      <c r="R26" s="146">
        <v>124973.75763369947</v>
      </c>
      <c r="S26" s="146">
        <v>170529.61807404243</v>
      </c>
    </row>
    <row r="27" spans="1:19" x14ac:dyDescent="0.25">
      <c r="A27" s="179" t="s">
        <v>161</v>
      </c>
      <c r="B27" s="172"/>
      <c r="C27" s="172"/>
      <c r="D27" s="175">
        <v>23227.725244911628</v>
      </c>
      <c r="E27" s="175">
        <v>24362.714483809847</v>
      </c>
      <c r="F27" s="175">
        <v>25974.483422416088</v>
      </c>
      <c r="G27" s="175">
        <v>27762.843925006084</v>
      </c>
      <c r="H27" s="175">
        <v>29786.975397973947</v>
      </c>
      <c r="I27" s="175">
        <v>31561.390385471212</v>
      </c>
      <c r="J27" s="175">
        <v>33739.233548126154</v>
      </c>
      <c r="K27" s="175">
        <v>36981.373265157054</v>
      </c>
      <c r="L27" s="175">
        <v>39146.420245484929</v>
      </c>
      <c r="M27" s="175">
        <v>40560.86897117093</v>
      </c>
      <c r="N27" s="175">
        <v>39665.099999999991</v>
      </c>
      <c r="O27" s="175">
        <v>39861.958927376596</v>
      </c>
      <c r="P27" s="175">
        <v>38250.452889534776</v>
      </c>
      <c r="Q27" s="175">
        <v>38394.968676585748</v>
      </c>
      <c r="R27" s="175">
        <v>39114.100638011427</v>
      </c>
      <c r="S27" s="175">
        <v>37620.858229223253</v>
      </c>
    </row>
    <row r="28" spans="1:19" x14ac:dyDescent="0.25">
      <c r="A28" s="179" t="s">
        <v>163</v>
      </c>
      <c r="B28" s="141"/>
      <c r="C28" s="141"/>
      <c r="D28" s="175">
        <v>32448.094627268907</v>
      </c>
      <c r="E28" s="175">
        <v>33476.834160747741</v>
      </c>
      <c r="F28" s="175">
        <v>34651.143740656546</v>
      </c>
      <c r="G28" s="175">
        <v>37575.651327002677</v>
      </c>
      <c r="H28" s="175">
        <v>41050.265315967197</v>
      </c>
      <c r="I28" s="175">
        <v>45384.855744193308</v>
      </c>
      <c r="J28" s="175">
        <v>47605.044720416954</v>
      </c>
      <c r="K28" s="175">
        <v>52845.781592403211</v>
      </c>
      <c r="L28" s="175">
        <v>54258.255390463346</v>
      </c>
      <c r="M28" s="175">
        <v>50371.733062674459</v>
      </c>
      <c r="N28" s="175">
        <v>55796.500000000007</v>
      </c>
      <c r="O28" s="175">
        <v>57045.035771269751</v>
      </c>
      <c r="P28" s="175">
        <v>57662.791392112762</v>
      </c>
      <c r="Q28" s="175">
        <v>58907.987470634303</v>
      </c>
      <c r="R28" s="175">
        <v>66556.104032934643</v>
      </c>
      <c r="S28" s="175">
        <v>71442.78471845013</v>
      </c>
    </row>
    <row r="29" spans="1:19" x14ac:dyDescent="0.25">
      <c r="A29" s="179" t="s">
        <v>165</v>
      </c>
      <c r="B29" s="141"/>
      <c r="C29" s="141"/>
      <c r="D29" s="175">
        <v>12756.291646328309</v>
      </c>
      <c r="E29" s="175">
        <v>11312.360406897345</v>
      </c>
      <c r="F29" s="175">
        <v>12224.304232966781</v>
      </c>
      <c r="G29" s="175">
        <v>13074.360847333841</v>
      </c>
      <c r="H29" s="175">
        <v>13651.808972503626</v>
      </c>
      <c r="I29" s="175">
        <v>15168.211644620369</v>
      </c>
      <c r="J29" s="175">
        <v>16264.16759355439</v>
      </c>
      <c r="K29" s="175">
        <v>17823.137326515709</v>
      </c>
      <c r="L29" s="175">
        <v>17653.755769644875</v>
      </c>
      <c r="M29" s="175">
        <v>15686.861983487201</v>
      </c>
      <c r="N29" s="175">
        <v>16606.299999999981</v>
      </c>
      <c r="O29" s="175">
        <v>17943.177724020799</v>
      </c>
      <c r="P29" s="175">
        <v>18129.914597973439</v>
      </c>
      <c r="Q29" s="175">
        <v>19615.407204385279</v>
      </c>
      <c r="R29" s="175">
        <v>19303.552962753391</v>
      </c>
      <c r="S29" s="175">
        <v>61465.975126369056</v>
      </c>
    </row>
    <row r="30" spans="1:19" x14ac:dyDescent="0.25">
      <c r="A30" s="194" t="s">
        <v>167</v>
      </c>
      <c r="B30" s="195"/>
      <c r="C30" s="195"/>
      <c r="D30" s="196">
        <v>1241.6423552382141</v>
      </c>
      <c r="E30" s="196">
        <v>1447.5341639233204</v>
      </c>
      <c r="F30" s="196">
        <v>1405.254858593926</v>
      </c>
      <c r="G30" s="196">
        <v>1552.373995617239</v>
      </c>
      <c r="H30" s="196">
        <v>1687.2165943077664</v>
      </c>
      <c r="I30" s="196">
        <v>1551.921674825539</v>
      </c>
      <c r="J30" s="196">
        <v>1676.8547712502411</v>
      </c>
      <c r="K30" s="196">
        <v>2046.110299488678</v>
      </c>
      <c r="L30" s="196">
        <v>2266.8501718020016</v>
      </c>
      <c r="M30" s="196">
        <v>2525.1302871196299</v>
      </c>
      <c r="N30" s="196">
        <v>2475.4</v>
      </c>
      <c r="O30" s="196">
        <v>3112.2548767306603</v>
      </c>
      <c r="P30" s="196">
        <v>3281.6077080803457</v>
      </c>
      <c r="Q30" s="196">
        <v>3431.1863743148006</v>
      </c>
      <c r="R30" s="196">
        <v>3153.0837219284726</v>
      </c>
      <c r="S30" s="196">
        <v>2774.126380590259</v>
      </c>
    </row>
    <row r="31" spans="1:19" x14ac:dyDescent="0.25">
      <c r="A31" s="194" t="s">
        <v>50</v>
      </c>
      <c r="B31" s="195"/>
      <c r="C31" s="195"/>
      <c r="D31" s="196">
        <v>7826.0474725574104</v>
      </c>
      <c r="E31" s="196">
        <v>8510.2306527929195</v>
      </c>
      <c r="F31" s="196">
        <v>8839.7739141119364</v>
      </c>
      <c r="G31" s="196">
        <v>9629.0236182128083</v>
      </c>
      <c r="H31" s="196">
        <v>11474.867342016401</v>
      </c>
      <c r="I31" s="196">
        <v>13785.685203245874</v>
      </c>
      <c r="J31" s="196">
        <v>15900.888892974341</v>
      </c>
      <c r="K31" s="196">
        <v>14599.981738495253</v>
      </c>
      <c r="L31" s="196">
        <v>10281.436957559756</v>
      </c>
      <c r="M31" s="196">
        <v>4011.9649444693846</v>
      </c>
      <c r="N31" s="196">
        <v>2508.6</v>
      </c>
      <c r="O31" s="196">
        <v>2671.4704822687731</v>
      </c>
      <c r="P31" s="196">
        <v>3634.1647920689588</v>
      </c>
      <c r="Q31" s="196">
        <v>4446.7501957713393</v>
      </c>
      <c r="R31" s="196">
        <v>5633.7190018145275</v>
      </c>
      <c r="S31" s="196">
        <v>5593.8801376063739</v>
      </c>
    </row>
    <row r="32" spans="1:19" x14ac:dyDescent="0.25">
      <c r="A32" s="194" t="s">
        <v>71</v>
      </c>
      <c r="B32" s="195"/>
      <c r="C32" s="195"/>
      <c r="D32" s="196">
        <v>28252.074512163286</v>
      </c>
      <c r="E32" s="196">
        <v>32444.453853563526</v>
      </c>
      <c r="F32" s="196">
        <v>37088.12025147958</v>
      </c>
      <c r="G32" s="196">
        <v>32970.635500365228</v>
      </c>
      <c r="H32" s="196">
        <v>31692.329956584657</v>
      </c>
      <c r="I32" s="196">
        <v>31426.745320089769</v>
      </c>
      <c r="J32" s="196">
        <v>31400.810758638443</v>
      </c>
      <c r="K32" s="196">
        <v>32162.253469685897</v>
      </c>
      <c r="L32" s="196">
        <v>30573.640798060096</v>
      </c>
      <c r="M32" s="196">
        <v>33527.609158159779</v>
      </c>
      <c r="N32" s="196">
        <v>32528.2</v>
      </c>
      <c r="O32" s="196">
        <v>37707.035874208661</v>
      </c>
      <c r="P32" s="196">
        <v>35347.580275914239</v>
      </c>
      <c r="Q32" s="196">
        <v>34693.617854346128</v>
      </c>
      <c r="R32" s="196">
        <v>37139.386962714379</v>
      </c>
      <c r="S32" s="196">
        <v>38749.125362495695</v>
      </c>
    </row>
    <row r="33" spans="1:19" x14ac:dyDescent="0.25">
      <c r="A33" s="197" t="s">
        <v>171</v>
      </c>
      <c r="B33" s="195"/>
      <c r="C33" s="195"/>
      <c r="D33" s="196">
        <v>219.08664706616869</v>
      </c>
      <c r="E33" s="196">
        <v>243.88436663102962</v>
      </c>
      <c r="F33" s="196">
        <v>185.64026950093177</v>
      </c>
      <c r="G33" s="196">
        <v>200.43827611395179</v>
      </c>
      <c r="H33" s="196">
        <v>242.35407621804148</v>
      </c>
      <c r="I33" s="196">
        <v>218.25378038272527</v>
      </c>
      <c r="J33" s="196">
        <v>315.11118056385413</v>
      </c>
      <c r="K33" s="196">
        <v>237.1256391526662</v>
      </c>
      <c r="L33" s="196">
        <v>213.5587824996021</v>
      </c>
      <c r="M33" s="196">
        <v>128.33525266917809</v>
      </c>
      <c r="N33" s="196">
        <v>182.6</v>
      </c>
      <c r="O33" s="196">
        <v>238.30356683308457</v>
      </c>
      <c r="P33" s="196">
        <v>246.3519996814843</v>
      </c>
      <c r="Q33" s="196">
        <v>257.04776820673459</v>
      </c>
      <c r="R33" s="196">
        <v>274.422960607184</v>
      </c>
      <c r="S33" s="196">
        <v>300.38022813688212</v>
      </c>
    </row>
    <row r="34" spans="1:19" x14ac:dyDescent="0.25">
      <c r="A34" s="198" t="s">
        <v>8</v>
      </c>
      <c r="B34" s="195"/>
      <c r="C34" s="195"/>
      <c r="D34" s="196">
        <v>13.085809577229746</v>
      </c>
      <c r="E34" s="196">
        <v>14.566950671498763</v>
      </c>
      <c r="F34" s="196">
        <v>0</v>
      </c>
      <c r="G34" s="196">
        <v>0</v>
      </c>
      <c r="H34" s="196">
        <v>0</v>
      </c>
      <c r="I34" s="196">
        <v>0</v>
      </c>
      <c r="J34" s="196">
        <v>0</v>
      </c>
      <c r="K34" s="196">
        <v>0</v>
      </c>
      <c r="L34" s="196">
        <v>0</v>
      </c>
      <c r="M34" s="196">
        <v>0</v>
      </c>
      <c r="N34" s="196">
        <v>0</v>
      </c>
      <c r="O34" s="196">
        <v>0</v>
      </c>
      <c r="P34" s="196">
        <v>0</v>
      </c>
      <c r="Q34" s="196">
        <v>0</v>
      </c>
      <c r="R34" s="196">
        <v>0</v>
      </c>
      <c r="S34" s="196">
        <v>0</v>
      </c>
    </row>
    <row r="35" spans="1:19" x14ac:dyDescent="0.25">
      <c r="A35" s="177" t="s">
        <v>257</v>
      </c>
      <c r="B35" s="140"/>
      <c r="C35" s="140"/>
      <c r="D35" s="146">
        <v>0</v>
      </c>
      <c r="E35" s="146">
        <v>0</v>
      </c>
      <c r="F35" s="146">
        <v>0</v>
      </c>
      <c r="G35" s="146">
        <v>0</v>
      </c>
      <c r="H35" s="146">
        <v>0</v>
      </c>
      <c r="I35" s="146">
        <v>0</v>
      </c>
      <c r="J35" s="146">
        <v>0</v>
      </c>
      <c r="K35" s="146">
        <v>0</v>
      </c>
      <c r="L35" s="146">
        <v>0</v>
      </c>
      <c r="M35" s="146">
        <v>0</v>
      </c>
      <c r="N35" s="146">
        <v>0</v>
      </c>
      <c r="O35" s="146">
        <v>0</v>
      </c>
      <c r="P35" s="146">
        <v>0</v>
      </c>
      <c r="Q35" s="146">
        <v>0</v>
      </c>
      <c r="R35" s="146">
        <v>0</v>
      </c>
      <c r="S35" s="146">
        <v>0</v>
      </c>
    </row>
    <row r="36" spans="1:19" x14ac:dyDescent="0.25">
      <c r="A36" s="177" t="s">
        <v>20</v>
      </c>
      <c r="B36" s="140"/>
      <c r="C36" s="140"/>
      <c r="D36" s="146">
        <v>13.085809577229746</v>
      </c>
      <c r="E36" s="146">
        <v>14.566950671498763</v>
      </c>
      <c r="F36" s="146">
        <v>0</v>
      </c>
      <c r="G36" s="146">
        <v>0</v>
      </c>
      <c r="H36" s="146">
        <v>0</v>
      </c>
      <c r="I36" s="146">
        <v>0</v>
      </c>
      <c r="J36" s="146">
        <v>0</v>
      </c>
      <c r="K36" s="146">
        <v>0</v>
      </c>
      <c r="L36" s="146">
        <v>0</v>
      </c>
      <c r="M36" s="146">
        <v>0</v>
      </c>
      <c r="N36" s="146">
        <v>0</v>
      </c>
      <c r="O36" s="146">
        <v>0</v>
      </c>
      <c r="P36" s="146">
        <v>0</v>
      </c>
      <c r="Q36" s="146">
        <v>0</v>
      </c>
      <c r="R36" s="146">
        <v>0</v>
      </c>
      <c r="S36" s="146">
        <v>0</v>
      </c>
    </row>
    <row r="37" spans="1:19" x14ac:dyDescent="0.25">
      <c r="A37" s="198" t="s">
        <v>183</v>
      </c>
      <c r="B37" s="195"/>
      <c r="C37" s="195"/>
      <c r="D37" s="196">
        <v>206.00083748893894</v>
      </c>
      <c r="E37" s="196">
        <v>229.31741595953085</v>
      </c>
      <c r="F37" s="196">
        <v>185.64026950093177</v>
      </c>
      <c r="G37" s="196">
        <v>200.43827611395179</v>
      </c>
      <c r="H37" s="196">
        <v>242.35407621804148</v>
      </c>
      <c r="I37" s="196">
        <v>218.25378038272527</v>
      </c>
      <c r="J37" s="196">
        <v>315.11118056385413</v>
      </c>
      <c r="K37" s="196">
        <v>237.1256391526662</v>
      </c>
      <c r="L37" s="196">
        <v>213.5587824996021</v>
      </c>
      <c r="M37" s="196">
        <v>128.33525266917809</v>
      </c>
      <c r="N37" s="196">
        <v>182.6</v>
      </c>
      <c r="O37" s="196">
        <v>238.30356683308457</v>
      </c>
      <c r="P37" s="196">
        <v>246.3519996814843</v>
      </c>
      <c r="Q37" s="196">
        <v>257.04776820673459</v>
      </c>
      <c r="R37" s="196">
        <v>274.422960607184</v>
      </c>
      <c r="S37" s="196">
        <v>300.38022813688212</v>
      </c>
    </row>
    <row r="38" spans="1:19" x14ac:dyDescent="0.25">
      <c r="A38" s="177" t="s">
        <v>19</v>
      </c>
      <c r="B38" s="140"/>
      <c r="C38" s="140"/>
      <c r="D38" s="146">
        <v>170.90916577148451</v>
      </c>
      <c r="E38" s="146">
        <v>190.25382972348513</v>
      </c>
      <c r="F38" s="146">
        <v>165.80940750974682</v>
      </c>
      <c r="G38" s="146">
        <v>179.02662980438399</v>
      </c>
      <c r="H38" s="146">
        <v>216.46481064327364</v>
      </c>
      <c r="I38" s="146">
        <v>194.93900816514622</v>
      </c>
      <c r="J38" s="146">
        <v>281.44969994631077</v>
      </c>
      <c r="K38" s="146">
        <v>211.79489686679358</v>
      </c>
      <c r="L38" s="146">
        <v>190.74554938945607</v>
      </c>
      <c r="M38" s="146">
        <v>47.093858927378946</v>
      </c>
      <c r="N38" s="146">
        <v>159.59004917608658</v>
      </c>
      <c r="O38" s="146">
        <v>185.87262135870799</v>
      </c>
      <c r="P38" s="146">
        <v>192.8109612355565</v>
      </c>
      <c r="Q38" s="146">
        <v>161.78895429537448</v>
      </c>
      <c r="R38" s="146">
        <v>159.50724991458461</v>
      </c>
      <c r="S38" s="146">
        <v>170.21295363526752</v>
      </c>
    </row>
    <row r="39" spans="1:19" x14ac:dyDescent="0.25">
      <c r="A39" s="177" t="s">
        <v>24</v>
      </c>
      <c r="B39" s="140"/>
      <c r="C39" s="140"/>
      <c r="D39" s="146">
        <v>0</v>
      </c>
      <c r="E39" s="146">
        <v>0</v>
      </c>
      <c r="F39" s="146">
        <v>0</v>
      </c>
      <c r="G39" s="146">
        <v>0</v>
      </c>
      <c r="H39" s="146">
        <v>0</v>
      </c>
      <c r="I39" s="146">
        <v>0</v>
      </c>
      <c r="J39" s="146">
        <v>0</v>
      </c>
      <c r="K39" s="146">
        <v>0</v>
      </c>
      <c r="L39" s="146">
        <v>0</v>
      </c>
      <c r="M39" s="146">
        <v>0</v>
      </c>
      <c r="N39" s="146">
        <v>0</v>
      </c>
      <c r="O39" s="146">
        <v>0</v>
      </c>
      <c r="P39" s="146">
        <v>0</v>
      </c>
      <c r="Q39" s="146">
        <v>0</v>
      </c>
      <c r="R39" s="146">
        <v>0</v>
      </c>
      <c r="S39" s="146">
        <v>0</v>
      </c>
    </row>
    <row r="40" spans="1:19" x14ac:dyDescent="0.25">
      <c r="A40" s="180" t="s">
        <v>258</v>
      </c>
      <c r="B40" s="142"/>
      <c r="C40" s="142"/>
      <c r="D40" s="146">
        <v>0</v>
      </c>
      <c r="E40" s="146">
        <v>0</v>
      </c>
      <c r="F40" s="146">
        <v>0</v>
      </c>
      <c r="G40" s="146">
        <v>0</v>
      </c>
      <c r="H40" s="146">
        <v>0</v>
      </c>
      <c r="I40" s="146">
        <v>0</v>
      </c>
      <c r="J40" s="146">
        <v>0</v>
      </c>
      <c r="K40" s="146">
        <v>0</v>
      </c>
      <c r="L40" s="146">
        <v>0</v>
      </c>
      <c r="M40" s="146">
        <v>0</v>
      </c>
      <c r="N40" s="146">
        <v>0</v>
      </c>
      <c r="O40" s="146">
        <v>0</v>
      </c>
      <c r="P40" s="146">
        <v>0</v>
      </c>
      <c r="Q40" s="146">
        <v>0</v>
      </c>
      <c r="R40" s="146">
        <v>0</v>
      </c>
      <c r="S40" s="146">
        <v>0</v>
      </c>
    </row>
    <row r="41" spans="1:19" x14ac:dyDescent="0.25">
      <c r="A41" s="180" t="s">
        <v>259</v>
      </c>
      <c r="B41" s="142"/>
      <c r="C41" s="142"/>
      <c r="D41" s="146">
        <v>0</v>
      </c>
      <c r="E41" s="146">
        <v>0</v>
      </c>
      <c r="F41" s="146">
        <v>0</v>
      </c>
      <c r="G41" s="146">
        <v>0</v>
      </c>
      <c r="H41" s="146">
        <v>0</v>
      </c>
      <c r="I41" s="146">
        <v>0</v>
      </c>
      <c r="J41" s="146">
        <v>0</v>
      </c>
      <c r="K41" s="146">
        <v>0</v>
      </c>
      <c r="L41" s="146">
        <v>0</v>
      </c>
      <c r="M41" s="146">
        <v>0</v>
      </c>
      <c r="N41" s="146">
        <v>0</v>
      </c>
      <c r="O41" s="146">
        <v>0</v>
      </c>
      <c r="P41" s="146">
        <v>0</v>
      </c>
      <c r="Q41" s="146">
        <v>0</v>
      </c>
      <c r="R41" s="146">
        <v>0</v>
      </c>
      <c r="S41" s="146">
        <v>0</v>
      </c>
    </row>
    <row r="42" spans="1:19" x14ac:dyDescent="0.25">
      <c r="A42" s="177" t="s">
        <v>18</v>
      </c>
      <c r="B42" s="140"/>
      <c r="C42" s="140"/>
      <c r="D42" s="146">
        <v>35.091671717454432</v>
      </c>
      <c r="E42" s="146">
        <v>39.063586236045722</v>
      </c>
      <c r="F42" s="146">
        <v>19.830861991184946</v>
      </c>
      <c r="G42" s="146">
        <v>21.4116463095678</v>
      </c>
      <c r="H42" s="146">
        <v>25.889265574767848</v>
      </c>
      <c r="I42" s="146">
        <v>23.314772217579048</v>
      </c>
      <c r="J42" s="146">
        <v>33.661480617543361</v>
      </c>
      <c r="K42" s="146">
        <v>25.330742285872617</v>
      </c>
      <c r="L42" s="146">
        <v>22.81323311014603</v>
      </c>
      <c r="M42" s="146">
        <v>81.241393741799143</v>
      </c>
      <c r="N42" s="146">
        <v>23.009950823913414</v>
      </c>
      <c r="O42" s="146">
        <v>52.430945474376585</v>
      </c>
      <c r="P42" s="146">
        <v>53.541038445927796</v>
      </c>
      <c r="Q42" s="146">
        <v>95.258813911360107</v>
      </c>
      <c r="R42" s="146">
        <v>114.91571069259939</v>
      </c>
      <c r="S42" s="146">
        <v>130.1672745016146</v>
      </c>
    </row>
    <row r="43" spans="1:19" x14ac:dyDescent="0.25">
      <c r="A43" s="197" t="s">
        <v>7</v>
      </c>
      <c r="B43" s="195"/>
      <c r="C43" s="195"/>
      <c r="D43" s="196">
        <v>11982.223332160333</v>
      </c>
      <c r="E43" s="196">
        <v>14075.642260587905</v>
      </c>
      <c r="F43" s="196">
        <v>18709.528782945254</v>
      </c>
      <c r="G43" s="196">
        <v>14493.888483077668</v>
      </c>
      <c r="H43" s="196">
        <v>12912.783405692237</v>
      </c>
      <c r="I43" s="196">
        <v>12390.565376712659</v>
      </c>
      <c r="J43" s="196">
        <v>11632.823774899574</v>
      </c>
      <c r="K43" s="196">
        <v>13185.993425858285</v>
      </c>
      <c r="L43" s="196">
        <v>12825.323708676238</v>
      </c>
      <c r="M43" s="196">
        <v>16383.678488474226</v>
      </c>
      <c r="N43" s="196">
        <v>16422.100000000002</v>
      </c>
      <c r="O43" s="196">
        <v>19050.800349992285</v>
      </c>
      <c r="P43" s="196">
        <v>17423.406923735394</v>
      </c>
      <c r="Q43" s="196">
        <v>15521.632732967899</v>
      </c>
      <c r="R43" s="196">
        <v>16416.697559167271</v>
      </c>
      <c r="S43" s="196">
        <v>17777.295632781366</v>
      </c>
    </row>
    <row r="44" spans="1:19" x14ac:dyDescent="0.25">
      <c r="A44" s="198" t="s">
        <v>26</v>
      </c>
      <c r="B44" s="195"/>
      <c r="C44" s="195"/>
      <c r="D44" s="196">
        <v>2184.5095524048465</v>
      </c>
      <c r="E44" s="196">
        <v>836.76472144891022</v>
      </c>
      <c r="F44" s="196">
        <v>884.47912186929977</v>
      </c>
      <c r="G44" s="196">
        <v>685.95081568054115</v>
      </c>
      <c r="H44" s="196">
        <v>844.95899662325405</v>
      </c>
      <c r="I44" s="196">
        <v>708.63830472205075</v>
      </c>
      <c r="J44" s="196">
        <v>660.00533151939112</v>
      </c>
      <c r="K44" s="196">
        <v>1677.2279035792496</v>
      </c>
      <c r="L44" s="196">
        <v>1462.0490782611973</v>
      </c>
      <c r="M44" s="196">
        <v>1722.0346261198838</v>
      </c>
      <c r="N44" s="196">
        <v>1634.3000000000029</v>
      </c>
      <c r="O44" s="196">
        <v>3728.2412887951032</v>
      </c>
      <c r="P44" s="196">
        <v>5178.3688013855435</v>
      </c>
      <c r="Q44" s="196">
        <v>3728.171495693035</v>
      </c>
      <c r="R44" s="196">
        <v>3152.7910561333024</v>
      </c>
      <c r="S44" s="196">
        <v>3206.086674354563</v>
      </c>
    </row>
    <row r="45" spans="1:19" x14ac:dyDescent="0.25">
      <c r="A45" s="177" t="s">
        <v>25</v>
      </c>
      <c r="B45" s="140"/>
      <c r="C45" s="140"/>
      <c r="D45" s="146">
        <v>0</v>
      </c>
      <c r="E45" s="146">
        <v>0</v>
      </c>
      <c r="F45" s="146">
        <v>0</v>
      </c>
      <c r="G45" s="146">
        <v>0</v>
      </c>
      <c r="H45" s="146">
        <v>0</v>
      </c>
      <c r="I45" s="146">
        <v>0</v>
      </c>
      <c r="J45" s="146">
        <v>0</v>
      </c>
      <c r="K45" s="146">
        <v>0</v>
      </c>
      <c r="L45" s="146">
        <v>0</v>
      </c>
      <c r="M45" s="146">
        <v>0</v>
      </c>
      <c r="N45" s="146">
        <v>0</v>
      </c>
      <c r="O45" s="146">
        <v>0</v>
      </c>
      <c r="P45" s="146">
        <v>0</v>
      </c>
      <c r="Q45" s="146">
        <v>0</v>
      </c>
      <c r="R45" s="146">
        <v>0</v>
      </c>
      <c r="S45" s="146">
        <v>0</v>
      </c>
    </row>
    <row r="46" spans="1:19" x14ac:dyDescent="0.25">
      <c r="A46" s="177" t="s">
        <v>17</v>
      </c>
      <c r="B46" s="140"/>
      <c r="C46" s="140"/>
      <c r="D46" s="146">
        <v>2184.5095524048465</v>
      </c>
      <c r="E46" s="146">
        <v>836.76472144891022</v>
      </c>
      <c r="F46" s="146">
        <v>884.47912186929977</v>
      </c>
      <c r="G46" s="146">
        <v>685.95081568054115</v>
      </c>
      <c r="H46" s="146">
        <v>844.95899662325405</v>
      </c>
      <c r="I46" s="146">
        <v>708.63830472205075</v>
      </c>
      <c r="J46" s="146">
        <v>660.00533151939112</v>
      </c>
      <c r="K46" s="146">
        <v>1677.2279035792496</v>
      </c>
      <c r="L46" s="146">
        <v>1462.0490782611973</v>
      </c>
      <c r="M46" s="146">
        <v>1722.0346261198838</v>
      </c>
      <c r="N46" s="146">
        <v>1634.3000000000029</v>
      </c>
      <c r="O46" s="146">
        <v>3728.2412887951032</v>
      </c>
      <c r="P46" s="146">
        <v>5178.3688013855435</v>
      </c>
      <c r="Q46" s="146">
        <v>3728.171495693035</v>
      </c>
      <c r="R46" s="146">
        <v>3152.7910561333024</v>
      </c>
      <c r="S46" s="146">
        <v>3206.086674354563</v>
      </c>
    </row>
    <row r="47" spans="1:19" ht="22.5" x14ac:dyDescent="0.25">
      <c r="A47" s="198" t="s">
        <v>16</v>
      </c>
      <c r="B47" s="195"/>
      <c r="C47" s="195"/>
      <c r="D47" s="196">
        <v>9797.713779755486</v>
      </c>
      <c r="E47" s="196">
        <v>13238.877539138995</v>
      </c>
      <c r="F47" s="196">
        <v>17825.049661075955</v>
      </c>
      <c r="G47" s="196">
        <v>13807.937667397127</v>
      </c>
      <c r="H47" s="196">
        <v>12067.824409068982</v>
      </c>
      <c r="I47" s="196">
        <v>11681.927071990607</v>
      </c>
      <c r="J47" s="196">
        <v>10972.818443380183</v>
      </c>
      <c r="K47" s="196">
        <v>11508.765522279036</v>
      </c>
      <c r="L47" s="196">
        <v>11363.274630415041</v>
      </c>
      <c r="M47" s="196">
        <v>14661.643862354344</v>
      </c>
      <c r="N47" s="196">
        <v>14787.8</v>
      </c>
      <c r="O47" s="196">
        <v>15322.55906119718</v>
      </c>
      <c r="P47" s="196">
        <v>12245.03812234985</v>
      </c>
      <c r="Q47" s="196">
        <v>11793.461237274863</v>
      </c>
      <c r="R47" s="196">
        <v>13263.906503033968</v>
      </c>
      <c r="S47" s="196">
        <v>14571.208958426805</v>
      </c>
    </row>
    <row r="48" spans="1:19" ht="22.5" x14ac:dyDescent="0.25">
      <c r="A48" s="197" t="s">
        <v>6</v>
      </c>
      <c r="B48" s="195"/>
      <c r="C48" s="195"/>
      <c r="D48" s="196">
        <v>906.42843358723167</v>
      </c>
      <c r="E48" s="196">
        <v>855.92404018164302</v>
      </c>
      <c r="F48" s="196">
        <v>804.81661239786195</v>
      </c>
      <c r="G48" s="196">
        <v>817.33625517409303</v>
      </c>
      <c r="H48" s="196">
        <v>863.9652677279305</v>
      </c>
      <c r="I48" s="196">
        <v>959.36976261942391</v>
      </c>
      <c r="J48" s="196">
        <v>1007.2894739261125</v>
      </c>
      <c r="K48" s="196">
        <v>1084.5507669831993</v>
      </c>
      <c r="L48" s="196">
        <v>804.05209298841874</v>
      </c>
      <c r="M48" s="196">
        <v>522.02681865204067</v>
      </c>
      <c r="N48" s="196">
        <v>378.2</v>
      </c>
      <c r="O48" s="196">
        <v>449.63714035719801</v>
      </c>
      <c r="P48" s="196">
        <v>409.59130452093245</v>
      </c>
      <c r="Q48" s="196">
        <v>515.17227877838695</v>
      </c>
      <c r="R48" s="196">
        <v>499.3854018301368</v>
      </c>
      <c r="S48" s="196">
        <v>489.40793047256943</v>
      </c>
    </row>
    <row r="49" spans="1:19" x14ac:dyDescent="0.25">
      <c r="A49" s="173" t="s">
        <v>15</v>
      </c>
      <c r="B49" s="140"/>
      <c r="C49" s="140"/>
      <c r="D49" s="146">
        <v>434.29120786766981</v>
      </c>
      <c r="E49" s="146">
        <v>423.47957408931444</v>
      </c>
      <c r="F49" s="146">
        <v>376.32755823218758</v>
      </c>
      <c r="G49" s="146">
        <v>349.5137565092561</v>
      </c>
      <c r="H49" s="146">
        <v>520.5324297322378</v>
      </c>
      <c r="I49" s="146">
        <v>506.6083503212285</v>
      </c>
      <c r="J49" s="146">
        <v>447.44769847578857</v>
      </c>
      <c r="K49" s="146">
        <v>437.35407327505959</v>
      </c>
      <c r="L49" s="146">
        <v>343.4055180707557</v>
      </c>
      <c r="M49" s="146">
        <v>277.61370885626121</v>
      </c>
      <c r="N49" s="146">
        <v>261.94190342217155</v>
      </c>
      <c r="O49" s="146">
        <v>249.24720028491896</v>
      </c>
      <c r="P49" s="146">
        <v>137.57633253350298</v>
      </c>
      <c r="Q49" s="146">
        <v>173.03959326030011</v>
      </c>
      <c r="R49" s="146">
        <v>167.73698891122032</v>
      </c>
      <c r="S49" s="146">
        <v>152.57284302402985</v>
      </c>
    </row>
    <row r="50" spans="1:19" x14ac:dyDescent="0.25">
      <c r="A50" s="173" t="s">
        <v>23</v>
      </c>
      <c r="B50" s="140"/>
      <c r="C50" s="140"/>
      <c r="D50" s="146">
        <v>298.19632512237752</v>
      </c>
      <c r="E50" s="146">
        <v>219.84760548962237</v>
      </c>
      <c r="F50" s="146">
        <v>174.95355713153876</v>
      </c>
      <c r="G50" s="146">
        <v>118.5810230147234</v>
      </c>
      <c r="H50" s="146">
        <v>135.37441181380964</v>
      </c>
      <c r="I50" s="146">
        <v>129.36225130624365</v>
      </c>
      <c r="J50" s="146">
        <v>116.58138161206358</v>
      </c>
      <c r="K50" s="146">
        <v>120.68201288120636</v>
      </c>
      <c r="L50" s="146">
        <v>98.867735812236816</v>
      </c>
      <c r="M50" s="146">
        <v>47.155409275631897</v>
      </c>
      <c r="N50" s="146">
        <v>65.009899116275079</v>
      </c>
      <c r="O50" s="146">
        <v>76.397133053450673</v>
      </c>
      <c r="P50" s="146">
        <v>47.528752758125449</v>
      </c>
      <c r="Q50" s="146">
        <v>59.780311729363603</v>
      </c>
      <c r="R50" s="146">
        <v>57.948411093255288</v>
      </c>
      <c r="S50" s="146">
        <v>56.753787168434485</v>
      </c>
    </row>
    <row r="51" spans="1:19" x14ac:dyDescent="0.25">
      <c r="A51" s="173" t="s">
        <v>14</v>
      </c>
      <c r="B51" s="140"/>
      <c r="C51" s="140"/>
      <c r="D51" s="146">
        <v>173.94090059718434</v>
      </c>
      <c r="E51" s="146">
        <v>212.59686060270622</v>
      </c>
      <c r="F51" s="146">
        <v>253.5354970341356</v>
      </c>
      <c r="G51" s="146">
        <v>349.24147565011356</v>
      </c>
      <c r="H51" s="146">
        <v>208.05842618188305</v>
      </c>
      <c r="I51" s="146">
        <v>323.39916099195176</v>
      </c>
      <c r="J51" s="146">
        <v>443.26039383826031</v>
      </c>
      <c r="K51" s="146">
        <v>526.51468082693339</v>
      </c>
      <c r="L51" s="146">
        <v>361.77883910542619</v>
      </c>
      <c r="M51" s="146">
        <v>197.25770052014758</v>
      </c>
      <c r="N51" s="146">
        <v>51.24819746155336</v>
      </c>
      <c r="O51" s="146">
        <v>123.99280701882837</v>
      </c>
      <c r="P51" s="146">
        <v>224.48621922930403</v>
      </c>
      <c r="Q51" s="146">
        <v>282.3523737887233</v>
      </c>
      <c r="R51" s="146">
        <v>273.70000182566122</v>
      </c>
      <c r="S51" s="146">
        <v>280.0813002801051</v>
      </c>
    </row>
    <row r="52" spans="1:19" x14ac:dyDescent="0.25">
      <c r="A52" s="197" t="s">
        <v>5</v>
      </c>
      <c r="B52" s="195"/>
      <c r="C52" s="195"/>
      <c r="D52" s="196">
        <v>753.74887902557521</v>
      </c>
      <c r="E52" s="196">
        <v>987.71051433773323</v>
      </c>
      <c r="F52" s="196">
        <v>944.58438287153649</v>
      </c>
      <c r="G52" s="196">
        <v>951.35135135135135</v>
      </c>
      <c r="H52" s="196">
        <v>936.13121080559563</v>
      </c>
      <c r="I52" s="196">
        <v>1013.6254746191212</v>
      </c>
      <c r="J52" s="196">
        <v>985.96339636169751</v>
      </c>
      <c r="K52" s="196">
        <v>661.24908692476254</v>
      </c>
      <c r="L52" s="196">
        <v>603.97532043179876</v>
      </c>
      <c r="M52" s="196">
        <v>610.44639197392303</v>
      </c>
      <c r="N52" s="196">
        <v>572.1</v>
      </c>
      <c r="O52" s="196">
        <v>622.67744093880287</v>
      </c>
      <c r="P52" s="196">
        <v>510.32189994625048</v>
      </c>
      <c r="Q52" s="196">
        <v>597.59201252936577</v>
      </c>
      <c r="R52" s="196">
        <v>564.25965309347748</v>
      </c>
      <c r="S52" s="196">
        <v>533.22469672279567</v>
      </c>
    </row>
    <row r="53" spans="1:19" x14ac:dyDescent="0.25">
      <c r="A53" s="198" t="s">
        <v>27</v>
      </c>
      <c r="B53" s="195"/>
      <c r="C53" s="195"/>
      <c r="D53" s="196">
        <v>308.65108464917751</v>
      </c>
      <c r="E53" s="196">
        <v>289.61268537434773</v>
      </c>
      <c r="F53" s="196">
        <v>313.32555139153402</v>
      </c>
      <c r="G53" s="196">
        <v>315.26661796932069</v>
      </c>
      <c r="H53" s="196">
        <v>262.32513265798354</v>
      </c>
      <c r="I53" s="196">
        <v>229.14279762524737</v>
      </c>
      <c r="J53" s="196">
        <v>211.790011674189</v>
      </c>
      <c r="K53" s="196">
        <v>210.6464572680789</v>
      </c>
      <c r="L53" s="196">
        <v>190.15251523748</v>
      </c>
      <c r="M53" s="196">
        <v>164.83516483516485</v>
      </c>
      <c r="N53" s="196">
        <v>186.4</v>
      </c>
      <c r="O53" s="196">
        <v>181.37835194811879</v>
      </c>
      <c r="P53" s="196">
        <v>190.9103577329644</v>
      </c>
      <c r="Q53" s="196">
        <v>204.77682067345341</v>
      </c>
      <c r="R53" s="196">
        <v>204.76850135601819</v>
      </c>
      <c r="S53" s="196">
        <v>186.67390910736918</v>
      </c>
    </row>
    <row r="54" spans="1:19" x14ac:dyDescent="0.25">
      <c r="A54" s="177" t="s">
        <v>13</v>
      </c>
      <c r="B54" s="140"/>
      <c r="C54" s="140"/>
      <c r="D54" s="146">
        <v>0</v>
      </c>
      <c r="E54" s="146">
        <v>0</v>
      </c>
      <c r="F54" s="146">
        <v>0</v>
      </c>
      <c r="G54" s="146">
        <v>0</v>
      </c>
      <c r="H54" s="146">
        <v>0</v>
      </c>
      <c r="I54" s="146">
        <v>0</v>
      </c>
      <c r="J54" s="146">
        <v>0</v>
      </c>
      <c r="K54" s="146">
        <v>0</v>
      </c>
      <c r="L54" s="146">
        <v>0</v>
      </c>
      <c r="M54" s="146">
        <v>0</v>
      </c>
      <c r="N54" s="146">
        <v>0</v>
      </c>
      <c r="O54" s="146">
        <v>0</v>
      </c>
      <c r="P54" s="146">
        <v>0</v>
      </c>
      <c r="Q54" s="146">
        <v>0</v>
      </c>
      <c r="R54" s="146">
        <v>0</v>
      </c>
      <c r="S54" s="146">
        <v>0</v>
      </c>
    </row>
    <row r="55" spans="1:19" x14ac:dyDescent="0.25">
      <c r="A55" s="177" t="s">
        <v>22</v>
      </c>
      <c r="B55" s="140"/>
      <c r="C55" s="140"/>
      <c r="D55" s="146">
        <v>308.65108464917751</v>
      </c>
      <c r="E55" s="146">
        <v>289.61268537434773</v>
      </c>
      <c r="F55" s="146">
        <v>313.32555139153402</v>
      </c>
      <c r="G55" s="146">
        <v>315.26661796932069</v>
      </c>
      <c r="H55" s="146">
        <v>262.32513265798354</v>
      </c>
      <c r="I55" s="146">
        <v>229.14279762524737</v>
      </c>
      <c r="J55" s="146">
        <v>211.790011674189</v>
      </c>
      <c r="K55" s="146">
        <v>210.6464572680789</v>
      </c>
      <c r="L55" s="146">
        <v>190.15251523748</v>
      </c>
      <c r="M55" s="146">
        <v>164.83516483516485</v>
      </c>
      <c r="N55" s="146">
        <v>186.4</v>
      </c>
      <c r="O55" s="146">
        <v>181.37835194811879</v>
      </c>
      <c r="P55" s="146">
        <v>190.9103577329644</v>
      </c>
      <c r="Q55" s="146">
        <v>204.77682067345341</v>
      </c>
      <c r="R55" s="146">
        <v>204.76850135601819</v>
      </c>
      <c r="S55" s="146">
        <v>186.67390910736918</v>
      </c>
    </row>
    <row r="56" spans="1:19" ht="22.5" x14ac:dyDescent="0.25">
      <c r="A56" s="198" t="s">
        <v>21</v>
      </c>
      <c r="B56" s="195"/>
      <c r="C56" s="195"/>
      <c r="D56" s="196">
        <v>445.0977943763977</v>
      </c>
      <c r="E56" s="196">
        <v>698.0978289633855</v>
      </c>
      <c r="F56" s="196">
        <v>631.25883148000253</v>
      </c>
      <c r="G56" s="196">
        <v>636.08473338203066</v>
      </c>
      <c r="H56" s="196">
        <v>673.80607814761208</v>
      </c>
      <c r="I56" s="196">
        <v>784.48267699387384</v>
      </c>
      <c r="J56" s="196">
        <v>774.17338468750847</v>
      </c>
      <c r="K56" s="196">
        <v>450.60262965668363</v>
      </c>
      <c r="L56" s="196">
        <v>413.82280519431879</v>
      </c>
      <c r="M56" s="196">
        <v>445.61122713875818</v>
      </c>
      <c r="N56" s="196">
        <v>385.70000000000005</v>
      </c>
      <c r="O56" s="196">
        <v>441.29908899068408</v>
      </c>
      <c r="P56" s="196">
        <v>319.41154221328611</v>
      </c>
      <c r="Q56" s="196">
        <v>392.81519185591236</v>
      </c>
      <c r="R56" s="196">
        <v>359.49115173745929</v>
      </c>
      <c r="S56" s="196">
        <v>346.55078761542649</v>
      </c>
    </row>
    <row r="57" spans="1:19" ht="22.5" x14ac:dyDescent="0.25">
      <c r="A57" s="197" t="s">
        <v>4</v>
      </c>
      <c r="B57" s="195"/>
      <c r="C57" s="195"/>
      <c r="D57" s="196">
        <v>4087.9525047393095</v>
      </c>
      <c r="E57" s="196">
        <v>4807.6129182500445</v>
      </c>
      <c r="F57" s="196">
        <v>5146.4233785914685</v>
      </c>
      <c r="G57" s="196">
        <v>5762.4543462381298</v>
      </c>
      <c r="H57" s="196">
        <v>5600.3859141341045</v>
      </c>
      <c r="I57" s="196">
        <v>5425.7605741826137</v>
      </c>
      <c r="J57" s="196">
        <v>5631.739086471729</v>
      </c>
      <c r="K57" s="196">
        <v>5790.9970781592401</v>
      </c>
      <c r="L57" s="196">
        <v>5749.234615060529</v>
      </c>
      <c r="M57" s="196">
        <v>5790.2133390588097</v>
      </c>
      <c r="N57" s="196">
        <v>6497.4</v>
      </c>
      <c r="O57" s="196">
        <v>6992.0222348036441</v>
      </c>
      <c r="P57" s="196">
        <v>6991.2209105568054</v>
      </c>
      <c r="Q57" s="196">
        <v>7741.5818324197344</v>
      </c>
      <c r="R57" s="196">
        <v>8577.8393459895015</v>
      </c>
      <c r="S57" s="196">
        <v>8417.7982980264351</v>
      </c>
    </row>
    <row r="58" spans="1:19" x14ac:dyDescent="0.25">
      <c r="A58" s="197" t="s">
        <v>3</v>
      </c>
      <c r="B58" s="195"/>
      <c r="C58" s="195"/>
      <c r="D58" s="196">
        <v>397.08035825775033</v>
      </c>
      <c r="E58" s="196">
        <v>381.17517545066738</v>
      </c>
      <c r="F58" s="196">
        <v>357.04777702688864</v>
      </c>
      <c r="G58" s="196">
        <v>559.92208424640853</v>
      </c>
      <c r="H58" s="196">
        <v>395.85142305836951</v>
      </c>
      <c r="I58" s="196">
        <v>444.08252928198766</v>
      </c>
      <c r="J58" s="196">
        <v>393.33743921608277</v>
      </c>
      <c r="K58" s="196">
        <v>414.53615777940104</v>
      </c>
      <c r="L58" s="196">
        <v>401.46429607991837</v>
      </c>
      <c r="M58" s="196">
        <v>236.27349559854002</v>
      </c>
      <c r="N58" s="196">
        <v>209</v>
      </c>
      <c r="O58" s="196">
        <v>350.60991301662466</v>
      </c>
      <c r="P58" s="196">
        <v>305.87462425099039</v>
      </c>
      <c r="Q58" s="196">
        <v>295.51683633516052</v>
      </c>
      <c r="R58" s="196">
        <v>259.10678399313213</v>
      </c>
      <c r="S58" s="196">
        <v>282.54571790693467</v>
      </c>
    </row>
    <row r="59" spans="1:19" x14ac:dyDescent="0.25">
      <c r="A59" s="197" t="s">
        <v>2</v>
      </c>
      <c r="B59" s="195"/>
      <c r="C59" s="195"/>
      <c r="D59" s="196">
        <v>6126.0259044418963</v>
      </c>
      <c r="E59" s="196">
        <v>6960.3370346455522</v>
      </c>
      <c r="F59" s="196">
        <v>6828.0395650304108</v>
      </c>
      <c r="G59" s="196">
        <v>5964.1587533479433</v>
      </c>
      <c r="H59" s="196">
        <v>6398.9387361312101</v>
      </c>
      <c r="I59" s="196">
        <v>6695.3252975542318</v>
      </c>
      <c r="J59" s="196">
        <v>6787.1161076231529</v>
      </c>
      <c r="K59" s="196">
        <v>6173.849525200877</v>
      </c>
      <c r="L59" s="196">
        <v>5514.984692301211</v>
      </c>
      <c r="M59" s="196">
        <v>5297.6597115140639</v>
      </c>
      <c r="N59" s="196">
        <v>4509.0999999999995</v>
      </c>
      <c r="O59" s="196">
        <v>5014.5658551649594</v>
      </c>
      <c r="P59" s="196">
        <v>5083.8094479724487</v>
      </c>
      <c r="Q59" s="196">
        <v>4839.8590446358658</v>
      </c>
      <c r="R59" s="196">
        <v>5095.7992702866177</v>
      </c>
      <c r="S59" s="196">
        <v>5334.7703501629067</v>
      </c>
    </row>
    <row r="60" spans="1:19" x14ac:dyDescent="0.25">
      <c r="A60" s="197" t="s">
        <v>1</v>
      </c>
      <c r="B60" s="195"/>
      <c r="C60" s="195"/>
      <c r="D60" s="196">
        <v>389.36124323158481</v>
      </c>
      <c r="E60" s="196">
        <v>396.10039059605595</v>
      </c>
      <c r="F60" s="196">
        <v>329.70858675841163</v>
      </c>
      <c r="G60" s="196">
        <v>294.13196980764548</v>
      </c>
      <c r="H60" s="196">
        <v>256.7293777134588</v>
      </c>
      <c r="I60" s="196">
        <v>246.09178968099909</v>
      </c>
      <c r="J60" s="196">
        <v>220.43074999770192</v>
      </c>
      <c r="K60" s="196">
        <v>237.94740686632582</v>
      </c>
      <c r="L60" s="196">
        <v>198.57877145184395</v>
      </c>
      <c r="M60" s="196">
        <v>180.54769386918588</v>
      </c>
      <c r="N60" s="196">
        <v>151</v>
      </c>
      <c r="O60" s="196">
        <v>166.04045498996348</v>
      </c>
      <c r="P60" s="196">
        <v>151.59357394541439</v>
      </c>
      <c r="Q60" s="196">
        <v>146.24119028974158</v>
      </c>
      <c r="R60" s="196">
        <v>151.21066083936549</v>
      </c>
      <c r="S60" s="196">
        <v>149.82799203331524</v>
      </c>
    </row>
    <row r="61" spans="1:19" ht="11.25" customHeight="1" x14ac:dyDescent="0.25">
      <c r="A61" s="197" t="s">
        <v>0</v>
      </c>
      <c r="B61" s="195"/>
      <c r="C61" s="195"/>
      <c r="D61" s="196">
        <v>424.32429364421688</v>
      </c>
      <c r="E61" s="196">
        <v>337.77561368038874</v>
      </c>
      <c r="F61" s="196">
        <v>354.07835186664209</v>
      </c>
      <c r="G61" s="196">
        <v>377.69661553445337</v>
      </c>
      <c r="H61" s="196">
        <v>437.81958514230581</v>
      </c>
      <c r="I61" s="196">
        <v>438.68536421395498</v>
      </c>
      <c r="J61" s="196">
        <v>476.98714000753762</v>
      </c>
      <c r="K61" s="196">
        <v>503.56099342585833</v>
      </c>
      <c r="L61" s="196">
        <v>295.19984270988402</v>
      </c>
      <c r="M61" s="196">
        <v>196.94337633946873</v>
      </c>
      <c r="N61" s="196">
        <v>164.1</v>
      </c>
      <c r="O61" s="196">
        <v>167.06984404755781</v>
      </c>
      <c r="P61" s="196">
        <v>131.28819700197081</v>
      </c>
      <c r="Q61" s="196">
        <v>145.06656225528582</v>
      </c>
      <c r="R61" s="196">
        <v>177.55058240493238</v>
      </c>
      <c r="S61" s="196">
        <v>173.90910736918343</v>
      </c>
    </row>
    <row r="62" spans="1:19" ht="11.25" customHeight="1" x14ac:dyDescent="0.25">
      <c r="A62" s="201" t="s">
        <v>248</v>
      </c>
      <c r="B62" s="202"/>
      <c r="C62" s="202"/>
      <c r="D62" s="203">
        <v>2965.8429160092173</v>
      </c>
      <c r="E62" s="203">
        <v>3398.2915392025061</v>
      </c>
      <c r="F62" s="203">
        <v>3428.2525444901803</v>
      </c>
      <c r="G62" s="203">
        <v>3549.257365473582</v>
      </c>
      <c r="H62" s="203">
        <v>3647.3709599614085</v>
      </c>
      <c r="I62" s="203">
        <v>3594.9853708420524</v>
      </c>
      <c r="J62" s="203">
        <v>3950.0124095709962</v>
      </c>
      <c r="K62" s="203">
        <v>3872.4433893352816</v>
      </c>
      <c r="L62" s="203">
        <v>3967.2686758606487</v>
      </c>
      <c r="M62" s="203">
        <v>4181.4845900103455</v>
      </c>
      <c r="N62" s="203">
        <v>3442.6000000000004</v>
      </c>
      <c r="O62" s="203">
        <v>4655.3090740645439</v>
      </c>
      <c r="P62" s="203">
        <v>4094.1213943025505</v>
      </c>
      <c r="Q62" s="203">
        <v>4633.9075959279562</v>
      </c>
      <c r="R62" s="203">
        <v>5123.11474450276</v>
      </c>
      <c r="S62" s="203">
        <v>5289.9654088832995</v>
      </c>
    </row>
    <row r="63" spans="1:19" ht="11.25" customHeight="1" x14ac:dyDescent="0.25">
      <c r="A63" s="174"/>
      <c r="D63" s="141"/>
      <c r="E63" s="141"/>
      <c r="F63" s="141"/>
      <c r="G63" s="141"/>
      <c r="H63" s="141"/>
      <c r="I63" s="141"/>
      <c r="J63" s="141"/>
      <c r="K63" s="141"/>
      <c r="L63" s="141"/>
      <c r="M63" s="141"/>
      <c r="N63" s="141"/>
      <c r="O63" s="141"/>
      <c r="P63" s="141"/>
      <c r="Q63" s="141"/>
      <c r="R63" s="141"/>
      <c r="S63" s="141"/>
    </row>
    <row r="64" spans="1:19" ht="11.25" customHeight="1" x14ac:dyDescent="0.25">
      <c r="A64" s="188" t="s">
        <v>260</v>
      </c>
      <c r="B64" s="182"/>
      <c r="C64" s="182"/>
      <c r="D64" s="187"/>
      <c r="E64" s="187"/>
      <c r="F64" s="187"/>
      <c r="G64" s="187"/>
      <c r="H64" s="187"/>
      <c r="I64" s="187"/>
      <c r="J64" s="187"/>
      <c r="K64" s="187"/>
      <c r="L64" s="187"/>
      <c r="M64" s="187"/>
      <c r="N64" s="187"/>
      <c r="O64" s="187"/>
      <c r="P64" s="187"/>
      <c r="Q64" s="187"/>
      <c r="R64" s="187"/>
      <c r="S64" s="187"/>
    </row>
    <row r="65" spans="1:19" x14ac:dyDescent="0.25">
      <c r="A65" s="207" t="s">
        <v>155</v>
      </c>
      <c r="B65" s="139"/>
      <c r="C65" s="139"/>
      <c r="D65" s="205">
        <f t="shared" ref="D65:D76" si="19">D23/D$23</f>
        <v>1</v>
      </c>
      <c r="E65" s="205">
        <f t="shared" ref="E65:S65" si="20">E23/E$23</f>
        <v>1</v>
      </c>
      <c r="F65" s="205">
        <f t="shared" si="20"/>
        <v>1</v>
      </c>
      <c r="G65" s="205">
        <f t="shared" si="20"/>
        <v>1</v>
      </c>
      <c r="H65" s="205">
        <f t="shared" si="20"/>
        <v>1</v>
      </c>
      <c r="I65" s="205">
        <f t="shared" si="20"/>
        <v>1</v>
      </c>
      <c r="J65" s="205">
        <f t="shared" si="20"/>
        <v>1</v>
      </c>
      <c r="K65" s="205">
        <f t="shared" si="20"/>
        <v>1</v>
      </c>
      <c r="L65" s="205">
        <f t="shared" si="20"/>
        <v>1</v>
      </c>
      <c r="M65" s="205">
        <f t="shared" si="20"/>
        <v>1</v>
      </c>
      <c r="N65" s="205">
        <f t="shared" si="20"/>
        <v>1</v>
      </c>
      <c r="O65" s="205">
        <f t="shared" si="20"/>
        <v>1</v>
      </c>
      <c r="P65" s="205">
        <f t="shared" si="20"/>
        <v>1</v>
      </c>
      <c r="Q65" s="205">
        <f t="shared" si="20"/>
        <v>1</v>
      </c>
      <c r="R65" s="205">
        <f t="shared" si="20"/>
        <v>1</v>
      </c>
      <c r="S65" s="205">
        <f t="shared" si="20"/>
        <v>1</v>
      </c>
    </row>
    <row r="66" spans="1:19" ht="22.5" x14ac:dyDescent="0.25">
      <c r="A66" s="194" t="s">
        <v>46</v>
      </c>
      <c r="B66" s="195"/>
      <c r="C66" s="195"/>
      <c r="D66" s="209">
        <f t="shared" si="19"/>
        <v>2.8174407960694689E-2</v>
      </c>
      <c r="E66" s="209">
        <f t="shared" ref="E66:S66" si="21">E24/E$23</f>
        <v>2.2421764541497927E-2</v>
      </c>
      <c r="F66" s="209">
        <f t="shared" si="21"/>
        <v>1.9594638971956943E-2</v>
      </c>
      <c r="G66" s="209">
        <f t="shared" si="21"/>
        <v>1.6725939356807079E-2</v>
      </c>
      <c r="H66" s="209">
        <f t="shared" si="21"/>
        <v>1.7928675148438305E-2</v>
      </c>
      <c r="I66" s="209">
        <f t="shared" si="21"/>
        <v>1.1785060891718374E-2</v>
      </c>
      <c r="J66" s="209">
        <f t="shared" si="21"/>
        <v>1.0478196898799187E-2</v>
      </c>
      <c r="K66" s="209">
        <f t="shared" si="21"/>
        <v>1.1744877079106113E-2</v>
      </c>
      <c r="L66" s="209">
        <f t="shared" si="21"/>
        <v>9.495211719175254E-3</v>
      </c>
      <c r="M66" s="209">
        <f t="shared" si="21"/>
        <v>6.1934805467928501E-3</v>
      </c>
      <c r="N66" s="209">
        <f t="shared" si="21"/>
        <v>1.056226044620793E-2</v>
      </c>
      <c r="O66" s="209">
        <f t="shared" si="21"/>
        <v>1.3272311212814646E-2</v>
      </c>
      <c r="P66" s="209">
        <f t="shared" si="21"/>
        <v>1.0900829194458344E-2</v>
      </c>
      <c r="Q66" s="209">
        <f t="shared" si="21"/>
        <v>1.222953336358633E-2</v>
      </c>
      <c r="R66" s="209">
        <f t="shared" si="21"/>
        <v>1.4024322638375745E-2</v>
      </c>
      <c r="S66" s="209">
        <f t="shared" si="21"/>
        <v>9.618917739202917E-3</v>
      </c>
    </row>
    <row r="67" spans="1:19" x14ac:dyDescent="0.25">
      <c r="A67" s="194" t="s">
        <v>69</v>
      </c>
      <c r="B67" s="195"/>
      <c r="C67" s="195"/>
      <c r="D67" s="209">
        <f t="shared" si="19"/>
        <v>4.9681692602440604E-3</v>
      </c>
      <c r="E67" s="209">
        <f t="shared" ref="E67:S67" si="22">E25/E$23</f>
        <v>5.6121277296291754E-3</v>
      </c>
      <c r="F67" s="209">
        <f t="shared" si="22"/>
        <v>4.5958319927437725E-3</v>
      </c>
      <c r="G67" s="209">
        <f t="shared" si="22"/>
        <v>4.8198260539627693E-3</v>
      </c>
      <c r="H67" s="209">
        <f t="shared" si="22"/>
        <v>3.327587805463873E-3</v>
      </c>
      <c r="I67" s="209">
        <f t="shared" si="22"/>
        <v>3.8583322930802362E-3</v>
      </c>
      <c r="J67" s="209">
        <f t="shared" si="22"/>
        <v>5.7520581621668303E-3</v>
      </c>
      <c r="K67" s="209">
        <f t="shared" si="22"/>
        <v>6.9181838850985878E-3</v>
      </c>
      <c r="L67" s="209">
        <f t="shared" si="22"/>
        <v>5.4618103948462426E-3</v>
      </c>
      <c r="M67" s="209">
        <f t="shared" si="22"/>
        <v>6.021293375394322E-3</v>
      </c>
      <c r="N67" s="209">
        <f t="shared" si="22"/>
        <v>4.5216035461698063E-3</v>
      </c>
      <c r="O67" s="209">
        <f t="shared" si="22"/>
        <v>4.8824079481950278E-3</v>
      </c>
      <c r="P67" s="209">
        <f t="shared" si="22"/>
        <v>5.6955846224851286E-3</v>
      </c>
      <c r="Q67" s="209">
        <f t="shared" si="22"/>
        <v>4.5385532629790195E-3</v>
      </c>
      <c r="R67" s="209">
        <f t="shared" si="22"/>
        <v>5.0139263287688725E-3</v>
      </c>
      <c r="S67" s="209">
        <f t="shared" si="22"/>
        <v>2.2560457834672819E-3</v>
      </c>
    </row>
    <row r="68" spans="1:19" x14ac:dyDescent="0.25">
      <c r="A68" s="194" t="s">
        <v>159</v>
      </c>
      <c r="B68" s="195"/>
      <c r="C68" s="195"/>
      <c r="D68" s="209">
        <f t="shared" si="19"/>
        <v>0.62565410250183173</v>
      </c>
      <c r="E68" s="209">
        <f t="shared" ref="E68:S68" si="23">E26/E$23</f>
        <v>0.60251747967967051</v>
      </c>
      <c r="F68" s="209">
        <f t="shared" si="23"/>
        <v>0.59149471786928987</v>
      </c>
      <c r="G68" s="209">
        <f t="shared" si="23"/>
        <v>0.62598180921917124</v>
      </c>
      <c r="H68" s="209">
        <f t="shared" si="23"/>
        <v>0.63932978088878278</v>
      </c>
      <c r="I68" s="209">
        <f t="shared" si="23"/>
        <v>0.65289640018737982</v>
      </c>
      <c r="J68" s="209">
        <f t="shared" si="23"/>
        <v>0.65506651819726902</v>
      </c>
      <c r="K68" s="209">
        <f t="shared" si="23"/>
        <v>0.67520214784410937</v>
      </c>
      <c r="L68" s="209">
        <f t="shared" si="23"/>
        <v>0.70954127013560309</v>
      </c>
      <c r="M68" s="209">
        <f t="shared" si="23"/>
        <v>0.71798567297581495</v>
      </c>
      <c r="N68" s="209">
        <f t="shared" si="23"/>
        <v>0.73791555854347335</v>
      </c>
      <c r="O68" s="209">
        <f t="shared" si="23"/>
        <v>0.71216644485508851</v>
      </c>
      <c r="P68" s="209">
        <f t="shared" si="23"/>
        <v>0.71750338635226463</v>
      </c>
      <c r="Q68" s="209">
        <f t="shared" si="23"/>
        <v>0.72078453428083156</v>
      </c>
      <c r="R68" s="209">
        <f t="shared" si="23"/>
        <v>0.71734648280403568</v>
      </c>
      <c r="S68" s="209">
        <f t="shared" si="23"/>
        <v>0.77421135447656886</v>
      </c>
    </row>
    <row r="69" spans="1:19" x14ac:dyDescent="0.25">
      <c r="A69" s="179" t="s">
        <v>161</v>
      </c>
      <c r="B69" s="172"/>
      <c r="C69" s="172"/>
      <c r="D69" s="206">
        <f t="shared" si="19"/>
        <v>0.21236406810761219</v>
      </c>
      <c r="E69" s="206">
        <f t="shared" ref="E69:S69" si="24">E27/E$23</f>
        <v>0.21227123777621398</v>
      </c>
      <c r="F69" s="206">
        <f t="shared" si="24"/>
        <v>0.21089614566991652</v>
      </c>
      <c r="G69" s="206">
        <f t="shared" si="24"/>
        <v>0.22163502432849766</v>
      </c>
      <c r="H69" s="206">
        <f t="shared" si="24"/>
        <v>0.22539844542223056</v>
      </c>
      <c r="I69" s="206">
        <f t="shared" si="24"/>
        <v>0.22370340840605035</v>
      </c>
      <c r="J69" s="206">
        <f t="shared" si="24"/>
        <v>0.22642960915739505</v>
      </c>
      <c r="K69" s="206">
        <f t="shared" si="24"/>
        <v>0.23195387724690647</v>
      </c>
      <c r="L69" s="206">
        <f t="shared" si="24"/>
        <v>0.2501025846547712</v>
      </c>
      <c r="M69" s="206">
        <f t="shared" si="24"/>
        <v>0.27314077287066252</v>
      </c>
      <c r="N69" s="206">
        <f t="shared" si="24"/>
        <v>0.26117643340495111</v>
      </c>
      <c r="O69" s="206">
        <f t="shared" si="24"/>
        <v>0.24717724819598563</v>
      </c>
      <c r="P69" s="206">
        <f t="shared" si="24"/>
        <v>0.24065301020571117</v>
      </c>
      <c r="Q69" s="206">
        <f t="shared" si="24"/>
        <v>0.23669934151451658</v>
      </c>
      <c r="R69" s="206">
        <f t="shared" si="24"/>
        <v>0.22451403440200779</v>
      </c>
      <c r="S69" s="206">
        <f t="shared" si="24"/>
        <v>0.17080021602799486</v>
      </c>
    </row>
    <row r="70" spans="1:19" x14ac:dyDescent="0.25">
      <c r="A70" s="179" t="s">
        <v>163</v>
      </c>
      <c r="B70" s="141"/>
      <c r="C70" s="141"/>
      <c r="D70" s="206">
        <f t="shared" si="19"/>
        <v>0.29666311723301925</v>
      </c>
      <c r="E70" s="206">
        <f t="shared" ref="E70:S70" si="25">E28/E$23</f>
        <v>0.29168215343381976</v>
      </c>
      <c r="F70" s="206">
        <f t="shared" si="25"/>
        <v>0.28134506234884593</v>
      </c>
      <c r="G70" s="206">
        <f t="shared" si="25"/>
        <v>0.29997216490196288</v>
      </c>
      <c r="H70" s="206">
        <f t="shared" si="25"/>
        <v>0.31062791246064092</v>
      </c>
      <c r="I70" s="206">
        <f t="shared" si="25"/>
        <v>0.3216824986476709</v>
      </c>
      <c r="J70" s="206">
        <f t="shared" si="25"/>
        <v>0.31948537463332477</v>
      </c>
      <c r="K70" s="206">
        <f t="shared" si="25"/>
        <v>0.33145832223732236</v>
      </c>
      <c r="L70" s="206">
        <f t="shared" si="25"/>
        <v>0.34665059606768789</v>
      </c>
      <c r="M70" s="206">
        <f t="shared" si="25"/>
        <v>0.33920807045215567</v>
      </c>
      <c r="N70" s="206">
        <f t="shared" si="25"/>
        <v>0.36739428027357451</v>
      </c>
      <c r="O70" s="206">
        <f t="shared" si="25"/>
        <v>0.35372659409119483</v>
      </c>
      <c r="P70" s="206">
        <f t="shared" si="25"/>
        <v>0.36278588296591235</v>
      </c>
      <c r="Q70" s="206">
        <f t="shared" si="25"/>
        <v>0.3631590889341611</v>
      </c>
      <c r="R70" s="206">
        <f t="shared" si="25"/>
        <v>0.3820305001719092</v>
      </c>
      <c r="S70" s="206">
        <f t="shared" si="25"/>
        <v>0.32435312850130993</v>
      </c>
    </row>
    <row r="71" spans="1:19" x14ac:dyDescent="0.25">
      <c r="A71" s="179" t="s">
        <v>165</v>
      </c>
      <c r="B71" s="141"/>
      <c r="C71" s="141"/>
      <c r="D71" s="206">
        <f t="shared" si="19"/>
        <v>0.1166269171612003</v>
      </c>
      <c r="E71" s="206">
        <f t="shared" ref="E71:S71" si="26">E29/E$23</f>
        <v>9.8564088469636796E-2</v>
      </c>
      <c r="F71" s="206">
        <f t="shared" si="26"/>
        <v>9.9253509850527527E-2</v>
      </c>
      <c r="G71" s="206">
        <f t="shared" si="26"/>
        <v>0.10437461998871062</v>
      </c>
      <c r="H71" s="206">
        <f t="shared" si="26"/>
        <v>0.1033034230059113</v>
      </c>
      <c r="I71" s="206">
        <f t="shared" si="26"/>
        <v>0.10751049313365854</v>
      </c>
      <c r="J71" s="206">
        <f t="shared" si="26"/>
        <v>0.10915153440654919</v>
      </c>
      <c r="K71" s="206">
        <f t="shared" si="26"/>
        <v>0.11178994835988075</v>
      </c>
      <c r="L71" s="206">
        <f t="shared" si="26"/>
        <v>0.11278808941314396</v>
      </c>
      <c r="M71" s="206">
        <f t="shared" si="26"/>
        <v>0.10563682965299681</v>
      </c>
      <c r="N71" s="206">
        <f t="shared" si="26"/>
        <v>0.10934484486494768</v>
      </c>
      <c r="O71" s="206">
        <f t="shared" si="26"/>
        <v>0.11126260256790788</v>
      </c>
      <c r="P71" s="206">
        <f t="shared" si="26"/>
        <v>0.11406449318064112</v>
      </c>
      <c r="Q71" s="206">
        <f t="shared" si="26"/>
        <v>0.12092610383215378</v>
      </c>
      <c r="R71" s="206">
        <f t="shared" si="26"/>
        <v>0.11080194823011867</v>
      </c>
      <c r="S71" s="206">
        <f t="shared" si="26"/>
        <v>0.27905800994726404</v>
      </c>
    </row>
    <row r="72" spans="1:19" x14ac:dyDescent="0.25">
      <c r="A72" s="194" t="s">
        <v>167</v>
      </c>
      <c r="B72" s="195"/>
      <c r="C72" s="195"/>
      <c r="D72" s="209">
        <f t="shared" si="19"/>
        <v>1.1351960595059437E-2</v>
      </c>
      <c r="E72" s="209">
        <f t="shared" ref="E72:S72" si="27">E30/E$23</f>
        <v>1.2612300197646505E-2</v>
      </c>
      <c r="F72" s="209">
        <f t="shared" si="27"/>
        <v>1.1409768138280671E-2</v>
      </c>
      <c r="G72" s="209">
        <f t="shared" si="27"/>
        <v>1.2392838760140763E-2</v>
      </c>
      <c r="H72" s="209">
        <f t="shared" si="27"/>
        <v>1.2767190772696842E-2</v>
      </c>
      <c r="I72" s="209">
        <f t="shared" si="27"/>
        <v>1.0999837586290671E-2</v>
      </c>
      <c r="J72" s="209">
        <f t="shared" si="27"/>
        <v>1.1253651329284353E-2</v>
      </c>
      <c r="K72" s="209">
        <f t="shared" si="27"/>
        <v>1.2833574725262769E-2</v>
      </c>
      <c r="L72" s="209">
        <f t="shared" si="27"/>
        <v>1.448268024093935E-2</v>
      </c>
      <c r="M72" s="209">
        <f t="shared" si="27"/>
        <v>1.7004468980021031E-2</v>
      </c>
      <c r="N72" s="209">
        <f t="shared" si="27"/>
        <v>1.6299370057068208E-2</v>
      </c>
      <c r="O72" s="209">
        <f t="shared" si="27"/>
        <v>1.929856476738508E-2</v>
      </c>
      <c r="P72" s="209">
        <f t="shared" si="27"/>
        <v>2.0646259419319649E-2</v>
      </c>
      <c r="Q72" s="209">
        <f t="shared" si="27"/>
        <v>2.1152759942454934E-2</v>
      </c>
      <c r="R72" s="209">
        <f t="shared" si="27"/>
        <v>1.8098627749847971E-2</v>
      </c>
      <c r="S72" s="209">
        <f t="shared" si="27"/>
        <v>1.2594645826705761E-2</v>
      </c>
    </row>
    <row r="73" spans="1:19" x14ac:dyDescent="0.25">
      <c r="A73" s="194" t="s">
        <v>50</v>
      </c>
      <c r="B73" s="195"/>
      <c r="C73" s="195"/>
      <c r="D73" s="209">
        <f t="shared" si="19"/>
        <v>7.1551185531595146E-2</v>
      </c>
      <c r="E73" s="209">
        <f t="shared" ref="E73:S73" si="28">E31/E$23</f>
        <v>7.4149257695808837E-2</v>
      </c>
      <c r="F73" s="209">
        <f t="shared" si="28"/>
        <v>7.1773294458314527E-2</v>
      </c>
      <c r="G73" s="209">
        <f t="shared" si="28"/>
        <v>7.6869966551231364E-2</v>
      </c>
      <c r="H73" s="209">
        <f t="shared" si="28"/>
        <v>8.6830476265567488E-2</v>
      </c>
      <c r="I73" s="209">
        <f t="shared" si="28"/>
        <v>9.7711308960538826E-2</v>
      </c>
      <c r="J73" s="209">
        <f t="shared" si="28"/>
        <v>0.10671351061237455</v>
      </c>
      <c r="K73" s="209">
        <f t="shared" si="28"/>
        <v>9.157373220557774E-2</v>
      </c>
      <c r="L73" s="209">
        <f t="shared" si="28"/>
        <v>6.5687077922466336E-2</v>
      </c>
      <c r="M73" s="209">
        <f t="shared" si="28"/>
        <v>2.7016955835962142E-2</v>
      </c>
      <c r="N73" s="209">
        <f t="shared" si="28"/>
        <v>1.6517976781595421E-2</v>
      </c>
      <c r="O73" s="209">
        <f t="shared" si="28"/>
        <v>1.6565335478043841E-2</v>
      </c>
      <c r="P73" s="209">
        <f t="shared" si="28"/>
        <v>2.2864374947944424E-2</v>
      </c>
      <c r="Q73" s="209">
        <f t="shared" si="28"/>
        <v>2.7413561711289839E-2</v>
      </c>
      <c r="R73" s="209">
        <f t="shared" si="28"/>
        <v>3.2337416971194279E-2</v>
      </c>
      <c r="S73" s="209">
        <f t="shared" si="28"/>
        <v>2.5396441785469733E-2</v>
      </c>
    </row>
    <row r="74" spans="1:19" x14ac:dyDescent="0.25">
      <c r="A74" s="194" t="s">
        <v>71</v>
      </c>
      <c r="B74" s="195"/>
      <c r="C74" s="195"/>
      <c r="D74" s="209">
        <f t="shared" si="19"/>
        <v>0.25830017415057488</v>
      </c>
      <c r="E74" s="209">
        <f t="shared" ref="E74:S74" si="29">E32/E$23</f>
        <v>0.2826870701557469</v>
      </c>
      <c r="F74" s="209">
        <f t="shared" si="29"/>
        <v>0.30113174856941421</v>
      </c>
      <c r="G74" s="209">
        <f t="shared" si="29"/>
        <v>0.26320962005868692</v>
      </c>
      <c r="H74" s="209">
        <f t="shared" si="29"/>
        <v>0.23981628911905067</v>
      </c>
      <c r="I74" s="209">
        <f t="shared" si="29"/>
        <v>0.2227490600809921</v>
      </c>
      <c r="J74" s="209">
        <f t="shared" si="29"/>
        <v>0.21073606480010612</v>
      </c>
      <c r="K74" s="209">
        <f t="shared" si="29"/>
        <v>0.20172748426084527</v>
      </c>
      <c r="L74" s="209">
        <f t="shared" si="29"/>
        <v>0.1953319495869697</v>
      </c>
      <c r="M74" s="209">
        <f t="shared" si="29"/>
        <v>0.22577812828601471</v>
      </c>
      <c r="N74" s="209">
        <f t="shared" si="29"/>
        <v>0.21418323062548522</v>
      </c>
      <c r="O74" s="209">
        <f t="shared" si="29"/>
        <v>0.23381493573847298</v>
      </c>
      <c r="P74" s="209">
        <f t="shared" si="29"/>
        <v>0.22238956546352789</v>
      </c>
      <c r="Q74" s="209">
        <f t="shared" si="29"/>
        <v>0.21388105743885838</v>
      </c>
      <c r="R74" s="209">
        <f t="shared" si="29"/>
        <v>0.21317922350777738</v>
      </c>
      <c r="S74" s="209">
        <f t="shared" si="29"/>
        <v>0.17592259438858546</v>
      </c>
    </row>
    <row r="75" spans="1:19" x14ac:dyDescent="0.25">
      <c r="A75" s="199" t="s">
        <v>171</v>
      </c>
      <c r="B75" s="200"/>
      <c r="C75" s="200"/>
      <c r="D75" s="210">
        <f t="shared" si="19"/>
        <v>2.003042964752671E-3</v>
      </c>
      <c r="E75" s="210">
        <f t="shared" ref="E75:S75" si="30">E33/E$23</f>
        <v>2.1249535396985408E-3</v>
      </c>
      <c r="F75" s="210">
        <f t="shared" si="30"/>
        <v>1.507279920919765E-3</v>
      </c>
      <c r="G75" s="210">
        <f t="shared" si="30"/>
        <v>1.600129378779703E-3</v>
      </c>
      <c r="H75" s="210">
        <f t="shared" si="30"/>
        <v>1.8338965702775886E-3</v>
      </c>
      <c r="I75" s="210">
        <f t="shared" si="30"/>
        <v>1.5469570247956068E-3</v>
      </c>
      <c r="J75" s="210">
        <f t="shared" si="30"/>
        <v>2.1147635542586763E-3</v>
      </c>
      <c r="K75" s="210">
        <f t="shared" si="30"/>
        <v>1.4872949958279001E-3</v>
      </c>
      <c r="L75" s="210">
        <f t="shared" si="30"/>
        <v>1.3644058165200174E-3</v>
      </c>
      <c r="M75" s="210">
        <f t="shared" si="30"/>
        <v>8.6422187171398548E-4</v>
      </c>
      <c r="N75" s="210">
        <f t="shared" si="30"/>
        <v>1.2023369848996746E-3</v>
      </c>
      <c r="O75" s="210">
        <f t="shared" si="30"/>
        <v>1.4776800104682299E-3</v>
      </c>
      <c r="P75" s="210">
        <f t="shared" si="30"/>
        <v>1.5499254470204172E-3</v>
      </c>
      <c r="Q75" s="210">
        <f t="shared" si="30"/>
        <v>1.5846617296347435E-3</v>
      </c>
      <c r="R75" s="210">
        <f t="shared" si="30"/>
        <v>1.5751814566480724E-3</v>
      </c>
      <c r="S75" s="210">
        <f t="shared" si="30"/>
        <v>1.3637383693832104E-3</v>
      </c>
    </row>
    <row r="76" spans="1:19" x14ac:dyDescent="0.25">
      <c r="A76" s="211" t="s">
        <v>8</v>
      </c>
      <c r="B76" s="140"/>
      <c r="C76" s="140"/>
      <c r="D76" s="204">
        <f t="shared" si="19"/>
        <v>1.1963959996086282E-4</v>
      </c>
      <c r="E76" s="204">
        <f t="shared" ref="E76:S76" si="31">E34/E$23</f>
        <v>1.269211873627205E-4</v>
      </c>
      <c r="F76" s="204">
        <f t="shared" si="31"/>
        <v>0</v>
      </c>
      <c r="G76" s="204">
        <f t="shared" si="31"/>
        <v>0</v>
      </c>
      <c r="H76" s="204">
        <f t="shared" si="31"/>
        <v>0</v>
      </c>
      <c r="I76" s="204">
        <f t="shared" si="31"/>
        <v>0</v>
      </c>
      <c r="J76" s="204">
        <f t="shared" si="31"/>
        <v>0</v>
      </c>
      <c r="K76" s="204">
        <f t="shared" si="31"/>
        <v>0</v>
      </c>
      <c r="L76" s="204">
        <f t="shared" si="31"/>
        <v>0</v>
      </c>
      <c r="M76" s="204">
        <f t="shared" si="31"/>
        <v>0</v>
      </c>
      <c r="N76" s="204">
        <f t="shared" si="31"/>
        <v>0</v>
      </c>
      <c r="O76" s="204">
        <f t="shared" si="31"/>
        <v>0</v>
      </c>
      <c r="P76" s="204">
        <f t="shared" si="31"/>
        <v>0</v>
      </c>
      <c r="Q76" s="204">
        <f t="shared" si="31"/>
        <v>0</v>
      </c>
      <c r="R76" s="204">
        <f t="shared" si="31"/>
        <v>0</v>
      </c>
      <c r="S76" s="204">
        <f t="shared" si="31"/>
        <v>0</v>
      </c>
    </row>
    <row r="77" spans="1:19" x14ac:dyDescent="0.25">
      <c r="A77" s="211" t="s">
        <v>183</v>
      </c>
      <c r="B77" s="140"/>
      <c r="C77" s="140"/>
      <c r="D77" s="204">
        <f>D37/D$23</f>
        <v>1.8834033647918079E-3</v>
      </c>
      <c r="E77" s="204">
        <f t="shared" ref="E77:S77" si="32">E37/E$23</f>
        <v>1.9980323523358201E-3</v>
      </c>
      <c r="F77" s="204">
        <f t="shared" si="32"/>
        <v>1.507279920919765E-3</v>
      </c>
      <c r="G77" s="204">
        <f t="shared" si="32"/>
        <v>1.600129378779703E-3</v>
      </c>
      <c r="H77" s="204">
        <f t="shared" si="32"/>
        <v>1.8338965702775886E-3</v>
      </c>
      <c r="I77" s="204">
        <f t="shared" si="32"/>
        <v>1.5469570247956068E-3</v>
      </c>
      <c r="J77" s="204">
        <f t="shared" si="32"/>
        <v>2.1147635542586763E-3</v>
      </c>
      <c r="K77" s="204">
        <f t="shared" si="32"/>
        <v>1.4872949958279001E-3</v>
      </c>
      <c r="L77" s="204">
        <f t="shared" si="32"/>
        <v>1.3644058165200174E-3</v>
      </c>
      <c r="M77" s="204">
        <f t="shared" si="32"/>
        <v>8.6422187171398548E-4</v>
      </c>
      <c r="N77" s="204">
        <f t="shared" si="32"/>
        <v>1.2023369848996746E-3</v>
      </c>
      <c r="O77" s="204">
        <f t="shared" si="32"/>
        <v>1.4776800104682299E-3</v>
      </c>
      <c r="P77" s="204">
        <f t="shared" si="32"/>
        <v>1.5499254470204172E-3</v>
      </c>
      <c r="Q77" s="204">
        <f t="shared" si="32"/>
        <v>1.5846617296347435E-3</v>
      </c>
      <c r="R77" s="204">
        <f t="shared" si="32"/>
        <v>1.5751814566480724E-3</v>
      </c>
      <c r="S77" s="204">
        <f t="shared" si="32"/>
        <v>1.3637383693832104E-3</v>
      </c>
    </row>
    <row r="78" spans="1:19" x14ac:dyDescent="0.25">
      <c r="A78" s="179" t="s">
        <v>7</v>
      </c>
      <c r="B78" s="140"/>
      <c r="C78" s="140"/>
      <c r="D78" s="204">
        <f>D43/D$23</f>
        <v>0.10954984463443949</v>
      </c>
      <c r="E78" s="204">
        <f t="shared" ref="E78:S78" si="33">E43/E$23</f>
        <v>0.12264043923084798</v>
      </c>
      <c r="F78" s="204">
        <f t="shared" si="33"/>
        <v>0.15190937365161628</v>
      </c>
      <c r="G78" s="204">
        <f t="shared" si="33"/>
        <v>0.11570692596330429</v>
      </c>
      <c r="H78" s="204">
        <f t="shared" si="33"/>
        <v>9.771120655355206E-2</v>
      </c>
      <c r="I78" s="204">
        <f t="shared" si="33"/>
        <v>8.7822864360392022E-2</v>
      </c>
      <c r="J78" s="204">
        <f t="shared" si="33"/>
        <v>7.8069815575097859E-2</v>
      </c>
      <c r="K78" s="204">
        <f t="shared" si="33"/>
        <v>8.2704941175392538E-2</v>
      </c>
      <c r="L78" s="204">
        <f t="shared" si="33"/>
        <v>8.1939717308992174E-2</v>
      </c>
      <c r="M78" s="204">
        <f t="shared" si="33"/>
        <v>0.11032925867507887</v>
      </c>
      <c r="N78" s="204">
        <f t="shared" si="33"/>
        <v>0.1081319726162155</v>
      </c>
      <c r="O78" s="204">
        <f t="shared" si="33"/>
        <v>0.11813078265976022</v>
      </c>
      <c r="P78" s="204">
        <f t="shared" si="33"/>
        <v>0.10961949486833775</v>
      </c>
      <c r="Q78" s="204">
        <f t="shared" si="33"/>
        <v>9.5688585607940468E-2</v>
      </c>
      <c r="R78" s="204">
        <f t="shared" si="33"/>
        <v>9.423146487955715E-2</v>
      </c>
      <c r="S78" s="204">
        <f t="shared" si="33"/>
        <v>8.0709640273809294E-2</v>
      </c>
    </row>
    <row r="79" spans="1:19" ht="22.5" x14ac:dyDescent="0.25">
      <c r="A79" s="211" t="s">
        <v>26</v>
      </c>
      <c r="B79" s="140"/>
      <c r="C79" s="140"/>
      <c r="D79" s="204">
        <f>D44/D$23</f>
        <v>1.9972310266166023E-2</v>
      </c>
      <c r="E79" s="204">
        <f t="shared" ref="E79:S79" si="34">E44/E$23</f>
        <v>7.2906934597729879E-3</v>
      </c>
      <c r="F79" s="204">
        <f t="shared" si="34"/>
        <v>7.1814031753474148E-3</v>
      </c>
      <c r="G79" s="204">
        <f t="shared" si="34"/>
        <v>5.4760501529375017E-3</v>
      </c>
      <c r="H79" s="204">
        <f t="shared" si="34"/>
        <v>6.3938161474885241E-3</v>
      </c>
      <c r="I79" s="204">
        <f t="shared" si="34"/>
        <v>5.022744630616225E-3</v>
      </c>
      <c r="J79" s="204">
        <f t="shared" si="34"/>
        <v>4.4294055774729566E-3</v>
      </c>
      <c r="K79" s="204">
        <f t="shared" si="34"/>
        <v>1.0519877465676784E-2</v>
      </c>
      <c r="L79" s="204">
        <f t="shared" si="34"/>
        <v>9.3408861160791858E-3</v>
      </c>
      <c r="M79" s="204">
        <f t="shared" si="34"/>
        <v>1.1596345951629864E-2</v>
      </c>
      <c r="N79" s="204">
        <f t="shared" si="34"/>
        <v>1.076111355104897E-2</v>
      </c>
      <c r="O79" s="204">
        <f t="shared" si="34"/>
        <v>2.3118192060102977E-2</v>
      </c>
      <c r="P79" s="204">
        <f t="shared" si="34"/>
        <v>3.2579746012621091E-2</v>
      </c>
      <c r="Q79" s="204">
        <f t="shared" si="34"/>
        <v>2.2983629587432802E-2</v>
      </c>
      <c r="R79" s="204">
        <f t="shared" si="34"/>
        <v>1.8096947854942213E-2</v>
      </c>
      <c r="S79" s="204">
        <f t="shared" si="34"/>
        <v>1.4555763009118922E-2</v>
      </c>
    </row>
    <row r="80" spans="1:19" ht="22.5" x14ac:dyDescent="0.25">
      <c r="A80" s="211" t="s">
        <v>16</v>
      </c>
      <c r="B80" s="140"/>
      <c r="C80" s="140"/>
      <c r="D80" s="204">
        <f>D47/D$23</f>
        <v>8.9577534368273468E-2</v>
      </c>
      <c r="E80" s="204">
        <f t="shared" ref="E80:S80" si="35">E47/E$23</f>
        <v>0.115349745771075</v>
      </c>
      <c r="F80" s="204">
        <f t="shared" si="35"/>
        <v>0.14472797047626887</v>
      </c>
      <c r="G80" s="204">
        <f t="shared" si="35"/>
        <v>0.11023087581036679</v>
      </c>
      <c r="H80" s="204">
        <f t="shared" si="35"/>
        <v>9.1317390406063542E-2</v>
      </c>
      <c r="I80" s="204">
        <f t="shared" si="35"/>
        <v>8.2800119729775787E-2</v>
      </c>
      <c r="J80" s="204">
        <f t="shared" si="35"/>
        <v>7.3640409997624903E-2</v>
      </c>
      <c r="K80" s="204">
        <f t="shared" si="35"/>
        <v>7.2185063709715752E-2</v>
      </c>
      <c r="L80" s="204">
        <f t="shared" si="35"/>
        <v>7.259883119291298E-2</v>
      </c>
      <c r="M80" s="204">
        <f t="shared" si="35"/>
        <v>9.8732912723449015E-2</v>
      </c>
      <c r="N80" s="204">
        <f t="shared" si="35"/>
        <v>9.7370859065166529E-2</v>
      </c>
      <c r="O80" s="204">
        <f t="shared" si="35"/>
        <v>9.5012590599657235E-2</v>
      </c>
      <c r="P80" s="204">
        <f t="shared" si="35"/>
        <v>7.7039748855716655E-2</v>
      </c>
      <c r="Q80" s="204">
        <f t="shared" si="35"/>
        <v>7.2704956020507666E-2</v>
      </c>
      <c r="R80" s="204">
        <f t="shared" si="35"/>
        <v>7.6134517024614934E-2</v>
      </c>
      <c r="S80" s="204">
        <f t="shared" si="35"/>
        <v>6.6153877264690381E-2</v>
      </c>
    </row>
    <row r="81" spans="1:19" ht="22.5" x14ac:dyDescent="0.25">
      <c r="A81" s="179" t="s">
        <v>6</v>
      </c>
      <c r="B81" s="140"/>
      <c r="C81" s="140"/>
      <c r="D81" s="204">
        <f>D48/D$23</f>
        <v>8.2872010743782788E-3</v>
      </c>
      <c r="E81" s="204">
        <f t="shared" ref="E81:S81" si="36">E48/E$23</f>
        <v>7.4576277439246524E-3</v>
      </c>
      <c r="F81" s="204">
        <f t="shared" si="36"/>
        <v>6.534594693011226E-3</v>
      </c>
      <c r="G81" s="204">
        <f t="shared" si="36"/>
        <v>6.5249201879102369E-3</v>
      </c>
      <c r="H81" s="204">
        <f t="shared" si="36"/>
        <v>6.5376368578168014E-3</v>
      </c>
      <c r="I81" s="204">
        <f t="shared" si="36"/>
        <v>6.7998995987978679E-3</v>
      </c>
      <c r="J81" s="204">
        <f t="shared" si="36"/>
        <v>6.7600872309120687E-3</v>
      </c>
      <c r="K81" s="204">
        <f t="shared" si="36"/>
        <v>6.8024990221192891E-3</v>
      </c>
      <c r="L81" s="204">
        <f t="shared" si="36"/>
        <v>5.1370088348416968E-3</v>
      </c>
      <c r="M81" s="204">
        <f t="shared" si="36"/>
        <v>3.5153785488958992E-3</v>
      </c>
      <c r="N81" s="204">
        <f t="shared" si="36"/>
        <v>2.4902729884395233E-3</v>
      </c>
      <c r="O81" s="204">
        <f t="shared" si="36"/>
        <v>2.7881236655400553E-3</v>
      </c>
      <c r="P81" s="204">
        <f t="shared" si="36"/>
        <v>2.5769467533288955E-3</v>
      </c>
      <c r="Q81" s="204">
        <f t="shared" si="36"/>
        <v>3.175961417771384E-3</v>
      </c>
      <c r="R81" s="204">
        <f t="shared" si="36"/>
        <v>2.8664606742202212E-3</v>
      </c>
      <c r="S81" s="204">
        <f t="shared" si="36"/>
        <v>2.2219317736243633E-3</v>
      </c>
    </row>
    <row r="82" spans="1:19" x14ac:dyDescent="0.25">
      <c r="A82" s="179" t="s">
        <v>5</v>
      </c>
      <c r="B82" s="140"/>
      <c r="C82" s="140"/>
      <c r="D82" s="204">
        <f>D52/D$23</f>
        <v>6.8912980756257692E-3</v>
      </c>
      <c r="E82" s="204">
        <f t="shared" ref="E82:S82" si="37">E52/E$23</f>
        <v>8.6058773780065458E-3</v>
      </c>
      <c r="F82" s="204">
        <f t="shared" si="37"/>
        <v>7.6694193438967637E-3</v>
      </c>
      <c r="G82" s="204">
        <f t="shared" si="37"/>
        <v>7.5947831739164914E-3</v>
      </c>
      <c r="H82" s="204">
        <f t="shared" si="37"/>
        <v>7.0837175244440444E-3</v>
      </c>
      <c r="I82" s="204">
        <f t="shared" si="37"/>
        <v>7.1844576791483608E-3</v>
      </c>
      <c r="J82" s="204">
        <f t="shared" si="37"/>
        <v>6.6169643765981792E-3</v>
      </c>
      <c r="K82" s="204">
        <f t="shared" si="37"/>
        <v>4.1474741470102616E-3</v>
      </c>
      <c r="L82" s="204">
        <f t="shared" si="37"/>
        <v>3.8587382386543758E-3</v>
      </c>
      <c r="M82" s="204">
        <f t="shared" si="37"/>
        <v>4.1108044164037856E-3</v>
      </c>
      <c r="N82" s="204">
        <f t="shared" si="37"/>
        <v>3.7670152741571955E-3</v>
      </c>
      <c r="O82" s="204">
        <f t="shared" si="37"/>
        <v>3.861117228216986E-3</v>
      </c>
      <c r="P82" s="204">
        <f t="shared" si="37"/>
        <v>3.210694047221688E-3</v>
      </c>
      <c r="Q82" s="204">
        <f t="shared" si="37"/>
        <v>3.6840669685529732E-3</v>
      </c>
      <c r="R82" s="204">
        <f t="shared" si="37"/>
        <v>3.2388373783336119E-3</v>
      </c>
      <c r="S82" s="204">
        <f t="shared" si="37"/>
        <v>2.4208616623469289E-3</v>
      </c>
    </row>
    <row r="83" spans="1:19" x14ac:dyDescent="0.25">
      <c r="A83" s="211" t="s">
        <v>27</v>
      </c>
      <c r="B83" s="140"/>
      <c r="C83" s="140"/>
      <c r="D83" s="204">
        <f>D53/D$23</f>
        <v>2.8219035342810939E-3</v>
      </c>
      <c r="E83" s="204">
        <f t="shared" ref="E83:S83" si="38">E53/E$23</f>
        <v>2.5233823283920174E-3</v>
      </c>
      <c r="F83" s="204">
        <f t="shared" si="38"/>
        <v>2.5440025140730724E-3</v>
      </c>
      <c r="G83" s="204">
        <f t="shared" si="38"/>
        <v>2.5168215739115158E-3</v>
      </c>
      <c r="H83" s="204">
        <f t="shared" si="38"/>
        <v>1.9850178242773733E-3</v>
      </c>
      <c r="I83" s="204">
        <f t="shared" si="38"/>
        <v>1.6241370932778172E-3</v>
      </c>
      <c r="J83" s="204">
        <f t="shared" si="38"/>
        <v>1.4213580014620739E-3</v>
      </c>
      <c r="K83" s="204">
        <f t="shared" si="38"/>
        <v>1.3212127667982154E-3</v>
      </c>
      <c r="L83" s="204">
        <f t="shared" si="38"/>
        <v>1.214865503442418E-3</v>
      </c>
      <c r="M83" s="204">
        <f t="shared" si="38"/>
        <v>1.1100157728706627E-3</v>
      </c>
      <c r="N83" s="204">
        <f t="shared" si="38"/>
        <v>1.2273582365021872E-3</v>
      </c>
      <c r="O83" s="204">
        <f t="shared" si="38"/>
        <v>1.124696405375819E-3</v>
      </c>
      <c r="P83" s="204">
        <f t="shared" si="38"/>
        <v>1.2011139423778424E-3</v>
      </c>
      <c r="Q83" s="204">
        <f t="shared" si="38"/>
        <v>1.2624190169062768E-3</v>
      </c>
      <c r="R83" s="204">
        <f t="shared" si="38"/>
        <v>1.1753664690736948E-3</v>
      </c>
      <c r="S83" s="204">
        <f t="shared" si="38"/>
        <v>8.4750708790481608E-4</v>
      </c>
    </row>
    <row r="84" spans="1:19" ht="22.5" x14ac:dyDescent="0.25">
      <c r="A84" s="211" t="s">
        <v>21</v>
      </c>
      <c r="B84" s="140"/>
      <c r="C84" s="140"/>
      <c r="D84" s="204">
        <f t="shared" ref="D84:D90" si="39">D56/D$23</f>
        <v>4.0693945413446753E-3</v>
      </c>
      <c r="E84" s="204">
        <f t="shared" ref="E84:S84" si="40">E56/E$23</f>
        <v>6.0824950496145289E-3</v>
      </c>
      <c r="F84" s="204">
        <f t="shared" si="40"/>
        <v>5.1254168298236914E-3</v>
      </c>
      <c r="G84" s="204">
        <f t="shared" si="40"/>
        <v>5.077961600004976E-3</v>
      </c>
      <c r="H84" s="204">
        <f t="shared" si="40"/>
        <v>5.0986997001666711E-3</v>
      </c>
      <c r="I84" s="204">
        <f t="shared" si="40"/>
        <v>5.5603205858705445E-3</v>
      </c>
      <c r="J84" s="204">
        <f t="shared" si="40"/>
        <v>5.1956063751361047E-3</v>
      </c>
      <c r="K84" s="204">
        <f t="shared" si="40"/>
        <v>2.8262613802120464E-3</v>
      </c>
      <c r="L84" s="204">
        <f t="shared" si="40"/>
        <v>2.643872735211958E-3</v>
      </c>
      <c r="M84" s="204">
        <f t="shared" si="40"/>
        <v>3.000788643533123E-3</v>
      </c>
      <c r="N84" s="204">
        <f t="shared" si="40"/>
        <v>2.5396570376550087E-3</v>
      </c>
      <c r="O84" s="204">
        <f t="shared" si="40"/>
        <v>2.736420822841167E-3</v>
      </c>
      <c r="P84" s="204">
        <f t="shared" si="40"/>
        <v>2.0095801048438458E-3</v>
      </c>
      <c r="Q84" s="204">
        <f t="shared" si="40"/>
        <v>2.4216479516466966E-3</v>
      </c>
      <c r="R84" s="204">
        <f t="shared" si="40"/>
        <v>2.0634709092599169E-3</v>
      </c>
      <c r="S84" s="204">
        <f t="shared" si="40"/>
        <v>1.5733545744421129E-3</v>
      </c>
    </row>
    <row r="85" spans="1:19" ht="22.5" x14ac:dyDescent="0.25">
      <c r="A85" s="179" t="s">
        <v>4</v>
      </c>
      <c r="B85" s="140"/>
      <c r="C85" s="140"/>
      <c r="D85" s="204">
        <f t="shared" si="39"/>
        <v>3.7374913599312533E-2</v>
      </c>
      <c r="E85" s="204">
        <f t="shared" ref="E85:S85" si="41">E57/E$23</f>
        <v>4.1888515566852566E-2</v>
      </c>
      <c r="F85" s="204">
        <f t="shared" si="41"/>
        <v>4.1785656980335525E-2</v>
      </c>
      <c r="G85" s="204">
        <f t="shared" si="41"/>
        <v>4.600255336485904E-2</v>
      </c>
      <c r="H85" s="204">
        <f t="shared" si="41"/>
        <v>4.2378195904248982E-2</v>
      </c>
      <c r="I85" s="204">
        <f t="shared" si="41"/>
        <v>3.84571502971097E-2</v>
      </c>
      <c r="J85" s="204">
        <f t="shared" si="41"/>
        <v>3.7795537898253226E-2</v>
      </c>
      <c r="K85" s="204">
        <f t="shared" si="41"/>
        <v>3.6322183488792029E-2</v>
      </c>
      <c r="L85" s="204">
        <f t="shared" si="41"/>
        <v>3.67312880206246E-2</v>
      </c>
      <c r="M85" s="204">
        <f t="shared" si="41"/>
        <v>3.8991850683491064E-2</v>
      </c>
      <c r="N85" s="204">
        <f t="shared" si="41"/>
        <v>4.278238951635896E-2</v>
      </c>
      <c r="O85" s="204">
        <f t="shared" si="41"/>
        <v>4.3356344289867836E-2</v>
      </c>
      <c r="P85" s="204">
        <f t="shared" si="41"/>
        <v>4.3985318605179818E-2</v>
      </c>
      <c r="Q85" s="204">
        <f t="shared" si="41"/>
        <v>4.7725714727095421E-2</v>
      </c>
      <c r="R85" s="204">
        <f t="shared" si="41"/>
        <v>4.9236599758319115E-2</v>
      </c>
      <c r="S85" s="204">
        <f t="shared" si="41"/>
        <v>3.821714430390568E-2</v>
      </c>
    </row>
    <row r="86" spans="1:19" x14ac:dyDescent="0.25">
      <c r="A86" s="179" t="s">
        <v>3</v>
      </c>
      <c r="B86" s="140"/>
      <c r="C86" s="140"/>
      <c r="D86" s="204">
        <f t="shared" si="39"/>
        <v>3.63038564285225E-3</v>
      </c>
      <c r="E86" s="204">
        <f t="shared" ref="E86:S86" si="42">E58/E$23</f>
        <v>3.3211621946416863E-3</v>
      </c>
      <c r="F86" s="204">
        <f t="shared" si="42"/>
        <v>2.8989989433244462E-3</v>
      </c>
      <c r="G86" s="204">
        <f t="shared" si="42"/>
        <v>4.4699435367368864E-3</v>
      </c>
      <c r="H86" s="204">
        <f t="shared" si="42"/>
        <v>2.9954130684112044E-3</v>
      </c>
      <c r="I86" s="204">
        <f t="shared" si="42"/>
        <v>3.1476045320136207E-3</v>
      </c>
      <c r="J86" s="204">
        <f t="shared" si="42"/>
        <v>2.6397529896945372E-3</v>
      </c>
      <c r="K86" s="204">
        <f t="shared" si="42"/>
        <v>2.600045930326787E-3</v>
      </c>
      <c r="L86" s="204">
        <f t="shared" si="42"/>
        <v>2.5649154499069859E-3</v>
      </c>
      <c r="M86" s="204">
        <f t="shared" si="42"/>
        <v>1.5910883280757099E-3</v>
      </c>
      <c r="N86" s="204">
        <f t="shared" si="42"/>
        <v>1.3761688381381818E-3</v>
      </c>
      <c r="O86" s="204">
        <f t="shared" si="42"/>
        <v>2.1740726201532573E-3</v>
      </c>
      <c r="P86" s="204">
        <f t="shared" si="42"/>
        <v>1.9244124843207037E-3</v>
      </c>
      <c r="Q86" s="204">
        <f t="shared" si="42"/>
        <v>1.8218178833843447E-3</v>
      </c>
      <c r="R86" s="204">
        <f t="shared" si="42"/>
        <v>1.4872669565791966E-3</v>
      </c>
      <c r="S86" s="204">
        <f t="shared" si="42"/>
        <v>1.2827689725271247E-3</v>
      </c>
    </row>
    <row r="87" spans="1:19" x14ac:dyDescent="0.25">
      <c r="A87" s="179" t="s">
        <v>2</v>
      </c>
      <c r="B87" s="140"/>
      <c r="C87" s="140"/>
      <c r="D87" s="204">
        <f t="shared" si="39"/>
        <v>5.6008402401991002E-2</v>
      </c>
      <c r="E87" s="204">
        <f t="shared" ref="E87:S87" si="43">E59/E$23</f>
        <v>6.0645104167915596E-2</v>
      </c>
      <c r="F87" s="204">
        <f t="shared" si="43"/>
        <v>5.5439301845898299E-2</v>
      </c>
      <c r="G87" s="204">
        <f t="shared" si="43"/>
        <v>4.7612790460803057E-2</v>
      </c>
      <c r="H87" s="204">
        <f t="shared" si="43"/>
        <v>4.8420855901138954E-2</v>
      </c>
      <c r="I87" s="204">
        <f t="shared" si="43"/>
        <v>4.7455675151105145E-2</v>
      </c>
      <c r="J87" s="204">
        <f t="shared" si="43"/>
        <v>4.5549465294250101E-2</v>
      </c>
      <c r="K87" s="204">
        <f t="shared" si="43"/>
        <v>3.8723503441624681E-2</v>
      </c>
      <c r="L87" s="204">
        <f t="shared" si="43"/>
        <v>3.5234688567343984E-2</v>
      </c>
      <c r="M87" s="204">
        <f t="shared" si="43"/>
        <v>3.5674947423764466E-2</v>
      </c>
      <c r="N87" s="204">
        <f t="shared" si="43"/>
        <v>2.9690348842339117E-2</v>
      </c>
      <c r="O87" s="204">
        <f t="shared" si="43"/>
        <v>3.1094472583131465E-2</v>
      </c>
      <c r="P87" s="204">
        <f t="shared" si="43"/>
        <v>3.1984825133966791E-2</v>
      </c>
      <c r="Q87" s="204">
        <f t="shared" si="43"/>
        <v>2.9837020015255233E-2</v>
      </c>
      <c r="R87" s="204">
        <f t="shared" si="43"/>
        <v>2.9249770134380397E-2</v>
      </c>
      <c r="S87" s="204">
        <f t="shared" si="43"/>
        <v>2.422007288392419E-2</v>
      </c>
    </row>
    <row r="88" spans="1:19" x14ac:dyDescent="0.25">
      <c r="A88" s="179" t="s">
        <v>1</v>
      </c>
      <c r="B88" s="140"/>
      <c r="C88" s="140"/>
      <c r="D88" s="204">
        <f t="shared" si="39"/>
        <v>3.5598121083428298E-3</v>
      </c>
      <c r="E88" s="204">
        <f t="shared" ref="E88:S88" si="44">E60/E$23</f>
        <v>3.4512049242846959E-3</v>
      </c>
      <c r="F88" s="204">
        <f t="shared" si="44"/>
        <v>2.6770222533710111E-3</v>
      </c>
      <c r="G88" s="204">
        <f t="shared" si="44"/>
        <v>2.3481004489381454E-3</v>
      </c>
      <c r="H88" s="204">
        <f t="shared" si="44"/>
        <v>1.9426746709827484E-3</v>
      </c>
      <c r="I88" s="204">
        <f t="shared" si="44"/>
        <v>1.7442695476979529E-3</v>
      </c>
      <c r="J88" s="204">
        <f t="shared" si="44"/>
        <v>1.4793474338133912E-3</v>
      </c>
      <c r="K88" s="204">
        <f t="shared" si="44"/>
        <v>1.4924492719012351E-3</v>
      </c>
      <c r="L88" s="204">
        <f t="shared" si="44"/>
        <v>1.2687000161503536E-3</v>
      </c>
      <c r="M88" s="204">
        <f t="shared" si="44"/>
        <v>1.2158254468980021E-3</v>
      </c>
      <c r="N88" s="204">
        <f t="shared" si="44"/>
        <v>9.9426552420509798E-4</v>
      </c>
      <c r="O88" s="204">
        <f t="shared" si="44"/>
        <v>1.0295887070778638E-3</v>
      </c>
      <c r="P88" s="204">
        <f t="shared" si="44"/>
        <v>9.5375210335842239E-4</v>
      </c>
      <c r="Q88" s="204">
        <f t="shared" si="44"/>
        <v>9.0155545471222627E-4</v>
      </c>
      <c r="R88" s="204">
        <f t="shared" si="44"/>
        <v>8.6794570131692561E-4</v>
      </c>
      <c r="S88" s="204">
        <f t="shared" si="44"/>
        <v>6.8022513602447664E-4</v>
      </c>
    </row>
    <row r="89" spans="1:19" ht="11.25" customHeight="1" x14ac:dyDescent="0.25">
      <c r="A89" s="179" t="s">
        <v>0</v>
      </c>
      <c r="B89" s="140"/>
      <c r="C89" s="140"/>
      <c r="D89" s="204">
        <f t="shared" si="39"/>
        <v>3.8794687058266754E-3</v>
      </c>
      <c r="E89" s="204">
        <f t="shared" ref="E89:S89" si="45">E61/E$23</f>
        <v>2.9430237609279707E-3</v>
      </c>
      <c r="F89" s="204">
        <f t="shared" si="45"/>
        <v>2.8748891155766947E-3</v>
      </c>
      <c r="G89" s="204">
        <f t="shared" si="45"/>
        <v>3.0152097817821616E-3</v>
      </c>
      <c r="H89" s="204">
        <f t="shared" si="45"/>
        <v>3.3129867181208982E-3</v>
      </c>
      <c r="I89" s="204">
        <f t="shared" si="45"/>
        <v>3.1093500632876558E-3</v>
      </c>
      <c r="J89" s="204">
        <f t="shared" si="45"/>
        <v>3.2011400475636725E-3</v>
      </c>
      <c r="K89" s="204">
        <f t="shared" si="45"/>
        <v>3.1584258382714166E-3</v>
      </c>
      <c r="L89" s="204">
        <f t="shared" si="45"/>
        <v>1.8860024285346844E-3</v>
      </c>
      <c r="M89" s="204">
        <f t="shared" si="45"/>
        <v>1.3262355415352262E-3</v>
      </c>
      <c r="N89" s="204">
        <f t="shared" si="45"/>
        <v>1.0805229968348117E-3</v>
      </c>
      <c r="O89" s="204">
        <f t="shared" si="45"/>
        <v>1.0359717740777267E-3</v>
      </c>
      <c r="P89" s="204">
        <f t="shared" si="45"/>
        <v>8.2600067257370909E-4</v>
      </c>
      <c r="Q89" s="204">
        <f t="shared" si="45"/>
        <v>8.9431404543742921E-4</v>
      </c>
      <c r="R89" s="204">
        <f t="shared" si="45"/>
        <v>1.0191362428366481E-3</v>
      </c>
      <c r="S89" s="204">
        <f t="shared" si="45"/>
        <v>7.895543723885314E-4</v>
      </c>
    </row>
    <row r="90" spans="1:19" ht="11.25" customHeight="1" x14ac:dyDescent="0.25">
      <c r="A90" s="212" t="s">
        <v>248</v>
      </c>
      <c r="B90" s="143"/>
      <c r="C90" s="143"/>
      <c r="D90" s="208">
        <f t="shared" si="39"/>
        <v>2.7115804943053382E-2</v>
      </c>
      <c r="E90" s="208">
        <f t="shared" ref="E90:S90" si="46">E62/E$23</f>
        <v>2.9609161648646676E-2</v>
      </c>
      <c r="F90" s="208">
        <f t="shared" si="46"/>
        <v>2.7835211821464232E-2</v>
      </c>
      <c r="G90" s="208">
        <f t="shared" si="46"/>
        <v>2.833426376165692E-2</v>
      </c>
      <c r="H90" s="208">
        <f t="shared" si="46"/>
        <v>2.7599705350057419E-2</v>
      </c>
      <c r="I90" s="208">
        <f t="shared" si="46"/>
        <v>2.5480831826644165E-2</v>
      </c>
      <c r="J90" s="208">
        <f t="shared" si="46"/>
        <v>2.6509190399664401E-2</v>
      </c>
      <c r="K90" s="208">
        <f t="shared" si="46"/>
        <v>2.4288666949579155E-2</v>
      </c>
      <c r="L90" s="208">
        <f t="shared" si="46"/>
        <v>2.5346484905400798E-2</v>
      </c>
      <c r="M90" s="208">
        <f t="shared" si="46"/>
        <v>2.8158517350157734E-2</v>
      </c>
      <c r="N90" s="208">
        <f t="shared" si="46"/>
        <v>2.2667937043897156E-2</v>
      </c>
      <c r="O90" s="208">
        <f t="shared" si="46"/>
        <v>2.886678220017937E-2</v>
      </c>
      <c r="P90" s="208">
        <f t="shared" si="46"/>
        <v>2.5758195348219718E-2</v>
      </c>
      <c r="Q90" s="208">
        <f t="shared" si="46"/>
        <v>2.8567359589074158E-2</v>
      </c>
      <c r="R90" s="208">
        <f t="shared" si="46"/>
        <v>2.9406560325586029E-2</v>
      </c>
      <c r="S90" s="208">
        <f t="shared" si="46"/>
        <v>2.4016656640651619E-2</v>
      </c>
    </row>
    <row r="91" spans="1:19" ht="11.25" customHeight="1" x14ac:dyDescent="0.25">
      <c r="A91" s="174"/>
      <c r="D91" s="141"/>
      <c r="E91" s="141"/>
      <c r="F91" s="141"/>
      <c r="G91" s="141"/>
      <c r="H91" s="141"/>
      <c r="I91" s="141"/>
      <c r="J91" s="141"/>
      <c r="K91" s="141"/>
      <c r="L91" s="141"/>
      <c r="M91" s="141"/>
      <c r="N91" s="141"/>
      <c r="O91" s="141"/>
      <c r="P91" s="141"/>
      <c r="Q91" s="141"/>
      <c r="R91" s="141"/>
      <c r="S91" s="141"/>
    </row>
    <row r="92" spans="1:19" ht="11.25" customHeight="1" x14ac:dyDescent="0.25">
      <c r="A92" s="188" t="s">
        <v>252</v>
      </c>
      <c r="B92" s="182"/>
      <c r="C92" s="182"/>
      <c r="D92" s="187"/>
      <c r="E92" s="187"/>
      <c r="F92" s="187"/>
      <c r="G92" s="187"/>
      <c r="H92" s="187"/>
      <c r="I92" s="187"/>
      <c r="J92" s="187"/>
      <c r="K92" s="187"/>
      <c r="L92" s="187"/>
      <c r="M92" s="187"/>
      <c r="N92" s="187"/>
      <c r="O92" s="187"/>
      <c r="P92" s="187"/>
      <c r="Q92" s="187"/>
      <c r="R92" s="187"/>
      <c r="S92" s="187"/>
    </row>
    <row r="93" spans="1:19" x14ac:dyDescent="0.25">
      <c r="A93" s="170" t="s">
        <v>152</v>
      </c>
      <c r="B93" s="139"/>
      <c r="C93" s="139"/>
      <c r="D93" s="139"/>
      <c r="E93" s="144">
        <f t="shared" ref="E93:E94" si="47">IF(D16=0,"",E16/D16-1)</f>
        <v>5.8035709980184924E-2</v>
      </c>
      <c r="F93" s="144">
        <f t="shared" ref="F93:F94" si="48">IF(E16=0,"",F16/E16-1)</f>
        <v>6.3093141476718406E-2</v>
      </c>
      <c r="G93" s="144">
        <f t="shared" ref="G93:G94" si="49">IF(F16=0,"",G16/F16-1)</f>
        <v>3.120335952622888E-2</v>
      </c>
      <c r="H93" s="144">
        <f t="shared" ref="H93:H94" si="50">IF(G16=0,"",H16/G16-1)</f>
        <v>6.6805612844038631E-2</v>
      </c>
      <c r="I93" s="144">
        <f t="shared" ref="I93:I94" si="51">IF(H16=0,"",I16/H16-1)</f>
        <v>6.0068226246648093E-2</v>
      </c>
      <c r="J93" s="144">
        <f t="shared" ref="J93:J94" si="52">IF(I16=0,"",J16/I16-1)</f>
        <v>5.5213511432971929E-2</v>
      </c>
      <c r="K93" s="144">
        <f t="shared" ref="K93:K94" si="53">IF(J16=0,"",K16/J16-1)</f>
        <v>5.2083233010038255E-2</v>
      </c>
      <c r="L93" s="144">
        <f t="shared" ref="L93:L94" si="54">IF(K16=0,"",L16/K16-1)</f>
        <v>-3.9355093221413395E-2</v>
      </c>
      <c r="M93" s="144">
        <f t="shared" ref="M93:M94" si="55">IF(L16=0,"",M16/L16-1)</f>
        <v>-4.6271090089900491E-2</v>
      </c>
      <c r="N93" s="144">
        <f t="shared" ref="N93:N94" si="56">IF(M16=0,"",N16/M16-1)</f>
        <v>1.8019991710607197E-2</v>
      </c>
      <c r="O93" s="144">
        <f t="shared" ref="O93:O94" si="57">IF(N16=0,"",O16/N16-1)</f>
        <v>2.9855015277401753E-2</v>
      </c>
      <c r="P93" s="144">
        <f t="shared" ref="P93:P94" si="58">IF(O16=0,"",P16/O16-1)</f>
        <v>3.6977618082900676E-4</v>
      </c>
      <c r="Q93" s="144">
        <f t="shared" ref="Q93:Q94" si="59">IF(P16=0,"",Q16/P16-1)</f>
        <v>1.6388117462243335E-2</v>
      </c>
      <c r="R93" s="144">
        <f t="shared" ref="R93:R94" si="60">IF(Q16=0,"",R16/Q16-1)</f>
        <v>8.327576435797357E-2</v>
      </c>
      <c r="S93" s="144">
        <f t="shared" ref="S93:S94" si="61">IF(R16=0,"",S16/R16-1)</f>
        <v>0.25557503674605253</v>
      </c>
    </row>
    <row r="94" spans="1:19" x14ac:dyDescent="0.25">
      <c r="A94" s="183" t="s">
        <v>154</v>
      </c>
      <c r="B94" s="143"/>
      <c r="C94" s="143"/>
      <c r="D94" s="143"/>
      <c r="E94" s="213">
        <f t="shared" si="47"/>
        <v>5.1822443829256271E-2</v>
      </c>
      <c r="F94" s="213">
        <f t="shared" si="48"/>
        <v>4.3751505386623535E-2</v>
      </c>
      <c r="G94" s="213">
        <f t="shared" si="49"/>
        <v>3.3281749354040491E-2</v>
      </c>
      <c r="H94" s="213">
        <f t="shared" si="50"/>
        <v>4.2208999293691596E-2</v>
      </c>
      <c r="I94" s="213">
        <f t="shared" si="51"/>
        <v>7.6404121075782649E-2</v>
      </c>
      <c r="J94" s="213">
        <f t="shared" si="52"/>
        <v>7.152957523633674E-2</v>
      </c>
      <c r="K94" s="213">
        <f t="shared" si="53"/>
        <v>7.1954906952937492E-2</v>
      </c>
      <c r="L94" s="213">
        <f t="shared" si="54"/>
        <v>6.2476460487257413E-3</v>
      </c>
      <c r="M94" s="213">
        <f t="shared" si="55"/>
        <v>-4.6753995518976521E-2</v>
      </c>
      <c r="N94" s="213">
        <f t="shared" si="56"/>
        <v>8.6992765541822337E-3</v>
      </c>
      <c r="O94" s="213">
        <f t="shared" si="57"/>
        <v>-1.5825354002267922E-2</v>
      </c>
      <c r="P94" s="213">
        <f t="shared" si="58"/>
        <v>-1.1647921884373691E-2</v>
      </c>
      <c r="Q94" s="213">
        <f t="shared" si="59"/>
        <v>-2.11173384158303E-3</v>
      </c>
      <c r="R94" s="213">
        <f t="shared" si="60"/>
        <v>2.0834707608998082E-2</v>
      </c>
      <c r="S94" s="213">
        <f t="shared" si="61"/>
        <v>4.2148339381332889E-2</v>
      </c>
    </row>
    <row r="95" spans="1:19" x14ac:dyDescent="0.25">
      <c r="A95" s="170" t="s">
        <v>261</v>
      </c>
      <c r="B95" s="139"/>
      <c r="C95" s="139"/>
      <c r="D95" s="139"/>
      <c r="E95" s="144">
        <f t="shared" ref="E95:E96" si="62">IF(D20=0,"",E20/D20-1)</f>
        <v>4.2792839242737468E-2</v>
      </c>
      <c r="F95" s="144">
        <f t="shared" ref="F95:F96" si="63">IF(E20=0,"",F20/E20-1)</f>
        <v>4.4850432178807687E-2</v>
      </c>
      <c r="G95" s="144">
        <f t="shared" ref="G95:G96" si="64">IF(F20=0,"",G20/F20-1)</f>
        <v>1.4427862721840157E-2</v>
      </c>
      <c r="H95" s="144">
        <f t="shared" ref="H95:H96" si="65">IF(G20=0,"",H20/G20-1)</f>
        <v>4.9684192636020086E-2</v>
      </c>
      <c r="I95" s="144">
        <f t="shared" ref="I95:I96" si="66">IF(H20=0,"",I20/H20-1)</f>
        <v>3.8715377438189202E-2</v>
      </c>
      <c r="J95" s="144">
        <f t="shared" ref="J95:J96" si="67">IF(I20=0,"",J20/I20-1)</f>
        <v>3.1019726688038984E-2</v>
      </c>
      <c r="K95" s="144">
        <f t="shared" ref="K95:K96" si="68">IF(J20=0,"",K20/J20-1)</f>
        <v>2.0094469664325043E-2</v>
      </c>
      <c r="L95" s="144">
        <f t="shared" ref="L95:L96" si="69">IF(K20=0,"",L20/K20-1)</f>
        <v>-6.4707930651780488E-2</v>
      </c>
      <c r="M95" s="144">
        <f t="shared" ref="M95:M96" si="70">IF(L20=0,"",M20/L20-1)</f>
        <v>-5.9677821202428261E-2</v>
      </c>
      <c r="N95" s="144">
        <f t="shared" ref="N95:N96" si="71">IF(M20=0,"",N20/M20-1)</f>
        <v>1.173074614236902E-2</v>
      </c>
      <c r="O95" s="144">
        <f t="shared" ref="O95:O96" si="72">IF(N20=0,"",O20/N20-1)</f>
        <v>2.5021487639568685E-2</v>
      </c>
      <c r="P95" s="144">
        <f t="shared" ref="P95:P96" si="73">IF(O20=0,"",P20/O20-1)</f>
        <v>-2.211748881348119E-3</v>
      </c>
      <c r="Q95" s="144">
        <f t="shared" ref="Q95:Q96" si="74">IF(P20=0,"",Q20/P20-1)</f>
        <v>1.45329288273226E-2</v>
      </c>
      <c r="R95" s="144">
        <f t="shared" ref="R95:R96" si="75">IF(Q20=0,"",R20/Q20-1)</f>
        <v>7.9885397736088937E-2</v>
      </c>
      <c r="S95" s="144">
        <f t="shared" ref="S95:S96" si="76">IF(R20=0,"",S20/R20-1)</f>
        <v>0.24921490543727765</v>
      </c>
    </row>
    <row r="96" spans="1:19" x14ac:dyDescent="0.25">
      <c r="A96" s="183" t="s">
        <v>262</v>
      </c>
      <c r="B96" s="143"/>
      <c r="C96" s="143"/>
      <c r="D96" s="143"/>
      <c r="E96" s="213">
        <f t="shared" si="62"/>
        <v>3.6669086150680652E-2</v>
      </c>
      <c r="F96" s="213">
        <f t="shared" si="63"/>
        <v>2.5840699127845923E-2</v>
      </c>
      <c r="G96" s="213">
        <f t="shared" si="64"/>
        <v>1.6472441544681082E-2</v>
      </c>
      <c r="H96" s="213">
        <f t="shared" si="65"/>
        <v>2.5482336060345556E-2</v>
      </c>
      <c r="I96" s="213">
        <f t="shared" si="66"/>
        <v>5.4722219963140972E-2</v>
      </c>
      <c r="J96" s="213">
        <f t="shared" si="67"/>
        <v>4.6961698109846628E-2</v>
      </c>
      <c r="K96" s="213">
        <f t="shared" si="68"/>
        <v>3.936194210006394E-2</v>
      </c>
      <c r="L96" s="213">
        <f t="shared" si="69"/>
        <v>-2.0308715000969424E-2</v>
      </c>
      <c r="M96" s="213">
        <f t="shared" si="70"/>
        <v>-6.0153938346937053E-2</v>
      </c>
      <c r="N96" s="213">
        <f t="shared" si="71"/>
        <v>2.4676136139551996E-3</v>
      </c>
      <c r="O96" s="213">
        <f t="shared" si="72"/>
        <v>-2.0444485123946587E-2</v>
      </c>
      <c r="P96" s="213">
        <f t="shared" si="73"/>
        <v>-1.4198434425497286E-2</v>
      </c>
      <c r="Q96" s="213">
        <f t="shared" si="74"/>
        <v>-3.9331551456026626E-3</v>
      </c>
      <c r="R96" s="213">
        <f t="shared" si="75"/>
        <v>1.7639764979417327E-2</v>
      </c>
      <c r="S96" s="213">
        <f t="shared" si="76"/>
        <v>3.6869323721014924E-2</v>
      </c>
    </row>
    <row r="97" spans="1:19" x14ac:dyDescent="0.25">
      <c r="A97" s="185" t="s">
        <v>155</v>
      </c>
      <c r="B97" s="140"/>
      <c r="C97" s="140"/>
      <c r="D97" s="204"/>
      <c r="E97" s="204">
        <f t="shared" ref="E97:E105" si="77">IF(D23=0,"",E23/D23-1)</f>
        <v>4.932224376775296E-2</v>
      </c>
      <c r="F97" s="204">
        <f t="shared" ref="F97:F105" si="78">IF(E23=0,"",F23/E23-1)</f>
        <v>7.3108792363636432E-2</v>
      </c>
      <c r="G97" s="204">
        <f t="shared" ref="G97:G105" si="79">IF(F23=0,"",G23/F23-1)</f>
        <v>1.7061660723838079E-2</v>
      </c>
      <c r="H97" s="204">
        <f t="shared" ref="H97:H105" si="80">IF(G23=0,"",H23/G23-1)</f>
        <v>5.49938561215082E-2</v>
      </c>
      <c r="I97" s="204">
        <f t="shared" ref="I97:I105" si="81">IF(H23=0,"",I23/H23-1)</f>
        <v>6.7598698278316327E-2</v>
      </c>
      <c r="J97" s="204">
        <f t="shared" ref="J97:J105" si="82">IF(I23=0,"",J23/I23-1)</f>
        <v>5.6132651915995702E-2</v>
      </c>
      <c r="K97" s="204">
        <f t="shared" ref="K97:K105" si="83">IF(J23=0,"",K23/J23-1)</f>
        <v>6.9989219850099982E-2</v>
      </c>
      <c r="L97" s="204">
        <f t="shared" ref="L97:L105" si="84">IF(K23=0,"",L23/K23-1)</f>
        <v>-1.8269064533576462E-2</v>
      </c>
      <c r="M97" s="204">
        <f t="shared" ref="M97:M105" si="85">IF(L23=0,"",M23/L23-1)</f>
        <v>-5.1260805444643398E-2</v>
      </c>
      <c r="N97" s="204">
        <f t="shared" ref="N97:N105" si="86">IF(M23=0,"",N23/M23-1)</f>
        <v>2.2713172936382753E-2</v>
      </c>
      <c r="O97" s="204">
        <f t="shared" ref="O97:O105" si="87">IF(N23=0,"",O23/N23-1)</f>
        <v>6.1880333977641699E-2</v>
      </c>
      <c r="P97" s="204">
        <f t="shared" ref="P97:P105" si="88">IF(O23=0,"",P23/O23-1)</f>
        <v>-1.4412608824823758E-2</v>
      </c>
      <c r="Q97" s="204">
        <f t="shared" ref="Q97:Q105" si="89">IF(P23=0,"",Q23/P23-1)</f>
        <v>2.0544589665092206E-2</v>
      </c>
      <c r="R97" s="204">
        <f t="shared" ref="R97:R105" si="90">IF(Q23=0,"",R23/Q23-1)</f>
        <v>7.4020539765185633E-2</v>
      </c>
      <c r="S97" s="204">
        <f t="shared" ref="S97:S105" si="91">IF(R23=0,"",S23/R23-1)</f>
        <v>0.26430084505016049</v>
      </c>
    </row>
    <row r="98" spans="1:19" ht="22.5" x14ac:dyDescent="0.25">
      <c r="A98" s="194" t="s">
        <v>46</v>
      </c>
      <c r="B98" s="195"/>
      <c r="C98" s="195"/>
      <c r="D98" s="209"/>
      <c r="E98" s="209">
        <f t="shared" si="77"/>
        <v>-0.16492810387570134</v>
      </c>
      <c r="F98" s="209">
        <f t="shared" si="78"/>
        <v>-6.2197833489807786E-2</v>
      </c>
      <c r="G98" s="209">
        <f t="shared" si="79"/>
        <v>-0.13183847460796227</v>
      </c>
      <c r="H98" s="209">
        <f t="shared" si="80"/>
        <v>0.13085679234529501</v>
      </c>
      <c r="I98" s="209">
        <f t="shared" si="81"/>
        <v>-0.29823505847696874</v>
      </c>
      <c r="J98" s="209">
        <f t="shared" si="82"/>
        <v>-6.0983563877609726E-2</v>
      </c>
      <c r="K98" s="209">
        <f t="shared" si="83"/>
        <v>0.19933725091081778</v>
      </c>
      <c r="L98" s="209">
        <f t="shared" si="84"/>
        <v>-0.20631412140525063</v>
      </c>
      <c r="M98" s="209">
        <f t="shared" si="85"/>
        <v>-0.38116200889000273</v>
      </c>
      <c r="N98" s="209">
        <f t="shared" si="86"/>
        <v>0.74411832130730038</v>
      </c>
      <c r="O98" s="209">
        <f t="shared" si="87"/>
        <v>0.33433618069688009</v>
      </c>
      <c r="P98" s="209">
        <f t="shared" si="88"/>
        <v>-0.19051628347599703</v>
      </c>
      <c r="Q98" s="209">
        <f t="shared" si="89"/>
        <v>0.14493896617347479</v>
      </c>
      <c r="R98" s="209">
        <f t="shared" si="90"/>
        <v>0.23164229755143761</v>
      </c>
      <c r="S98" s="209">
        <f t="shared" si="91"/>
        <v>-0.13284896962761961</v>
      </c>
    </row>
    <row r="99" spans="1:19" x14ac:dyDescent="0.25">
      <c r="A99" s="194" t="s">
        <v>69</v>
      </c>
      <c r="B99" s="195"/>
      <c r="C99" s="195"/>
      <c r="D99" s="209"/>
      <c r="E99" s="209">
        <f t="shared" si="77"/>
        <v>0.18533209178070953</v>
      </c>
      <c r="F99" s="209">
        <f t="shared" si="78"/>
        <v>-0.12121962342341264</v>
      </c>
      <c r="G99" s="209">
        <f t="shared" si="79"/>
        <v>6.6631743410794808E-2</v>
      </c>
      <c r="H99" s="209">
        <f t="shared" si="80"/>
        <v>-0.27163664182799663</v>
      </c>
      <c r="I99" s="209">
        <f t="shared" si="81"/>
        <v>0.2378788402980796</v>
      </c>
      <c r="J99" s="209">
        <f t="shared" si="82"/>
        <v>0.57449799014964498</v>
      </c>
      <c r="K99" s="209">
        <f t="shared" si="83"/>
        <v>0.2869101753323815</v>
      </c>
      <c r="L99" s="209">
        <f t="shared" si="84"/>
        <v>-0.22493701854005788</v>
      </c>
      <c r="M99" s="209">
        <f t="shared" si="85"/>
        <v>4.5923716528781577E-2</v>
      </c>
      <c r="N99" s="209">
        <f t="shared" si="86"/>
        <v>-0.23200827111984279</v>
      </c>
      <c r="O99" s="209">
        <f t="shared" si="87"/>
        <v>0.14661379081679571</v>
      </c>
      <c r="P99" s="209">
        <f t="shared" si="88"/>
        <v>0.14973931897022585</v>
      </c>
      <c r="Q99" s="209">
        <f t="shared" si="89"/>
        <v>-0.18677426735885849</v>
      </c>
      <c r="R99" s="209">
        <f t="shared" si="90"/>
        <v>0.18651463361533183</v>
      </c>
      <c r="S99" s="209">
        <f t="shared" si="91"/>
        <v>-0.43112036286941224</v>
      </c>
    </row>
    <row r="100" spans="1:19" x14ac:dyDescent="0.25">
      <c r="A100" s="194" t="s">
        <v>159</v>
      </c>
      <c r="B100" s="195"/>
      <c r="C100" s="195"/>
      <c r="D100" s="209"/>
      <c r="E100" s="209">
        <f t="shared" si="77"/>
        <v>1.0518417698559546E-2</v>
      </c>
      <c r="F100" s="209">
        <f t="shared" si="78"/>
        <v>5.347679327020205E-2</v>
      </c>
      <c r="G100" s="209">
        <f t="shared" si="79"/>
        <v>7.6361426794777199E-2</v>
      </c>
      <c r="H100" s="209">
        <f t="shared" si="80"/>
        <v>7.7489762385445138E-2</v>
      </c>
      <c r="I100" s="209">
        <f t="shared" si="81"/>
        <v>9.025321170186551E-2</v>
      </c>
      <c r="J100" s="209">
        <f t="shared" si="82"/>
        <v>5.9643059521394148E-2</v>
      </c>
      <c r="K100" s="209">
        <f t="shared" si="83"/>
        <v>0.10287886702105364</v>
      </c>
      <c r="L100" s="209">
        <f t="shared" si="84"/>
        <v>3.1659358765970591E-2</v>
      </c>
      <c r="M100" s="209">
        <f t="shared" si="85"/>
        <v>-3.9969656802095188E-2</v>
      </c>
      <c r="N100" s="209">
        <f t="shared" si="86"/>
        <v>5.1101701109486752E-2</v>
      </c>
      <c r="O100" s="209">
        <f t="shared" si="87"/>
        <v>2.4826666892724836E-2</v>
      </c>
      <c r="P100" s="209">
        <f t="shared" si="88"/>
        <v>-7.0266637482809813E-3</v>
      </c>
      <c r="Q100" s="209">
        <f t="shared" si="89"/>
        <v>2.5211547104016185E-2</v>
      </c>
      <c r="R100" s="209">
        <f t="shared" si="90"/>
        <v>6.8897597017068879E-2</v>
      </c>
      <c r="S100" s="209">
        <f t="shared" si="91"/>
        <v>0.36452341117779374</v>
      </c>
    </row>
    <row r="101" spans="1:19" x14ac:dyDescent="0.25">
      <c r="A101" s="179" t="s">
        <v>161</v>
      </c>
      <c r="B101" s="172"/>
      <c r="C101" s="172"/>
      <c r="D101" s="206"/>
      <c r="E101" s="206">
        <f t="shared" si="77"/>
        <v>4.8863555381810642E-2</v>
      </c>
      <c r="F101" s="206">
        <f t="shared" si="78"/>
        <v>6.6157198520605531E-2</v>
      </c>
      <c r="G101" s="206">
        <f t="shared" si="79"/>
        <v>6.8850666768087931E-2</v>
      </c>
      <c r="H101" s="206">
        <f t="shared" si="80"/>
        <v>7.2907929693208473E-2</v>
      </c>
      <c r="I101" s="206">
        <f t="shared" si="81"/>
        <v>5.9570163260616038E-2</v>
      </c>
      <c r="J101" s="206">
        <f t="shared" si="82"/>
        <v>6.9003397380664078E-2</v>
      </c>
      <c r="K101" s="206">
        <f t="shared" si="83"/>
        <v>9.609405360101797E-2</v>
      </c>
      <c r="L101" s="206">
        <f t="shared" si="84"/>
        <v>5.8544255909710463E-2</v>
      </c>
      <c r="M101" s="206">
        <f t="shared" si="85"/>
        <v>3.6132262332445153E-2</v>
      </c>
      <c r="N101" s="206">
        <f t="shared" si="86"/>
        <v>-2.2084560658885644E-2</v>
      </c>
      <c r="O101" s="206">
        <f t="shared" si="87"/>
        <v>4.963026120609948E-3</v>
      </c>
      <c r="P101" s="206">
        <f t="shared" si="88"/>
        <v>-4.0427166180612928E-2</v>
      </c>
      <c r="Q101" s="206">
        <f t="shared" si="89"/>
        <v>3.7781457769487936E-3</v>
      </c>
      <c r="R101" s="206">
        <f t="shared" si="90"/>
        <v>1.8729848889399436E-2</v>
      </c>
      <c r="S101" s="206">
        <f t="shared" si="91"/>
        <v>-3.8176575312510841E-2</v>
      </c>
    </row>
    <row r="102" spans="1:19" x14ac:dyDescent="0.25">
      <c r="A102" s="179" t="s">
        <v>163</v>
      </c>
      <c r="B102" s="141"/>
      <c r="C102" s="141"/>
      <c r="D102" s="206"/>
      <c r="E102" s="206">
        <f t="shared" si="77"/>
        <v>3.1704158450471809E-2</v>
      </c>
      <c r="F102" s="206">
        <f t="shared" si="78"/>
        <v>3.507827455457857E-2</v>
      </c>
      <c r="G102" s="206">
        <f t="shared" si="79"/>
        <v>8.4398587481970377E-2</v>
      </c>
      <c r="H102" s="206">
        <f t="shared" si="80"/>
        <v>9.2469827301904672E-2</v>
      </c>
      <c r="I102" s="206">
        <f t="shared" si="81"/>
        <v>0.10559226340834638</v>
      </c>
      <c r="J102" s="206">
        <f t="shared" si="82"/>
        <v>4.8919159041454163E-2</v>
      </c>
      <c r="K102" s="206">
        <f t="shared" si="83"/>
        <v>0.1100878468398665</v>
      </c>
      <c r="L102" s="206">
        <f t="shared" si="84"/>
        <v>2.6728222300778315E-2</v>
      </c>
      <c r="M102" s="206">
        <f t="shared" si="85"/>
        <v>-7.1630064398863769E-2</v>
      </c>
      <c r="N102" s="206">
        <f t="shared" si="86"/>
        <v>0.10769466539052464</v>
      </c>
      <c r="O102" s="206">
        <f t="shared" si="87"/>
        <v>2.2376596583472796E-2</v>
      </c>
      <c r="P102" s="206">
        <f t="shared" si="88"/>
        <v>1.0829261696319925E-2</v>
      </c>
      <c r="Q102" s="206">
        <f t="shared" si="89"/>
        <v>2.1594446756038721E-2</v>
      </c>
      <c r="R102" s="206">
        <f t="shared" si="90"/>
        <v>0.12983157107706211</v>
      </c>
      <c r="S102" s="206">
        <f t="shared" si="91"/>
        <v>7.3421976188650762E-2</v>
      </c>
    </row>
    <row r="103" spans="1:19" x14ac:dyDescent="0.25">
      <c r="A103" s="179" t="s">
        <v>165</v>
      </c>
      <c r="B103" s="141"/>
      <c r="C103" s="141"/>
      <c r="D103" s="206"/>
      <c r="E103" s="206">
        <f t="shared" si="77"/>
        <v>-0.11319365215725341</v>
      </c>
      <c r="F103" s="206">
        <f t="shared" si="78"/>
        <v>8.0614813643437921E-2</v>
      </c>
      <c r="G103" s="206">
        <f t="shared" si="79"/>
        <v>6.9538241045622007E-2</v>
      </c>
      <c r="H103" s="206">
        <f t="shared" si="80"/>
        <v>4.4166451569794374E-2</v>
      </c>
      <c r="I103" s="206">
        <f t="shared" si="81"/>
        <v>0.11107705031406168</v>
      </c>
      <c r="J103" s="206">
        <f t="shared" si="82"/>
        <v>7.225347157670492E-2</v>
      </c>
      <c r="K103" s="206">
        <f t="shared" si="83"/>
        <v>9.5853029304687531E-2</v>
      </c>
      <c r="L103" s="206">
        <f t="shared" si="84"/>
        <v>-9.5034647249697679E-3</v>
      </c>
      <c r="M103" s="206">
        <f t="shared" si="85"/>
        <v>-0.11141503325539892</v>
      </c>
      <c r="N103" s="206">
        <f t="shared" si="86"/>
        <v>5.8611978449267133E-2</v>
      </c>
      <c r="O103" s="206">
        <f t="shared" si="87"/>
        <v>8.0504249834148389E-2</v>
      </c>
      <c r="P103" s="206">
        <f t="shared" si="88"/>
        <v>1.0407123912207217E-2</v>
      </c>
      <c r="Q103" s="206">
        <f t="shared" si="89"/>
        <v>8.1935995803195327E-2</v>
      </c>
      <c r="R103" s="206">
        <f t="shared" si="90"/>
        <v>-1.5898433225600805E-2</v>
      </c>
      <c r="S103" s="206">
        <f t="shared" si="91"/>
        <v>2.1841793707598254</v>
      </c>
    </row>
    <row r="104" spans="1:19" x14ac:dyDescent="0.25">
      <c r="A104" s="194" t="s">
        <v>167</v>
      </c>
      <c r="B104" s="195"/>
      <c r="C104" s="195"/>
      <c r="D104" s="209"/>
      <c r="E104" s="209">
        <f t="shared" si="77"/>
        <v>0.16582215306726167</v>
      </c>
      <c r="F104" s="209">
        <f t="shared" si="78"/>
        <v>-2.9207811727774979E-2</v>
      </c>
      <c r="G104" s="209">
        <f t="shared" si="79"/>
        <v>0.10469213902631003</v>
      </c>
      <c r="H104" s="209">
        <f t="shared" si="80"/>
        <v>8.686218596241857E-2</v>
      </c>
      <c r="I104" s="209">
        <f t="shared" si="81"/>
        <v>-8.0188234242525636E-2</v>
      </c>
      <c r="J104" s="209">
        <f t="shared" si="82"/>
        <v>8.0502191863997652E-2</v>
      </c>
      <c r="K104" s="209">
        <f t="shared" si="83"/>
        <v>0.22020722042799501</v>
      </c>
      <c r="L104" s="209">
        <f t="shared" si="84"/>
        <v>0.10788268470594486</v>
      </c>
      <c r="M104" s="209">
        <f t="shared" si="85"/>
        <v>0.11393788549876338</v>
      </c>
      <c r="N104" s="209">
        <f t="shared" si="86"/>
        <v>-1.969414702017469E-2</v>
      </c>
      <c r="O104" s="209">
        <f t="shared" si="87"/>
        <v>0.25727352215022226</v>
      </c>
      <c r="P104" s="209">
        <f t="shared" si="88"/>
        <v>5.441483363585764E-2</v>
      </c>
      <c r="Q104" s="209">
        <f t="shared" si="89"/>
        <v>4.5580910194154445E-2</v>
      </c>
      <c r="R104" s="209">
        <f t="shared" si="90"/>
        <v>-8.1051456274176981E-2</v>
      </c>
      <c r="S104" s="209">
        <f t="shared" si="91"/>
        <v>-0.12018626042268166</v>
      </c>
    </row>
    <row r="105" spans="1:19" x14ac:dyDescent="0.25">
      <c r="A105" s="194" t="s">
        <v>50</v>
      </c>
      <c r="B105" s="195"/>
      <c r="C105" s="195"/>
      <c r="D105" s="209"/>
      <c r="E105" s="209">
        <f t="shared" si="77"/>
        <v>8.7423847431880031E-2</v>
      </c>
      <c r="F105" s="209">
        <f t="shared" si="78"/>
        <v>3.8723187979736728E-2</v>
      </c>
      <c r="G105" s="209">
        <f t="shared" si="79"/>
        <v>8.928392420092357E-2</v>
      </c>
      <c r="H105" s="209">
        <f t="shared" si="80"/>
        <v>0.19169583511170063</v>
      </c>
      <c r="I105" s="209">
        <f t="shared" si="81"/>
        <v>0.20138079093674377</v>
      </c>
      <c r="J105" s="209">
        <f t="shared" si="82"/>
        <v>0.15343478822731549</v>
      </c>
      <c r="K105" s="209">
        <f t="shared" si="83"/>
        <v>-8.1813486229306398E-2</v>
      </c>
      <c r="L105" s="209">
        <f t="shared" si="84"/>
        <v>-0.29579110839220735</v>
      </c>
      <c r="M105" s="209">
        <f t="shared" si="85"/>
        <v>-0.60978558142892092</v>
      </c>
      <c r="N105" s="209">
        <f t="shared" si="86"/>
        <v>-0.37472035904546441</v>
      </c>
      <c r="O105" s="209">
        <f t="shared" si="87"/>
        <v>6.4924851418629137E-2</v>
      </c>
      <c r="P105" s="209">
        <f t="shared" si="88"/>
        <v>0.36036120039125707</v>
      </c>
      <c r="Q105" s="209">
        <f t="shared" si="89"/>
        <v>0.22359619065038849</v>
      </c>
      <c r="R105" s="209">
        <f t="shared" si="90"/>
        <v>0.26692949992377413</v>
      </c>
      <c r="S105" s="209">
        <f t="shared" si="91"/>
        <v>-7.0715036009645349E-3</v>
      </c>
    </row>
    <row r="106" spans="1:19" x14ac:dyDescent="0.25">
      <c r="A106" s="194" t="s">
        <v>71</v>
      </c>
      <c r="B106" s="195"/>
      <c r="C106" s="195"/>
      <c r="D106" s="209"/>
      <c r="E106" s="209">
        <f t="shared" ref="E106" si="92">IF(D23=14,"",E32/D32-1)</f>
        <v>0.14839191152477338</v>
      </c>
      <c r="F106" s="209">
        <f t="shared" ref="F106" si="93">IF(E23=14,"",F32/E32-1)</f>
        <v>0.14312666253761019</v>
      </c>
      <c r="G106" s="209">
        <f t="shared" ref="G106" si="94">IF(F23=14,"",G32/F32-1)</f>
        <v>-0.11101896572798375</v>
      </c>
      <c r="H106" s="209">
        <f t="shared" ref="H106" si="95">IF(G23=14,"",H32/G32-1)</f>
        <v>-3.8771031385379628E-2</v>
      </c>
      <c r="I106" s="209">
        <f t="shared" ref="I106" si="96">IF(H23=14,"",I32/H32-1)</f>
        <v>-8.3800918663510249E-3</v>
      </c>
      <c r="J106" s="209">
        <f t="shared" ref="J106" si="97">IF(I23=14,"",J32/I32-1)</f>
        <v>-8.2523854084082249E-4</v>
      </c>
      <c r="K106" s="209">
        <f t="shared" ref="K106" si="98">IF(J23=14,"",K32/J32-1)</f>
        <v>2.4249141746697678E-2</v>
      </c>
      <c r="L106" s="209">
        <f t="shared" ref="L106" si="99">IF(K23=14,"",L32/K32-1)</f>
        <v>-4.9393699142478487E-2</v>
      </c>
      <c r="M106" s="209">
        <f t="shared" ref="M106" si="100">IF(L23=14,"",M32/L32-1)</f>
        <v>9.6618141738850749E-2</v>
      </c>
      <c r="N106" s="209">
        <f t="shared" ref="N106" si="101">IF(M23=14,"",N32/M32-1)</f>
        <v>-2.980854237011854E-2</v>
      </c>
      <c r="O106" s="209">
        <f t="shared" ref="O106" si="102">IF(N23=14,"",O32/N32-1)</f>
        <v>0.15921065027295267</v>
      </c>
      <c r="P106" s="209">
        <f t="shared" ref="P106" si="103">IF(O23=14,"",P32/O32-1)</f>
        <v>-6.2573351195400417E-2</v>
      </c>
      <c r="Q106" s="209">
        <f t="shared" ref="Q106" si="104">IF(P23=14,"",Q32/P32-1)</f>
        <v>-1.8500910570495854E-2</v>
      </c>
      <c r="R106" s="209">
        <f t="shared" ref="R106" si="105">IF(Q23=14,"",R32/Q32-1)</f>
        <v>7.0496225520102929E-2</v>
      </c>
      <c r="S106" s="209">
        <f t="shared" ref="S106" si="106">IF(R23=14,"",S32/R32-1)</f>
        <v>4.3343160224949218E-2</v>
      </c>
    </row>
    <row r="107" spans="1:19" x14ac:dyDescent="0.25">
      <c r="A107" s="199" t="s">
        <v>171</v>
      </c>
      <c r="B107" s="200"/>
      <c r="C107" s="200"/>
      <c r="D107" s="210"/>
      <c r="E107" s="210">
        <f t="shared" ref="E107:E108" si="107">IF(D33=0,"",E33/D33-1)</f>
        <v>0.11318681397032604</v>
      </c>
      <c r="F107" s="210">
        <f t="shared" ref="F107:F108" si="108">IF(E33=0,"",F33/E33-1)</f>
        <v>-0.23881849392263343</v>
      </c>
      <c r="G107" s="210">
        <f t="shared" ref="G107:G108" si="109">IF(F33=0,"",G33/F33-1)</f>
        <v>7.9713343730874797E-2</v>
      </c>
      <c r="H107" s="210">
        <f t="shared" ref="H107:H108" si="110">IF(G33=0,"",H33/G33-1)</f>
        <v>0.20912073739977699</v>
      </c>
      <c r="I107" s="210">
        <f t="shared" ref="I107:I108" si="111">IF(H33=0,"",I33/H33-1)</f>
        <v>-9.9442502521119636E-2</v>
      </c>
      <c r="J107" s="210">
        <f t="shared" ref="J107:J108" si="112">IF(I33=0,"",J33/I33-1)</f>
        <v>0.44378337919866384</v>
      </c>
      <c r="K107" s="210">
        <f t="shared" ref="K107:K108" si="113">IF(J33=0,"",K33/J33-1)</f>
        <v>-0.24748579619308353</v>
      </c>
      <c r="L107" s="210">
        <f t="shared" ref="L107:L108" si="114">IF(K33=0,"",L33/K33-1)</f>
        <v>-9.9385527171489407E-2</v>
      </c>
      <c r="M107" s="210">
        <f t="shared" ref="M107:M108" si="115">IF(L33=0,"",M33/L33-1)</f>
        <v>-0.39906356850757374</v>
      </c>
      <c r="N107" s="210">
        <f t="shared" ref="N107:N108" si="116">IF(M33=0,"",N33/M33-1)</f>
        <v>0.42283586311787036</v>
      </c>
      <c r="O107" s="210">
        <f t="shared" ref="O107:O108" si="117">IF(N33=0,"",O33/N33-1)</f>
        <v>0.30505786874635588</v>
      </c>
      <c r="P107" s="210">
        <f t="shared" ref="P107:P108" si="118">IF(O33=0,"",P33/O33-1)</f>
        <v>3.3773866481977999E-2</v>
      </c>
      <c r="Q107" s="210">
        <f t="shared" ref="Q107:Q108" si="119">IF(P33=0,"",Q33/P33-1)</f>
        <v>4.3416609319506971E-2</v>
      </c>
      <c r="R107" s="210">
        <f t="shared" ref="R107:R108" si="120">IF(Q33=0,"",R33/Q33-1)</f>
        <v>6.7595188714010268E-2</v>
      </c>
      <c r="S107" s="210">
        <f t="shared" ref="S107:S108" si="121">IF(R33=0,"",S33/R33-1)</f>
        <v>9.4588541251305891E-2</v>
      </c>
    </row>
    <row r="108" spans="1:19" x14ac:dyDescent="0.25">
      <c r="A108" s="211" t="s">
        <v>8</v>
      </c>
      <c r="B108" s="140"/>
      <c r="C108" s="140"/>
      <c r="D108" s="204"/>
      <c r="E108" s="204">
        <f t="shared" si="107"/>
        <v>0.11318681397032626</v>
      </c>
      <c r="F108" s="204">
        <f t="shared" si="108"/>
        <v>-1</v>
      </c>
      <c r="G108" s="204" t="str">
        <f t="shared" si="109"/>
        <v/>
      </c>
      <c r="H108" s="204" t="str">
        <f t="shared" si="110"/>
        <v/>
      </c>
      <c r="I108" s="204" t="str">
        <f t="shared" si="111"/>
        <v/>
      </c>
      <c r="J108" s="204" t="str">
        <f t="shared" si="112"/>
        <v/>
      </c>
      <c r="K108" s="204" t="str">
        <f t="shared" si="113"/>
        <v/>
      </c>
      <c r="L108" s="204" t="str">
        <f t="shared" si="114"/>
        <v/>
      </c>
      <c r="M108" s="204" t="str">
        <f t="shared" si="115"/>
        <v/>
      </c>
      <c r="N108" s="204" t="str">
        <f t="shared" si="116"/>
        <v/>
      </c>
      <c r="O108" s="204" t="str">
        <f t="shared" si="117"/>
        <v/>
      </c>
      <c r="P108" s="204" t="str">
        <f t="shared" si="118"/>
        <v/>
      </c>
      <c r="Q108" s="204" t="str">
        <f t="shared" si="119"/>
        <v/>
      </c>
      <c r="R108" s="204" t="str">
        <f t="shared" si="120"/>
        <v/>
      </c>
      <c r="S108" s="204" t="str">
        <f t="shared" si="121"/>
        <v/>
      </c>
    </row>
    <row r="109" spans="1:19" x14ac:dyDescent="0.25">
      <c r="A109" s="211" t="s">
        <v>183</v>
      </c>
      <c r="B109" s="140"/>
      <c r="C109" s="140"/>
      <c r="D109" s="204"/>
      <c r="E109" s="204">
        <f t="shared" ref="E109" si="122">IF(D37=0,"",E37/D37-1)</f>
        <v>0.11318681397032604</v>
      </c>
      <c r="F109" s="204">
        <f t="shared" ref="F109" si="123">IF(E37=0,"",F37/E37-1)</f>
        <v>-0.19046589320676399</v>
      </c>
      <c r="G109" s="204">
        <f t="shared" ref="G109" si="124">IF(F37=0,"",G37/F37-1)</f>
        <v>7.9713343730874797E-2</v>
      </c>
      <c r="H109" s="204">
        <f t="shared" ref="H109" si="125">IF(G37=0,"",H37/G37-1)</f>
        <v>0.20912073739977699</v>
      </c>
      <c r="I109" s="204">
        <f t="shared" ref="I109" si="126">IF(H37=0,"",I37/H37-1)</f>
        <v>-9.9442502521119636E-2</v>
      </c>
      <c r="J109" s="204">
        <f t="shared" ref="J109" si="127">IF(I37=0,"",J37/I37-1)</f>
        <v>0.44378337919866384</v>
      </c>
      <c r="K109" s="204">
        <f t="shared" ref="K109" si="128">IF(J37=0,"",K37/J37-1)</f>
        <v>-0.24748579619308353</v>
      </c>
      <c r="L109" s="204">
        <f t="shared" ref="L109" si="129">IF(K37=0,"",L37/K37-1)</f>
        <v>-9.9385527171489407E-2</v>
      </c>
      <c r="M109" s="204">
        <f t="shared" ref="M109" si="130">IF(L37=0,"",M37/L37-1)</f>
        <v>-0.39906356850757374</v>
      </c>
      <c r="N109" s="204">
        <f t="shared" ref="N109" si="131">IF(M37=0,"",N37/M37-1)</f>
        <v>0.42283586311787036</v>
      </c>
      <c r="O109" s="204">
        <f t="shared" ref="O109" si="132">IF(N37=0,"",O37/N37-1)</f>
        <v>0.30505786874635588</v>
      </c>
      <c r="P109" s="204">
        <f t="shared" ref="P109" si="133">IF(O37=0,"",P37/O37-1)</f>
        <v>3.3773866481977999E-2</v>
      </c>
      <c r="Q109" s="204">
        <f t="shared" ref="Q109" si="134">IF(P37=0,"",Q37/P37-1)</f>
        <v>4.3416609319506971E-2</v>
      </c>
      <c r="R109" s="204">
        <f t="shared" ref="R109" si="135">IF(Q37=0,"",R37/Q37-1)</f>
        <v>6.7595188714010268E-2</v>
      </c>
      <c r="S109" s="204">
        <f t="shared" ref="S109" si="136">IF(R37=0,"",S37/R37-1)</f>
        <v>9.4588541251305891E-2</v>
      </c>
    </row>
    <row r="110" spans="1:19" x14ac:dyDescent="0.25">
      <c r="A110" s="179" t="s">
        <v>7</v>
      </c>
      <c r="B110" s="140"/>
      <c r="C110" s="140"/>
      <c r="D110" s="204"/>
      <c r="E110" s="204">
        <f t="shared" ref="E110:E111" si="137">IF(D43=0,"",E43/D43-1)</f>
        <v>0.1747103914186634</v>
      </c>
      <c r="F110" s="204">
        <f t="shared" ref="F110:F111" si="138">IF(E43=0,"",F43/E43-1)</f>
        <v>0.32921314967859971</v>
      </c>
      <c r="G110" s="204">
        <f t="shared" ref="G110:G111" si="139">IF(F43=0,"",G43/F43-1)</f>
        <v>-0.22532049570967116</v>
      </c>
      <c r="H110" s="204">
        <f t="shared" ref="H110:H111" si="140">IF(G43=0,"",H43/G43-1)</f>
        <v>-0.10908770819034863</v>
      </c>
      <c r="I110" s="204">
        <f t="shared" ref="I110:I111" si="141">IF(H43=0,"",I43/H43-1)</f>
        <v>-4.0441941336162524E-2</v>
      </c>
      <c r="J110" s="204">
        <f t="shared" ref="J110:J111" si="142">IF(I43=0,"",J43/I43-1)</f>
        <v>-6.1154723676872358E-2</v>
      </c>
      <c r="K110" s="204">
        <f t="shared" ref="K110:K111" si="143">IF(J43=0,"",K43/J43-1)</f>
        <v>0.13351613340090496</v>
      </c>
      <c r="L110" s="204">
        <f t="shared" ref="L110:L111" si="144">IF(K43=0,"",L43/K43-1)</f>
        <v>-2.7352487259303393E-2</v>
      </c>
      <c r="M110" s="204">
        <f t="shared" ref="M110:M111" si="145">IF(L43=0,"",M43/L43-1)</f>
        <v>0.27744756082770738</v>
      </c>
      <c r="N110" s="204">
        <f t="shared" ref="N110:N111" si="146">IF(M43=0,"",N43/M43-1)</f>
        <v>2.345108978597521E-3</v>
      </c>
      <c r="O110" s="204">
        <f t="shared" ref="O110:O111" si="147">IF(N43=0,"",O43/N43-1)</f>
        <v>0.16007090140678004</v>
      </c>
      <c r="P110" s="204">
        <f t="shared" ref="P110:P111" si="148">IF(O43=0,"",P43/O43-1)</f>
        <v>-8.5423887519641695E-2</v>
      </c>
      <c r="Q110" s="204">
        <f t="shared" ref="Q110:Q111" si="149">IF(P43=0,"",Q43/P43-1)</f>
        <v>-0.10915053520197382</v>
      </c>
      <c r="R110" s="204">
        <f t="shared" ref="R110:R111" si="150">IF(Q43=0,"",R43/Q43-1)</f>
        <v>5.7665636186472691E-2</v>
      </c>
      <c r="S110" s="204">
        <f t="shared" ref="S110:S111" si="151">IF(R43=0,"",S43/R43-1)</f>
        <v>8.2878914514345814E-2</v>
      </c>
    </row>
    <row r="111" spans="1:19" ht="22.5" x14ac:dyDescent="0.25">
      <c r="A111" s="211" t="s">
        <v>26</v>
      </c>
      <c r="B111" s="140"/>
      <c r="C111" s="140"/>
      <c r="D111" s="204"/>
      <c r="E111" s="204">
        <f t="shared" si="137"/>
        <v>-0.61695533877261077</v>
      </c>
      <c r="F111" s="204">
        <f t="shared" si="138"/>
        <v>5.7022480988167201E-2</v>
      </c>
      <c r="G111" s="204">
        <f t="shared" si="139"/>
        <v>-0.22445787727490907</v>
      </c>
      <c r="H111" s="204">
        <f t="shared" si="140"/>
        <v>0.23180697115282056</v>
      </c>
      <c r="I111" s="204">
        <f t="shared" si="141"/>
        <v>-0.16133409129435572</v>
      </c>
      <c r="J111" s="204">
        <f t="shared" si="142"/>
        <v>-6.8628767141983626E-2</v>
      </c>
      <c r="K111" s="204">
        <f t="shared" si="143"/>
        <v>1.5412338711236186</v>
      </c>
      <c r="L111" s="204">
        <f t="shared" si="144"/>
        <v>-0.12829432712087296</v>
      </c>
      <c r="M111" s="204">
        <f t="shared" si="145"/>
        <v>0.1778227227282172</v>
      </c>
      <c r="N111" s="204">
        <f t="shared" si="146"/>
        <v>-5.0948235760837179E-2</v>
      </c>
      <c r="O111" s="204">
        <f t="shared" si="147"/>
        <v>1.2812465818975074</v>
      </c>
      <c r="P111" s="204">
        <f t="shared" si="148"/>
        <v>0.388957527225684</v>
      </c>
      <c r="Q111" s="204">
        <f t="shared" si="149"/>
        <v>-0.28004905817146286</v>
      </c>
      <c r="R111" s="204">
        <f t="shared" si="150"/>
        <v>-0.1543331470197763</v>
      </c>
      <c r="S111" s="204">
        <f t="shared" si="151"/>
        <v>1.690426586233218E-2</v>
      </c>
    </row>
    <row r="112" spans="1:19" ht="22.5" x14ac:dyDescent="0.25">
      <c r="A112" s="211" t="s">
        <v>16</v>
      </c>
      <c r="B112" s="140"/>
      <c r="C112" s="140"/>
      <c r="D112" s="204"/>
      <c r="E112" s="204">
        <f t="shared" ref="E112:E113" si="152">IF(D47=0,"",E47/D47-1)</f>
        <v>0.35122109471025875</v>
      </c>
      <c r="F112" s="204">
        <f t="shared" ref="F112:F113" si="153">IF(E47=0,"",F47/E47-1)</f>
        <v>0.34641699104614765</v>
      </c>
      <c r="G112" s="204">
        <f t="shared" ref="G112:G113" si="154">IF(F47=0,"",G47/F47-1)</f>
        <v>-0.22536329884403516</v>
      </c>
      <c r="H112" s="204">
        <f t="shared" ref="H112:H113" si="155">IF(G47=0,"",H47/G47-1)</f>
        <v>-0.12602267624924512</v>
      </c>
      <c r="I112" s="204">
        <f t="shared" ref="I112:I113" si="156">IF(H47=0,"",I47/H47-1)</f>
        <v>-3.1977374214060772E-2</v>
      </c>
      <c r="J112" s="204">
        <f t="shared" ref="J112:J113" si="157">IF(I47=0,"",J47/I47-1)</f>
        <v>-6.0701340133395565E-2</v>
      </c>
      <c r="K112" s="204">
        <f t="shared" ref="K112:K113" si="158">IF(J47=0,"",K47/J47-1)</f>
        <v>4.8843155627183998E-2</v>
      </c>
      <c r="L112" s="204">
        <f t="shared" ref="L112:L113" si="159">IF(K47=0,"",L47/K47-1)</f>
        <v>-1.2641746117978525E-2</v>
      </c>
      <c r="M112" s="204">
        <f t="shared" ref="M112:M113" si="160">IF(L47=0,"",M47/L47-1)</f>
        <v>0.29026573230139663</v>
      </c>
      <c r="N112" s="204">
        <f t="shared" ref="N112:N113" si="161">IF(M47=0,"",N47/M47-1)</f>
        <v>8.6045015709035333E-3</v>
      </c>
      <c r="O112" s="204">
        <f t="shared" ref="O112:O113" si="162">IF(N47=0,"",O47/N47-1)</f>
        <v>3.6162178363054798E-2</v>
      </c>
      <c r="P112" s="204">
        <f t="shared" ref="P112:P113" si="163">IF(O47=0,"",P47/O47-1)</f>
        <v>-0.20084901787984222</v>
      </c>
      <c r="Q112" s="204">
        <f t="shared" ref="Q112:Q113" si="164">IF(P47=0,"",Q47/P47-1)</f>
        <v>-3.6878356813831448E-2</v>
      </c>
      <c r="R112" s="204">
        <f t="shared" ref="R112:R113" si="165">IF(Q47=0,"",R47/Q47-1)</f>
        <v>0.12468309652060072</v>
      </c>
      <c r="S112" s="204">
        <f t="shared" ref="S112:S113" si="166">IF(R47=0,"",S47/R47-1)</f>
        <v>9.8560891928317407E-2</v>
      </c>
    </row>
    <row r="113" spans="1:19" ht="22.5" x14ac:dyDescent="0.25">
      <c r="A113" s="179" t="s">
        <v>6</v>
      </c>
      <c r="B113" s="140"/>
      <c r="C113" s="140"/>
      <c r="D113" s="204"/>
      <c r="E113" s="204">
        <f t="shared" si="152"/>
        <v>-5.5718015382323349E-2</v>
      </c>
      <c r="F113" s="204">
        <f t="shared" si="153"/>
        <v>-5.9710237573108893E-2</v>
      </c>
      <c r="G113" s="204">
        <f t="shared" si="154"/>
        <v>1.5555895073947612E-2</v>
      </c>
      <c r="H113" s="204">
        <f t="shared" si="155"/>
        <v>5.7049974546773852E-2</v>
      </c>
      <c r="I113" s="204">
        <f t="shared" si="156"/>
        <v>0.11042630815749077</v>
      </c>
      <c r="J113" s="204">
        <f t="shared" si="157"/>
        <v>4.9949157430030366E-2</v>
      </c>
      <c r="K113" s="204">
        <f t="shared" si="158"/>
        <v>7.670217455558781E-2</v>
      </c>
      <c r="L113" s="204">
        <f t="shared" si="159"/>
        <v>-0.25863120707112619</v>
      </c>
      <c r="M113" s="204">
        <f t="shared" si="160"/>
        <v>-0.35075497818577317</v>
      </c>
      <c r="N113" s="204">
        <f t="shared" si="161"/>
        <v>-0.27551614881286224</v>
      </c>
      <c r="O113" s="204">
        <f t="shared" si="162"/>
        <v>0.18888720348280819</v>
      </c>
      <c r="P113" s="204">
        <f t="shared" si="163"/>
        <v>-8.9062562324038863E-2</v>
      </c>
      <c r="Q113" s="204">
        <f t="shared" si="164"/>
        <v>0.25777152271566028</v>
      </c>
      <c r="R113" s="204">
        <f t="shared" si="165"/>
        <v>-3.0643878947999914E-2</v>
      </c>
      <c r="S113" s="204">
        <f t="shared" si="166"/>
        <v>-1.9979501445180681E-2</v>
      </c>
    </row>
    <row r="114" spans="1:19" x14ac:dyDescent="0.25">
      <c r="A114" s="179" t="s">
        <v>5</v>
      </c>
      <c r="B114" s="140"/>
      <c r="C114" s="140"/>
      <c r="D114" s="204"/>
      <c r="E114" s="204">
        <f t="shared" ref="E114:E115" si="167">IF(D52=0,"",E52/D52-1)</f>
        <v>0.31039732439087264</v>
      </c>
      <c r="F114" s="204">
        <f t="shared" ref="F114:F115" si="168">IF(E52=0,"",F52/E52-1)</f>
        <v>-4.366272388536141E-2</v>
      </c>
      <c r="G114" s="204">
        <f t="shared" ref="G114:G115" si="169">IF(F52=0,"",G52/F52-1)</f>
        <v>7.1639639639640151E-3</v>
      </c>
      <c r="H114" s="204">
        <f t="shared" ref="H114:H115" si="170">IF(G52=0,"",H52/G52-1)</f>
        <v>-1.5998443187300038E-2</v>
      </c>
      <c r="I114" s="204">
        <f t="shared" ref="I114:I115" si="171">IF(H52=0,"",I52/H52-1)</f>
        <v>8.2781412390723785E-2</v>
      </c>
      <c r="J114" s="204">
        <f t="shared" ref="J114:J115" si="172">IF(I52=0,"",J52/I52-1)</f>
        <v>-2.7290235841613941E-2</v>
      </c>
      <c r="K114" s="204">
        <f t="shared" ref="K114:K115" si="173">IF(J52=0,"",K52/J52-1)</f>
        <v>-0.32933708354200864</v>
      </c>
      <c r="L114" s="204">
        <f t="shared" ref="L114:L115" si="174">IF(K52=0,"",L52/K52-1)</f>
        <v>-8.6614511271877803E-2</v>
      </c>
      <c r="M114" s="204">
        <f t="shared" ref="M114:M115" si="175">IF(L52=0,"",M52/L52-1)</f>
        <v>1.071413238788943E-2</v>
      </c>
      <c r="N114" s="204">
        <f t="shared" ref="N114:N115" si="176">IF(M52=0,"",N52/M52-1)</f>
        <v>-6.2816968824939923E-2</v>
      </c>
      <c r="O114" s="204">
        <f t="shared" ref="O114:O115" si="177">IF(N52=0,"",O52/N52-1)</f>
        <v>8.8406643836397292E-2</v>
      </c>
      <c r="P114" s="204">
        <f t="shared" ref="P114:P115" si="178">IF(O52=0,"",P52/O52-1)</f>
        <v>-0.1804393954326583</v>
      </c>
      <c r="Q114" s="204">
        <f t="shared" ref="Q114:Q115" si="179">IF(P52=0,"",Q52/P52-1)</f>
        <v>0.17100993038375778</v>
      </c>
      <c r="R114" s="204">
        <f t="shared" ref="R114:R115" si="180">IF(Q52=0,"",R52/Q52-1)</f>
        <v>-5.5777786076500413E-2</v>
      </c>
      <c r="S114" s="204">
        <f t="shared" ref="S114:S115" si="181">IF(R52=0,"",S52/R52-1)</f>
        <v>-5.5001197056243289E-2</v>
      </c>
    </row>
    <row r="115" spans="1:19" x14ac:dyDescent="0.25">
      <c r="A115" s="211" t="s">
        <v>27</v>
      </c>
      <c r="B115" s="140"/>
      <c r="C115" s="140"/>
      <c r="D115" s="204"/>
      <c r="E115" s="204">
        <f t="shared" si="167"/>
        <v>-6.1682593134151475E-2</v>
      </c>
      <c r="F115" s="204">
        <f t="shared" si="168"/>
        <v>8.1877856926520609E-2</v>
      </c>
      <c r="G115" s="204">
        <f t="shared" si="169"/>
        <v>6.1950471934575368E-3</v>
      </c>
      <c r="H115" s="204">
        <f t="shared" si="170"/>
        <v>-0.16792607365899104</v>
      </c>
      <c r="I115" s="204">
        <f t="shared" si="171"/>
        <v>-0.12649316021122126</v>
      </c>
      <c r="J115" s="204">
        <f t="shared" si="172"/>
        <v>-7.5729135416414239E-2</v>
      </c>
      <c r="K115" s="204">
        <f t="shared" si="173"/>
        <v>-5.3994727941623077E-3</v>
      </c>
      <c r="L115" s="204">
        <f t="shared" si="174"/>
        <v>-9.7290703562687098E-2</v>
      </c>
      <c r="M115" s="204">
        <f t="shared" si="175"/>
        <v>-0.13314233772136286</v>
      </c>
      <c r="N115" s="204">
        <f t="shared" si="176"/>
        <v>0.13082666666666665</v>
      </c>
      <c r="O115" s="204">
        <f t="shared" si="177"/>
        <v>-2.6940171952152481E-2</v>
      </c>
      <c r="P115" s="204">
        <f t="shared" si="178"/>
        <v>5.2553161292214989E-2</v>
      </c>
      <c r="Q115" s="204">
        <f t="shared" si="179"/>
        <v>7.2633371521333201E-2</v>
      </c>
      <c r="R115" s="204">
        <f t="shared" si="180"/>
        <v>-4.0626265257248662E-5</v>
      </c>
      <c r="S115" s="204">
        <f t="shared" si="181"/>
        <v>-8.8366092093378534E-2</v>
      </c>
    </row>
    <row r="116" spans="1:19" ht="22.5" x14ac:dyDescent="0.25">
      <c r="A116" s="211" t="s">
        <v>21</v>
      </c>
      <c r="B116" s="140"/>
      <c r="C116" s="140"/>
      <c r="D116" s="204"/>
      <c r="E116" s="204">
        <f t="shared" ref="E116:E122" si="182">IF(D56=0,"",E56/D56-1)</f>
        <v>0.56841448729588162</v>
      </c>
      <c r="F116" s="204">
        <f t="shared" ref="F116:F122" si="183">IF(E56=0,"",F56/E56-1)</f>
        <v>-9.5744456880252793E-2</v>
      </c>
      <c r="G116" s="204">
        <f t="shared" ref="G116:G122" si="184">IF(F56=0,"",G56/F56-1)</f>
        <v>7.6448861566240645E-3</v>
      </c>
      <c r="H116" s="204">
        <f t="shared" ref="H116:H122" si="185">IF(G56=0,"",H56/G56-1)</f>
        <v>5.9302389738264738E-2</v>
      </c>
      <c r="I116" s="204">
        <f t="shared" ref="I116:I122" si="186">IF(H56=0,"",I56/H56-1)</f>
        <v>0.16425586297845118</v>
      </c>
      <c r="J116" s="204">
        <f t="shared" ref="J116:J122" si="187">IF(I56=0,"",J56/I56-1)</f>
        <v>-1.3141516834852762E-2</v>
      </c>
      <c r="K116" s="204">
        <f t="shared" ref="K116:K122" si="188">IF(J56=0,"",K56/J56-1)</f>
        <v>-0.41795644416454936</v>
      </c>
      <c r="L116" s="204">
        <f t="shared" ref="L116:L122" si="189">IF(K56=0,"",L56/K56-1)</f>
        <v>-8.1623634754168117E-2</v>
      </c>
      <c r="M116" s="204">
        <f t="shared" ref="M116:M122" si="190">IF(L56=0,"",M56/L56-1)</f>
        <v>7.6816505870217711E-2</v>
      </c>
      <c r="N116" s="204">
        <f t="shared" ref="N116:N122" si="191">IF(M56=0,"",N56/M56-1)</f>
        <v>-0.13444730179588238</v>
      </c>
      <c r="O116" s="204">
        <f t="shared" ref="O116:O122" si="192">IF(N56=0,"",O56/N56-1)</f>
        <v>0.14415112520270679</v>
      </c>
      <c r="P116" s="204">
        <f t="shared" ref="P116:P122" si="193">IF(O56=0,"",P56/O56-1)</f>
        <v>-0.27620167323746969</v>
      </c>
      <c r="Q116" s="204">
        <f t="shared" ref="Q116:Q122" si="194">IF(P56=0,"",Q56/P56-1)</f>
        <v>0.2298090079462789</v>
      </c>
      <c r="R116" s="204">
        <f t="shared" ref="R116:R122" si="195">IF(Q56=0,"",R56/Q56-1)</f>
        <v>-8.4833888325471341E-2</v>
      </c>
      <c r="S116" s="204">
        <f t="shared" ref="S116:S122" si="196">IF(R56=0,"",S56/R56-1)</f>
        <v>-3.5996335541196633E-2</v>
      </c>
    </row>
    <row r="117" spans="1:19" ht="22.5" x14ac:dyDescent="0.25">
      <c r="A117" s="179" t="s">
        <v>4</v>
      </c>
      <c r="B117" s="140"/>
      <c r="C117" s="140"/>
      <c r="D117" s="204"/>
      <c r="E117" s="204">
        <f t="shared" si="182"/>
        <v>0.17604422083583571</v>
      </c>
      <c r="F117" s="204">
        <f t="shared" si="183"/>
        <v>7.0473739484157472E-2</v>
      </c>
      <c r="G117" s="204">
        <f t="shared" si="184"/>
        <v>0.11970079457692484</v>
      </c>
      <c r="H117" s="204">
        <f t="shared" si="185"/>
        <v>-2.8124896505223984E-2</v>
      </c>
      <c r="I117" s="204">
        <f t="shared" si="186"/>
        <v>-3.1180947639836032E-2</v>
      </c>
      <c r="J117" s="204">
        <f t="shared" si="187"/>
        <v>3.796306701575114E-2</v>
      </c>
      <c r="K117" s="204">
        <f t="shared" si="188"/>
        <v>2.8278652338506349E-2</v>
      </c>
      <c r="L117" s="204">
        <f t="shared" si="189"/>
        <v>-7.2116187480422145E-3</v>
      </c>
      <c r="M117" s="204">
        <f t="shared" si="190"/>
        <v>7.1276833773550319E-3</v>
      </c>
      <c r="N117" s="204">
        <f t="shared" si="191"/>
        <v>0.12213481948424065</v>
      </c>
      <c r="O117" s="204">
        <f t="shared" si="192"/>
        <v>7.6126178902891084E-2</v>
      </c>
      <c r="P117" s="204">
        <f t="shared" si="193"/>
        <v>-1.1460550609376785E-4</v>
      </c>
      <c r="Q117" s="204">
        <f t="shared" si="194"/>
        <v>0.10732902471010131</v>
      </c>
      <c r="R117" s="204">
        <f t="shared" si="195"/>
        <v>0.10802152992399283</v>
      </c>
      <c r="S117" s="204">
        <f t="shared" si="196"/>
        <v>-1.8657501208377392E-2</v>
      </c>
    </row>
    <row r="118" spans="1:19" x14ac:dyDescent="0.25">
      <c r="A118" s="179" t="s">
        <v>3</v>
      </c>
      <c r="B118" s="140"/>
      <c r="C118" s="140"/>
      <c r="D118" s="204"/>
      <c r="E118" s="204">
        <f t="shared" si="182"/>
        <v>-4.0055325014990206E-2</v>
      </c>
      <c r="F118" s="204">
        <f t="shared" si="183"/>
        <v>-6.3297402290830362E-2</v>
      </c>
      <c r="G118" s="204">
        <f t="shared" si="184"/>
        <v>0.56819932869723977</v>
      </c>
      <c r="H118" s="204">
        <f t="shared" si="185"/>
        <v>-0.29302409353769188</v>
      </c>
      <c r="I118" s="204">
        <f t="shared" si="186"/>
        <v>0.12184143699922068</v>
      </c>
      <c r="J118" s="204">
        <f t="shared" si="187"/>
        <v>-0.11426950334648789</v>
      </c>
      <c r="K118" s="204">
        <f t="shared" si="188"/>
        <v>5.3894484607331261E-2</v>
      </c>
      <c r="L118" s="204">
        <f t="shared" si="189"/>
        <v>-3.1533706901483272E-2</v>
      </c>
      <c r="M118" s="204">
        <f t="shared" si="190"/>
        <v>-0.41147071382032507</v>
      </c>
      <c r="N118" s="204">
        <f t="shared" si="191"/>
        <v>-0.11543188764973156</v>
      </c>
      <c r="O118" s="204">
        <f t="shared" si="192"/>
        <v>0.67755939242404151</v>
      </c>
      <c r="P118" s="204">
        <f t="shared" si="193"/>
        <v>-0.12759276650433182</v>
      </c>
      <c r="Q118" s="204">
        <f t="shared" si="194"/>
        <v>-3.3862854564001399E-2</v>
      </c>
      <c r="R118" s="204">
        <f t="shared" si="195"/>
        <v>-0.1232080472759729</v>
      </c>
      <c r="S118" s="204">
        <f t="shared" si="196"/>
        <v>9.0460518063563367E-2</v>
      </c>
    </row>
    <row r="119" spans="1:19" x14ac:dyDescent="0.25">
      <c r="A119" s="179" t="s">
        <v>2</v>
      </c>
      <c r="B119" s="140"/>
      <c r="C119" s="140"/>
      <c r="D119" s="204"/>
      <c r="E119" s="204">
        <f t="shared" si="182"/>
        <v>0.13619125077461858</v>
      </c>
      <c r="F119" s="204">
        <f t="shared" si="183"/>
        <v>-1.9007336707492994E-2</v>
      </c>
      <c r="G119" s="204">
        <f t="shared" si="184"/>
        <v>-0.12651959665067058</v>
      </c>
      <c r="H119" s="204">
        <f t="shared" si="185"/>
        <v>7.2898794409053114E-2</v>
      </c>
      <c r="I119" s="204">
        <f t="shared" si="186"/>
        <v>4.6318080801351247E-2</v>
      </c>
      <c r="J119" s="204">
        <f t="shared" si="187"/>
        <v>1.3709686384088204E-2</v>
      </c>
      <c r="K119" s="204">
        <f t="shared" si="188"/>
        <v>-9.0357461504668724E-2</v>
      </c>
      <c r="L119" s="204">
        <f t="shared" si="189"/>
        <v>-0.10671864129669217</v>
      </c>
      <c r="M119" s="204">
        <f t="shared" si="190"/>
        <v>-3.9406270898725726E-2</v>
      </c>
      <c r="N119" s="204">
        <f t="shared" si="191"/>
        <v>-0.14885057826575565</v>
      </c>
      <c r="O119" s="204">
        <f t="shared" si="192"/>
        <v>0.11209905638929274</v>
      </c>
      <c r="P119" s="204">
        <f t="shared" si="193"/>
        <v>1.3808492062412414E-2</v>
      </c>
      <c r="Q119" s="204">
        <f t="shared" si="194"/>
        <v>-4.7985748843099585E-2</v>
      </c>
      <c r="R119" s="204">
        <f t="shared" si="195"/>
        <v>5.288175198705769E-2</v>
      </c>
      <c r="S119" s="204">
        <f t="shared" si="196"/>
        <v>4.6895701184644256E-2</v>
      </c>
    </row>
    <row r="120" spans="1:19" x14ac:dyDescent="0.25">
      <c r="A120" s="179" t="s">
        <v>1</v>
      </c>
      <c r="B120" s="140"/>
      <c r="C120" s="140"/>
      <c r="D120" s="204"/>
      <c r="E120" s="204">
        <f t="shared" si="182"/>
        <v>1.7308213083917057E-2</v>
      </c>
      <c r="F120" s="204">
        <f t="shared" si="183"/>
        <v>-0.16761357830962309</v>
      </c>
      <c r="G120" s="204">
        <f t="shared" si="184"/>
        <v>-0.10790321629334543</v>
      </c>
      <c r="H120" s="204">
        <f t="shared" si="185"/>
        <v>-0.12716262063809991</v>
      </c>
      <c r="I120" s="204">
        <f t="shared" si="186"/>
        <v>-4.1435024410539256E-2</v>
      </c>
      <c r="J120" s="204">
        <f t="shared" si="187"/>
        <v>-0.10427426171576359</v>
      </c>
      <c r="K120" s="204">
        <f t="shared" si="188"/>
        <v>7.9465577596621761E-2</v>
      </c>
      <c r="L120" s="204">
        <f t="shared" si="189"/>
        <v>-0.16545099580176725</v>
      </c>
      <c r="M120" s="204">
        <f t="shared" si="190"/>
        <v>-9.0800630152104045E-2</v>
      </c>
      <c r="N120" s="204">
        <f t="shared" si="191"/>
        <v>-0.16365589189189189</v>
      </c>
      <c r="O120" s="204">
        <f t="shared" si="192"/>
        <v>9.9605662185188626E-2</v>
      </c>
      <c r="P120" s="204">
        <f t="shared" si="193"/>
        <v>-8.7008199570534517E-2</v>
      </c>
      <c r="Q120" s="204">
        <f t="shared" si="194"/>
        <v>-3.5307457409771814E-2</v>
      </c>
      <c r="R120" s="204">
        <f t="shared" si="195"/>
        <v>3.398133275432258E-2</v>
      </c>
      <c r="S120" s="204">
        <f t="shared" si="196"/>
        <v>-9.1439902343862789E-3</v>
      </c>
    </row>
    <row r="121" spans="1:19" x14ac:dyDescent="0.25">
      <c r="A121" s="179" t="s">
        <v>0</v>
      </c>
      <c r="B121" s="140"/>
      <c r="C121" s="140"/>
      <c r="D121" s="204"/>
      <c r="E121" s="204">
        <f t="shared" si="182"/>
        <v>-0.20396824141395165</v>
      </c>
      <c r="F121" s="204">
        <f t="shared" si="183"/>
        <v>4.8264994647243542E-2</v>
      </c>
      <c r="G121" s="204">
        <f t="shared" si="184"/>
        <v>6.670349526679531E-2</v>
      </c>
      <c r="H121" s="204">
        <f t="shared" si="185"/>
        <v>0.15918323631991349</v>
      </c>
      <c r="I121" s="204">
        <f t="shared" si="186"/>
        <v>1.9774790827773447E-3</v>
      </c>
      <c r="J121" s="204">
        <f t="shared" si="187"/>
        <v>8.7310357076107348E-2</v>
      </c>
      <c r="K121" s="204">
        <f t="shared" si="188"/>
        <v>5.5711886525705356E-2</v>
      </c>
      <c r="L121" s="204">
        <f t="shared" si="189"/>
        <v>-0.41377539848437905</v>
      </c>
      <c r="M121" s="204">
        <f t="shared" si="190"/>
        <v>-0.33284728565041821</v>
      </c>
      <c r="N121" s="204">
        <f t="shared" si="191"/>
        <v>-0.16676557978196249</v>
      </c>
      <c r="O121" s="204">
        <f t="shared" si="192"/>
        <v>1.8097769942460706E-2</v>
      </c>
      <c r="P121" s="204">
        <f t="shared" si="193"/>
        <v>-0.21417178695277561</v>
      </c>
      <c r="Q121" s="204">
        <f t="shared" si="194"/>
        <v>0.10494747866107246</v>
      </c>
      <c r="R121" s="204">
        <f t="shared" si="195"/>
        <v>0.22392493242158529</v>
      </c>
      <c r="S121" s="204">
        <f t="shared" si="196"/>
        <v>-2.0509507693103446E-2</v>
      </c>
    </row>
    <row r="122" spans="1:19" x14ac:dyDescent="0.25">
      <c r="A122" s="212" t="s">
        <v>248</v>
      </c>
      <c r="B122" s="143"/>
      <c r="C122" s="143"/>
      <c r="D122" s="208"/>
      <c r="E122" s="208">
        <f t="shared" si="182"/>
        <v>0.14580968562393837</v>
      </c>
      <c r="F122" s="208">
        <f t="shared" si="183"/>
        <v>8.8164905635803592E-3</v>
      </c>
      <c r="G122" s="208">
        <f t="shared" si="184"/>
        <v>3.5296355625223264E-2</v>
      </c>
      <c r="H122" s="208">
        <f t="shared" si="185"/>
        <v>2.7643415054161569E-2</v>
      </c>
      <c r="I122" s="208">
        <f t="shared" si="186"/>
        <v>-1.4362561333742252E-2</v>
      </c>
      <c r="J122" s="208">
        <f t="shared" si="187"/>
        <v>9.8756184547640125E-2</v>
      </c>
      <c r="K122" s="208">
        <f t="shared" si="188"/>
        <v>-1.9637664947017019E-2</v>
      </c>
      <c r="L122" s="208">
        <f t="shared" si="189"/>
        <v>2.4487197614435408E-2</v>
      </c>
      <c r="M122" s="208">
        <f t="shared" si="190"/>
        <v>5.3995817186045514E-2</v>
      </c>
      <c r="N122" s="208">
        <f t="shared" si="191"/>
        <v>-0.17670388927787894</v>
      </c>
      <c r="O122" s="208">
        <f t="shared" si="192"/>
        <v>0.3522654604265798</v>
      </c>
      <c r="P122" s="208">
        <f t="shared" si="193"/>
        <v>-0.12054788862214494</v>
      </c>
      <c r="Q122" s="208">
        <f t="shared" si="194"/>
        <v>0.13184421018306436</v>
      </c>
      <c r="R122" s="208">
        <f t="shared" si="195"/>
        <v>0.1055711920118334</v>
      </c>
      <c r="S122" s="208">
        <f t="shared" si="196"/>
        <v>3.2568207565441432E-2</v>
      </c>
    </row>
  </sheetData>
  <pageMargins left="0.75" right="0.75" top="1" bottom="1" header="0.5" footer="0.5"/>
  <pageSetup paperSize="9" scale="68" fitToHeight="0" orientation="landscape" horizontalDpi="1200" verticalDpi="12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W230"/>
  <sheetViews>
    <sheetView showGridLines="0" zoomScale="110" zoomScaleNormal="110" workbookViewId="0">
      <pane ySplit="1" topLeftCell="A2" activePane="bottomLeft" state="frozen"/>
      <selection pane="bottomLeft" activeCell="A2" sqref="A2"/>
    </sheetView>
  </sheetViews>
  <sheetFormatPr defaultRowHeight="11.25" x14ac:dyDescent="0.25"/>
  <cols>
    <col min="1" max="1" width="33.7109375" style="8" customWidth="1"/>
    <col min="2" max="2" width="14.85546875" style="8" bestFit="1" customWidth="1"/>
    <col min="3" max="3" width="92.42578125" style="138" bestFit="1" customWidth="1"/>
    <col min="4" max="4" width="38.28515625" style="8" bestFit="1" customWidth="1"/>
    <col min="5" max="16384" width="9.140625" style="8"/>
  </cols>
  <sheetData>
    <row r="1" spans="1:23" x14ac:dyDescent="0.25">
      <c r="A1" s="26" t="s">
        <v>263</v>
      </c>
      <c r="B1" s="27" t="s">
        <v>149</v>
      </c>
      <c r="C1" s="26" t="s">
        <v>150</v>
      </c>
      <c r="D1" s="26" t="s">
        <v>151</v>
      </c>
    </row>
    <row r="2" spans="1:23" x14ac:dyDescent="0.25">
      <c r="A2" s="28" t="s">
        <v>152</v>
      </c>
      <c r="B2" s="29" t="s">
        <v>37</v>
      </c>
      <c r="C2" s="30" t="s">
        <v>38</v>
      </c>
      <c r="D2" s="31" t="s">
        <v>153</v>
      </c>
    </row>
    <row r="3" spans="1:23" x14ac:dyDescent="0.25">
      <c r="A3" s="32" t="s">
        <v>154</v>
      </c>
      <c r="B3" s="33" t="s">
        <v>39</v>
      </c>
      <c r="C3" s="34" t="s">
        <v>40</v>
      </c>
      <c r="D3" s="35" t="s">
        <v>153</v>
      </c>
    </row>
    <row r="4" spans="1:23" ht="11.25" customHeight="1" x14ac:dyDescent="0.25">
      <c r="A4" s="36" t="s">
        <v>155</v>
      </c>
      <c r="B4" s="37" t="s">
        <v>41</v>
      </c>
      <c r="C4" s="38" t="s">
        <v>156</v>
      </c>
      <c r="D4" s="39" t="s">
        <v>153</v>
      </c>
    </row>
    <row r="5" spans="1:23" ht="11.25" customHeight="1" x14ac:dyDescent="0.25">
      <c r="A5" s="40" t="s">
        <v>46</v>
      </c>
      <c r="B5" s="41" t="s">
        <v>45</v>
      </c>
      <c r="C5" s="42"/>
      <c r="D5" s="43"/>
    </row>
    <row r="6" spans="1:23" ht="11.25" customHeight="1" x14ac:dyDescent="0.25">
      <c r="A6" s="44"/>
      <c r="B6" s="45" t="s">
        <v>45</v>
      </c>
      <c r="C6" s="46" t="s">
        <v>46</v>
      </c>
      <c r="D6" s="39" t="s">
        <v>157</v>
      </c>
    </row>
    <row r="7" spans="1:23" ht="11.25" customHeight="1" x14ac:dyDescent="0.25">
      <c r="A7" s="40" t="s">
        <v>69</v>
      </c>
      <c r="B7" s="41" t="s">
        <v>68</v>
      </c>
      <c r="C7" s="42"/>
      <c r="D7" s="43"/>
    </row>
    <row r="8" spans="1:23" ht="11.25" customHeight="1" x14ac:dyDescent="0.25">
      <c r="A8" s="44"/>
      <c r="B8" s="45" t="s">
        <v>68</v>
      </c>
      <c r="C8" s="46" t="s">
        <v>69</v>
      </c>
      <c r="D8" s="39" t="s">
        <v>158</v>
      </c>
    </row>
    <row r="9" spans="1:23" ht="11.25" customHeight="1" x14ac:dyDescent="0.25">
      <c r="A9" s="47" t="s">
        <v>159</v>
      </c>
      <c r="B9" s="48" t="s">
        <v>160</v>
      </c>
      <c r="C9" s="49"/>
    </row>
    <row r="10" spans="1:23" x14ac:dyDescent="0.25">
      <c r="A10" s="50" t="s">
        <v>161</v>
      </c>
      <c r="B10" s="51" t="s">
        <v>162</v>
      </c>
      <c r="C10" s="52"/>
      <c r="D10" s="52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W10" s="53"/>
    </row>
    <row r="11" spans="1:23" x14ac:dyDescent="0.25">
      <c r="A11" s="54"/>
      <c r="B11" s="55" t="s">
        <v>78</v>
      </c>
      <c r="C11" s="56" t="s">
        <v>79</v>
      </c>
      <c r="D11" s="57" t="s">
        <v>158</v>
      </c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W11" s="53"/>
    </row>
    <row r="12" spans="1:23" x14ac:dyDescent="0.25">
      <c r="A12" s="58"/>
      <c r="B12" s="59" t="s">
        <v>80</v>
      </c>
      <c r="C12" s="60" t="s">
        <v>81</v>
      </c>
      <c r="D12" s="61" t="s">
        <v>158</v>
      </c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W12" s="53"/>
    </row>
    <row r="13" spans="1:23" x14ac:dyDescent="0.25">
      <c r="A13" s="58"/>
      <c r="B13" s="59" t="s">
        <v>86</v>
      </c>
      <c r="C13" s="60" t="s">
        <v>87</v>
      </c>
      <c r="D13" s="61" t="s">
        <v>158</v>
      </c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W13" s="53"/>
    </row>
    <row r="14" spans="1:23" x14ac:dyDescent="0.25">
      <c r="A14" s="58"/>
      <c r="B14" s="59" t="s">
        <v>88</v>
      </c>
      <c r="C14" s="60" t="s">
        <v>89</v>
      </c>
      <c r="D14" s="61" t="s">
        <v>158</v>
      </c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W14" s="53"/>
    </row>
    <row r="15" spans="1:23" x14ac:dyDescent="0.25">
      <c r="A15" s="58"/>
      <c r="B15" s="59" t="s">
        <v>90</v>
      </c>
      <c r="C15" s="60" t="s">
        <v>91</v>
      </c>
      <c r="D15" s="61" t="s">
        <v>158</v>
      </c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W15" s="53"/>
    </row>
    <row r="16" spans="1:23" ht="11.25" customHeight="1" x14ac:dyDescent="0.25">
      <c r="A16" s="62"/>
      <c r="B16" s="63" t="s">
        <v>92</v>
      </c>
      <c r="C16" s="64" t="s">
        <v>93</v>
      </c>
      <c r="D16" s="65" t="s">
        <v>158</v>
      </c>
    </row>
    <row r="17" spans="1:4" ht="11.25" customHeight="1" x14ac:dyDescent="0.25">
      <c r="A17" s="50" t="s">
        <v>163</v>
      </c>
      <c r="B17" s="51" t="s">
        <v>164</v>
      </c>
      <c r="C17" s="52"/>
      <c r="D17" s="66"/>
    </row>
    <row r="18" spans="1:4" ht="11.25" customHeight="1" x14ac:dyDescent="0.25">
      <c r="A18" s="54"/>
      <c r="B18" s="55" t="s">
        <v>53</v>
      </c>
      <c r="C18" s="56" t="s">
        <v>54</v>
      </c>
      <c r="D18" s="57" t="s">
        <v>158</v>
      </c>
    </row>
    <row r="19" spans="1:4" ht="11.25" customHeight="1" x14ac:dyDescent="0.25">
      <c r="A19" s="58"/>
      <c r="B19" s="59" t="s">
        <v>55</v>
      </c>
      <c r="C19" s="60" t="s">
        <v>56</v>
      </c>
      <c r="D19" s="67" t="s">
        <v>158</v>
      </c>
    </row>
    <row r="20" spans="1:4" ht="11.25" customHeight="1" x14ac:dyDescent="0.25">
      <c r="A20" s="58"/>
      <c r="B20" s="59" t="s">
        <v>57</v>
      </c>
      <c r="C20" s="60" t="s">
        <v>58</v>
      </c>
      <c r="D20" s="67" t="s">
        <v>158</v>
      </c>
    </row>
    <row r="21" spans="1:4" ht="11.25" customHeight="1" x14ac:dyDescent="0.25">
      <c r="A21" s="58"/>
      <c r="B21" s="59" t="s">
        <v>82</v>
      </c>
      <c r="C21" s="60" t="s">
        <v>83</v>
      </c>
      <c r="D21" s="67" t="s">
        <v>158</v>
      </c>
    </row>
    <row r="22" spans="1:4" ht="11.25" customHeight="1" x14ac:dyDescent="0.25">
      <c r="A22" s="58"/>
      <c r="B22" s="59" t="s">
        <v>84</v>
      </c>
      <c r="C22" s="60" t="s">
        <v>85</v>
      </c>
      <c r="D22" s="67" t="s">
        <v>158</v>
      </c>
    </row>
    <row r="23" spans="1:4" ht="11.25" customHeight="1" x14ac:dyDescent="0.25">
      <c r="A23" s="58"/>
      <c r="B23" s="59" t="s">
        <v>94</v>
      </c>
      <c r="C23" s="60" t="s">
        <v>95</v>
      </c>
      <c r="D23" s="67" t="s">
        <v>158</v>
      </c>
    </row>
    <row r="24" spans="1:4" ht="11.25" customHeight="1" x14ac:dyDescent="0.25">
      <c r="A24" s="58"/>
      <c r="B24" s="59" t="s">
        <v>96</v>
      </c>
      <c r="C24" s="60" t="s">
        <v>97</v>
      </c>
      <c r="D24" s="67" t="s">
        <v>158</v>
      </c>
    </row>
    <row r="25" spans="1:4" ht="11.25" customHeight="1" x14ac:dyDescent="0.25">
      <c r="A25" s="62"/>
      <c r="B25" s="63" t="s">
        <v>98</v>
      </c>
      <c r="C25" s="64" t="s">
        <v>99</v>
      </c>
      <c r="D25" s="65" t="s">
        <v>158</v>
      </c>
    </row>
    <row r="26" spans="1:4" ht="11.25" customHeight="1" x14ac:dyDescent="0.25">
      <c r="A26" s="68" t="s">
        <v>165</v>
      </c>
      <c r="B26" s="69" t="s">
        <v>166</v>
      </c>
      <c r="C26" s="70"/>
      <c r="D26" s="66"/>
    </row>
    <row r="27" spans="1:4" ht="11.25" customHeight="1" x14ac:dyDescent="0.25">
      <c r="A27" s="54"/>
      <c r="B27" s="55" t="s">
        <v>147</v>
      </c>
      <c r="C27" s="56" t="s">
        <v>148</v>
      </c>
      <c r="D27" s="57" t="s">
        <v>158</v>
      </c>
    </row>
    <row r="28" spans="1:4" ht="11.25" customHeight="1" x14ac:dyDescent="0.25">
      <c r="A28" s="58"/>
      <c r="B28" s="59" t="s">
        <v>74</v>
      </c>
      <c r="C28" s="60" t="s">
        <v>75</v>
      </c>
      <c r="D28" s="67" t="s">
        <v>158</v>
      </c>
    </row>
    <row r="29" spans="1:4" ht="11.25" customHeight="1" x14ac:dyDescent="0.25">
      <c r="A29" s="58"/>
      <c r="B29" s="59" t="s">
        <v>76</v>
      </c>
      <c r="C29" s="60" t="s">
        <v>77</v>
      </c>
      <c r="D29" s="67" t="s">
        <v>158</v>
      </c>
    </row>
    <row r="30" spans="1:4" ht="11.25" customHeight="1" x14ac:dyDescent="0.25">
      <c r="A30" s="40" t="s">
        <v>167</v>
      </c>
      <c r="B30" s="71" t="s">
        <v>168</v>
      </c>
      <c r="C30" s="72"/>
      <c r="D30" s="43"/>
    </row>
    <row r="31" spans="1:4" ht="11.25" customHeight="1" x14ac:dyDescent="0.25">
      <c r="A31" s="73"/>
      <c r="B31" s="74" t="s">
        <v>107</v>
      </c>
      <c r="C31" s="75" t="s">
        <v>108</v>
      </c>
      <c r="D31" s="35" t="s">
        <v>169</v>
      </c>
    </row>
    <row r="32" spans="1:4" ht="11.25" customHeight="1" x14ac:dyDescent="0.25">
      <c r="A32" s="76"/>
      <c r="B32" s="45" t="s">
        <v>72</v>
      </c>
      <c r="C32" s="77" t="s">
        <v>73</v>
      </c>
      <c r="D32" s="39" t="s">
        <v>158</v>
      </c>
    </row>
    <row r="33" spans="1:4" ht="11.25" customHeight="1" x14ac:dyDescent="0.25">
      <c r="A33" s="40" t="s">
        <v>50</v>
      </c>
      <c r="B33" s="41" t="s">
        <v>49</v>
      </c>
      <c r="C33" s="42"/>
      <c r="D33" s="43"/>
    </row>
    <row r="34" spans="1:4" ht="11.25" customHeight="1" x14ac:dyDescent="0.25">
      <c r="A34" s="78"/>
      <c r="B34" s="45" t="s">
        <v>49</v>
      </c>
      <c r="C34" s="46" t="s">
        <v>50</v>
      </c>
      <c r="D34" s="39" t="s">
        <v>157</v>
      </c>
    </row>
    <row r="35" spans="1:4" ht="11.25" customHeight="1" x14ac:dyDescent="0.25">
      <c r="A35" s="40" t="s">
        <v>71</v>
      </c>
      <c r="B35" s="79" t="s">
        <v>170</v>
      </c>
      <c r="C35" s="42"/>
      <c r="D35" s="80"/>
    </row>
    <row r="36" spans="1:4" ht="11.25" customHeight="1" x14ac:dyDescent="0.25">
      <c r="A36" s="81" t="s">
        <v>171</v>
      </c>
      <c r="B36" s="82" t="s">
        <v>137</v>
      </c>
      <c r="C36" s="83"/>
      <c r="D36" s="84"/>
    </row>
    <row r="37" spans="1:4" ht="11.25" customHeight="1" x14ac:dyDescent="0.25">
      <c r="A37" s="58"/>
      <c r="B37" s="59" t="s">
        <v>137</v>
      </c>
      <c r="C37" s="60" t="s">
        <v>138</v>
      </c>
      <c r="D37" s="61" t="s">
        <v>169</v>
      </c>
    </row>
    <row r="38" spans="1:4" ht="11.25" customHeight="1" x14ac:dyDescent="0.25">
      <c r="A38" s="85" t="s">
        <v>8</v>
      </c>
      <c r="B38" s="86"/>
      <c r="C38" s="87"/>
      <c r="D38" s="88"/>
    </row>
    <row r="39" spans="1:4" ht="11.25" customHeight="1" x14ac:dyDescent="0.25">
      <c r="A39" s="89"/>
      <c r="B39" s="90" t="s">
        <v>172</v>
      </c>
      <c r="C39" s="91" t="s">
        <v>173</v>
      </c>
      <c r="D39" s="92" t="s">
        <v>174</v>
      </c>
    </row>
    <row r="40" spans="1:4" ht="11.25" customHeight="1" x14ac:dyDescent="0.25">
      <c r="A40" s="89"/>
      <c r="B40" s="90" t="s">
        <v>175</v>
      </c>
      <c r="C40" s="91" t="s">
        <v>176</v>
      </c>
      <c r="D40" s="92" t="s">
        <v>174</v>
      </c>
    </row>
    <row r="41" spans="1:4" ht="11.25" customHeight="1" x14ac:dyDescent="0.25">
      <c r="A41" s="89"/>
      <c r="B41" s="90" t="s">
        <v>177</v>
      </c>
      <c r="C41" s="91" t="s">
        <v>178</v>
      </c>
      <c r="D41" s="92" t="s">
        <v>174</v>
      </c>
    </row>
    <row r="42" spans="1:4" ht="11.25" customHeight="1" x14ac:dyDescent="0.25">
      <c r="A42" s="89"/>
      <c r="B42" s="90" t="s">
        <v>179</v>
      </c>
      <c r="C42" s="91" t="s">
        <v>180</v>
      </c>
      <c r="D42" s="92" t="s">
        <v>174</v>
      </c>
    </row>
    <row r="43" spans="1:4" ht="11.25" customHeight="1" x14ac:dyDescent="0.25">
      <c r="A43" s="93"/>
      <c r="B43" s="94" t="s">
        <v>181</v>
      </c>
      <c r="C43" s="95" t="s">
        <v>182</v>
      </c>
      <c r="D43" s="96" t="s">
        <v>174</v>
      </c>
    </row>
    <row r="44" spans="1:4" ht="11.25" customHeight="1" x14ac:dyDescent="0.25">
      <c r="A44" s="85" t="s">
        <v>183</v>
      </c>
      <c r="B44" s="86"/>
      <c r="C44" s="87"/>
      <c r="D44" s="88"/>
    </row>
    <row r="45" spans="1:4" ht="11.25" customHeight="1" x14ac:dyDescent="0.25">
      <c r="A45" s="97" t="s">
        <v>19</v>
      </c>
      <c r="B45" s="98"/>
      <c r="C45" s="99"/>
      <c r="D45" s="100"/>
    </row>
    <row r="46" spans="1:4" x14ac:dyDescent="0.25">
      <c r="A46" s="97" t="s">
        <v>24</v>
      </c>
      <c r="B46" s="100"/>
      <c r="C46" s="100"/>
      <c r="D46" s="100"/>
    </row>
    <row r="47" spans="1:4" x14ac:dyDescent="0.25">
      <c r="A47" s="101" t="s">
        <v>18</v>
      </c>
      <c r="B47" s="102"/>
      <c r="C47" s="102"/>
      <c r="D47" s="102"/>
    </row>
    <row r="48" spans="1:4" x14ac:dyDescent="0.25">
      <c r="A48" s="89"/>
      <c r="B48" s="90" t="s">
        <v>184</v>
      </c>
      <c r="C48" s="91" t="s">
        <v>24</v>
      </c>
      <c r="D48" s="92" t="s">
        <v>174</v>
      </c>
    </row>
    <row r="49" spans="1:4" x14ac:dyDescent="0.25">
      <c r="A49" s="89"/>
      <c r="B49" s="90" t="s">
        <v>185</v>
      </c>
      <c r="C49" s="91" t="s">
        <v>186</v>
      </c>
      <c r="D49" s="92" t="s">
        <v>174</v>
      </c>
    </row>
    <row r="50" spans="1:4" x14ac:dyDescent="0.25">
      <c r="A50" s="89"/>
      <c r="B50" s="90" t="s">
        <v>187</v>
      </c>
      <c r="C50" s="91" t="s">
        <v>188</v>
      </c>
      <c r="D50" s="92" t="s">
        <v>174</v>
      </c>
    </row>
    <row r="51" spans="1:4" x14ac:dyDescent="0.25">
      <c r="A51" s="89"/>
      <c r="B51" s="90" t="s">
        <v>189</v>
      </c>
      <c r="C51" s="91" t="s">
        <v>190</v>
      </c>
      <c r="D51" s="92" t="s">
        <v>174</v>
      </c>
    </row>
    <row r="52" spans="1:4" x14ac:dyDescent="0.25">
      <c r="A52" s="89"/>
      <c r="B52" s="90" t="s">
        <v>191</v>
      </c>
      <c r="C52" s="91" t="s">
        <v>192</v>
      </c>
      <c r="D52" s="92" t="s">
        <v>174</v>
      </c>
    </row>
    <row r="53" spans="1:4" x14ac:dyDescent="0.25">
      <c r="A53" s="89"/>
      <c r="B53" s="90" t="s">
        <v>193</v>
      </c>
      <c r="C53" s="91" t="s">
        <v>194</v>
      </c>
      <c r="D53" s="92" t="s">
        <v>174</v>
      </c>
    </row>
    <row r="54" spans="1:4" x14ac:dyDescent="0.25">
      <c r="A54" s="89"/>
      <c r="B54" s="90" t="s">
        <v>195</v>
      </c>
      <c r="C54" s="91" t="s">
        <v>196</v>
      </c>
      <c r="D54" s="92" t="s">
        <v>174</v>
      </c>
    </row>
    <row r="55" spans="1:4" ht="11.25" customHeight="1" thickBot="1" x14ac:dyDescent="0.3">
      <c r="A55" s="103"/>
      <c r="B55" s="104" t="s">
        <v>197</v>
      </c>
      <c r="C55" s="105" t="s">
        <v>198</v>
      </c>
      <c r="D55" s="106" t="s">
        <v>174</v>
      </c>
    </row>
    <row r="56" spans="1:4" ht="11.25" customHeight="1" x14ac:dyDescent="0.25">
      <c r="A56" s="68" t="s">
        <v>7</v>
      </c>
      <c r="B56" s="69" t="s">
        <v>199</v>
      </c>
      <c r="C56" s="70"/>
      <c r="D56" s="107"/>
    </row>
    <row r="57" spans="1:4" x14ac:dyDescent="0.25">
      <c r="A57" s="108" t="s">
        <v>26</v>
      </c>
      <c r="B57" s="109" t="s">
        <v>109</v>
      </c>
      <c r="C57" s="110"/>
      <c r="D57" s="111"/>
    </row>
    <row r="58" spans="1:4" ht="11.25" customHeight="1" x14ac:dyDescent="0.25">
      <c r="A58" s="112"/>
      <c r="B58" s="113" t="s">
        <v>109</v>
      </c>
      <c r="C58" s="114" t="s">
        <v>110</v>
      </c>
      <c r="D58" s="115" t="s">
        <v>169</v>
      </c>
    </row>
    <row r="59" spans="1:4" ht="11.25" customHeight="1" x14ac:dyDescent="0.25">
      <c r="A59" s="97" t="s">
        <v>25</v>
      </c>
      <c r="B59" s="98"/>
      <c r="C59" s="99"/>
      <c r="D59" s="100"/>
    </row>
    <row r="60" spans="1:4" ht="11.25" customHeight="1" x14ac:dyDescent="0.25">
      <c r="A60" s="116"/>
      <c r="B60" s="90" t="s">
        <v>200</v>
      </c>
      <c r="C60" s="91" t="s">
        <v>201</v>
      </c>
      <c r="D60" s="92" t="s">
        <v>174</v>
      </c>
    </row>
    <row r="61" spans="1:4" ht="11.25" customHeight="1" x14ac:dyDescent="0.25">
      <c r="A61" s="116"/>
      <c r="B61" s="90" t="s">
        <v>202</v>
      </c>
      <c r="C61" s="91" t="s">
        <v>203</v>
      </c>
      <c r="D61" s="92" t="s">
        <v>174</v>
      </c>
    </row>
    <row r="62" spans="1:4" ht="11.25" customHeight="1" x14ac:dyDescent="0.25">
      <c r="A62" s="116"/>
      <c r="B62" s="90" t="s">
        <v>204</v>
      </c>
      <c r="C62" s="91" t="s">
        <v>205</v>
      </c>
      <c r="D62" s="92" t="s">
        <v>174</v>
      </c>
    </row>
    <row r="63" spans="1:4" ht="11.25" customHeight="1" x14ac:dyDescent="0.25">
      <c r="A63" s="117"/>
      <c r="B63" s="118" t="s">
        <v>206</v>
      </c>
      <c r="C63" s="119" t="s">
        <v>207</v>
      </c>
      <c r="D63" s="120" t="s">
        <v>174</v>
      </c>
    </row>
    <row r="64" spans="1:4" ht="11.25" customHeight="1" x14ac:dyDescent="0.25">
      <c r="A64" s="97" t="s">
        <v>17</v>
      </c>
      <c r="B64" s="98"/>
      <c r="C64" s="99"/>
      <c r="D64" s="100"/>
    </row>
    <row r="65" spans="1:4" ht="11.25" customHeight="1" x14ac:dyDescent="0.25">
      <c r="A65" s="116"/>
      <c r="B65" s="90" t="s">
        <v>208</v>
      </c>
      <c r="C65" s="91" t="s">
        <v>209</v>
      </c>
      <c r="D65" s="92" t="s">
        <v>174</v>
      </c>
    </row>
    <row r="66" spans="1:4" ht="11.25" customHeight="1" x14ac:dyDescent="0.25">
      <c r="A66" s="116"/>
      <c r="B66" s="90" t="s">
        <v>210</v>
      </c>
      <c r="C66" s="91" t="s">
        <v>211</v>
      </c>
      <c r="D66" s="92" t="s">
        <v>174</v>
      </c>
    </row>
    <row r="67" spans="1:4" ht="11.25" customHeight="1" x14ac:dyDescent="0.25">
      <c r="A67" s="116"/>
      <c r="B67" s="90" t="s">
        <v>212</v>
      </c>
      <c r="C67" s="91" t="s">
        <v>213</v>
      </c>
      <c r="D67" s="92" t="s">
        <v>174</v>
      </c>
    </row>
    <row r="68" spans="1:4" ht="11.25" customHeight="1" x14ac:dyDescent="0.25">
      <c r="A68" s="116"/>
      <c r="B68" s="90" t="s">
        <v>214</v>
      </c>
      <c r="C68" s="91" t="s">
        <v>215</v>
      </c>
      <c r="D68" s="92" t="s">
        <v>174</v>
      </c>
    </row>
    <row r="69" spans="1:4" ht="11.25" customHeight="1" x14ac:dyDescent="0.25">
      <c r="A69" s="116"/>
      <c r="B69" s="90" t="s">
        <v>216</v>
      </c>
      <c r="C69" s="91" t="s">
        <v>217</v>
      </c>
      <c r="D69" s="92" t="s">
        <v>174</v>
      </c>
    </row>
    <row r="70" spans="1:4" ht="11.25" customHeight="1" x14ac:dyDescent="0.25">
      <c r="A70" s="116"/>
      <c r="B70" s="90" t="s">
        <v>218</v>
      </c>
      <c r="C70" s="91" t="s">
        <v>219</v>
      </c>
      <c r="D70" s="92" t="s">
        <v>174</v>
      </c>
    </row>
    <row r="71" spans="1:4" ht="11.25" customHeight="1" x14ac:dyDescent="0.25">
      <c r="A71" s="121"/>
      <c r="B71" s="94" t="s">
        <v>220</v>
      </c>
      <c r="C71" s="95" t="s">
        <v>221</v>
      </c>
      <c r="D71" s="96" t="s">
        <v>174</v>
      </c>
    </row>
    <row r="72" spans="1:4" x14ac:dyDescent="0.25">
      <c r="A72" s="108" t="s">
        <v>16</v>
      </c>
      <c r="B72" s="109" t="s">
        <v>111</v>
      </c>
      <c r="C72" s="110"/>
      <c r="D72" s="111"/>
    </row>
    <row r="73" spans="1:4" ht="11.25" customHeight="1" thickBot="1" x14ac:dyDescent="0.3">
      <c r="A73" s="103"/>
      <c r="B73" s="122" t="s">
        <v>111</v>
      </c>
      <c r="C73" s="123" t="s">
        <v>112</v>
      </c>
      <c r="D73" s="124" t="s">
        <v>169</v>
      </c>
    </row>
    <row r="74" spans="1:4" ht="11.25" customHeight="1" x14ac:dyDescent="0.25">
      <c r="A74" s="68" t="s">
        <v>6</v>
      </c>
      <c r="B74" s="69" t="s">
        <v>135</v>
      </c>
      <c r="C74" s="70"/>
      <c r="D74" s="107"/>
    </row>
    <row r="75" spans="1:4" ht="11.25" customHeight="1" x14ac:dyDescent="0.25">
      <c r="A75" s="125"/>
      <c r="B75" s="126" t="s">
        <v>135</v>
      </c>
      <c r="C75" s="127" t="s">
        <v>136</v>
      </c>
      <c r="D75" s="128" t="s">
        <v>169</v>
      </c>
    </row>
    <row r="76" spans="1:4" ht="11.25" customHeight="1" x14ac:dyDescent="0.25">
      <c r="A76" s="85" t="s">
        <v>222</v>
      </c>
      <c r="B76" s="86"/>
      <c r="C76" s="87"/>
      <c r="D76" s="88"/>
    </row>
    <row r="77" spans="1:4" ht="11.25" customHeight="1" x14ac:dyDescent="0.25">
      <c r="A77" s="116"/>
      <c r="B77" s="90" t="s">
        <v>223</v>
      </c>
      <c r="C77" s="91" t="s">
        <v>224</v>
      </c>
      <c r="D77" s="92" t="s">
        <v>174</v>
      </c>
    </row>
    <row r="78" spans="1:4" ht="11.25" customHeight="1" x14ac:dyDescent="0.25">
      <c r="A78" s="117"/>
      <c r="B78" s="118" t="s">
        <v>225</v>
      </c>
      <c r="C78" s="119" t="s">
        <v>226</v>
      </c>
      <c r="D78" s="120" t="s">
        <v>174</v>
      </c>
    </row>
    <row r="79" spans="1:4" ht="11.25" customHeight="1" x14ac:dyDescent="0.25">
      <c r="A79" s="85" t="s">
        <v>23</v>
      </c>
      <c r="B79" s="86"/>
      <c r="C79" s="87"/>
      <c r="D79" s="88"/>
    </row>
    <row r="80" spans="1:4" ht="11.25" customHeight="1" x14ac:dyDescent="0.25">
      <c r="A80" s="117"/>
      <c r="B80" s="118" t="s">
        <v>227</v>
      </c>
      <c r="C80" s="119" t="s">
        <v>228</v>
      </c>
      <c r="D80" s="120" t="s">
        <v>174</v>
      </c>
    </row>
    <row r="81" spans="1:4" ht="11.25" customHeight="1" x14ac:dyDescent="0.25">
      <c r="A81" s="85" t="s">
        <v>14</v>
      </c>
      <c r="B81" s="86"/>
      <c r="C81" s="87"/>
      <c r="D81" s="88"/>
    </row>
    <row r="82" spans="1:4" ht="11.25" customHeight="1" x14ac:dyDescent="0.25">
      <c r="A82" s="116"/>
      <c r="B82" s="90" t="s">
        <v>229</v>
      </c>
      <c r="C82" s="91" t="s">
        <v>230</v>
      </c>
      <c r="D82" s="92" t="s">
        <v>174</v>
      </c>
    </row>
    <row r="83" spans="1:4" ht="11.25" customHeight="1" x14ac:dyDescent="0.25">
      <c r="A83" s="116"/>
      <c r="B83" s="90" t="s">
        <v>231</v>
      </c>
      <c r="C83" s="91" t="s">
        <v>232</v>
      </c>
      <c r="D83" s="92" t="s">
        <v>174</v>
      </c>
    </row>
    <row r="84" spans="1:4" ht="11.25" customHeight="1" x14ac:dyDescent="0.25">
      <c r="A84" s="116"/>
      <c r="B84" s="90" t="s">
        <v>233</v>
      </c>
      <c r="C84" s="91" t="s">
        <v>234</v>
      </c>
      <c r="D84" s="92" t="s">
        <v>174</v>
      </c>
    </row>
    <row r="85" spans="1:4" ht="11.25" customHeight="1" x14ac:dyDescent="0.25">
      <c r="A85" s="116"/>
      <c r="B85" s="90" t="s">
        <v>235</v>
      </c>
      <c r="C85" s="91" t="s">
        <v>236</v>
      </c>
      <c r="D85" s="92" t="s">
        <v>174</v>
      </c>
    </row>
    <row r="86" spans="1:4" ht="11.25" customHeight="1" thickBot="1" x14ac:dyDescent="0.3">
      <c r="A86" s="129"/>
      <c r="B86" s="104" t="s">
        <v>237</v>
      </c>
      <c r="C86" s="105" t="s">
        <v>238</v>
      </c>
      <c r="D86" s="106" t="s">
        <v>174</v>
      </c>
    </row>
    <row r="87" spans="1:4" ht="11.25" customHeight="1" x14ac:dyDescent="0.25">
      <c r="A87" s="68" t="s">
        <v>5</v>
      </c>
      <c r="B87" s="69" t="s">
        <v>239</v>
      </c>
      <c r="C87" s="70"/>
      <c r="D87" s="107"/>
    </row>
    <row r="88" spans="1:4" x14ac:dyDescent="0.25">
      <c r="A88" s="108" t="s">
        <v>27</v>
      </c>
      <c r="B88" s="109" t="s">
        <v>130</v>
      </c>
      <c r="C88" s="110"/>
      <c r="D88" s="111"/>
    </row>
    <row r="89" spans="1:4" ht="11.25" customHeight="1" x14ac:dyDescent="0.25">
      <c r="A89" s="112"/>
      <c r="B89" s="113" t="s">
        <v>130</v>
      </c>
      <c r="C89" s="114" t="s">
        <v>131</v>
      </c>
      <c r="D89" s="115" t="s">
        <v>169</v>
      </c>
    </row>
    <row r="90" spans="1:4" ht="11.25" customHeight="1" x14ac:dyDescent="0.25">
      <c r="A90" s="97" t="s">
        <v>13</v>
      </c>
      <c r="B90" s="98"/>
      <c r="C90" s="99"/>
      <c r="D90" s="100"/>
    </row>
    <row r="91" spans="1:4" ht="11.25" customHeight="1" x14ac:dyDescent="0.25">
      <c r="A91" s="117"/>
      <c r="B91" s="118" t="s">
        <v>240</v>
      </c>
      <c r="C91" s="119" t="s">
        <v>241</v>
      </c>
      <c r="D91" s="120" t="s">
        <v>174</v>
      </c>
    </row>
    <row r="92" spans="1:4" ht="11.25" customHeight="1" x14ac:dyDescent="0.25">
      <c r="A92" s="97" t="s">
        <v>22</v>
      </c>
      <c r="B92" s="98"/>
      <c r="C92" s="99"/>
      <c r="D92" s="100"/>
    </row>
    <row r="93" spans="1:4" ht="11.25" customHeight="1" x14ac:dyDescent="0.25">
      <c r="A93" s="116"/>
      <c r="B93" s="90" t="s">
        <v>242</v>
      </c>
      <c r="C93" s="91" t="s">
        <v>243</v>
      </c>
      <c r="D93" s="92" t="s">
        <v>174</v>
      </c>
    </row>
    <row r="94" spans="1:4" ht="11.25" customHeight="1" x14ac:dyDescent="0.25">
      <c r="A94" s="121"/>
      <c r="B94" s="94" t="s">
        <v>244</v>
      </c>
      <c r="C94" s="95" t="s">
        <v>245</v>
      </c>
      <c r="D94" s="96" t="s">
        <v>174</v>
      </c>
    </row>
    <row r="95" spans="1:4" x14ac:dyDescent="0.25">
      <c r="A95" s="108" t="s">
        <v>21</v>
      </c>
      <c r="B95" s="109" t="s">
        <v>132</v>
      </c>
      <c r="C95" s="110"/>
      <c r="D95" s="111"/>
    </row>
    <row r="96" spans="1:4" ht="11.25" customHeight="1" thickBot="1" x14ac:dyDescent="0.3">
      <c r="A96" s="103"/>
      <c r="B96" s="122" t="s">
        <v>132</v>
      </c>
      <c r="C96" s="123" t="s">
        <v>12</v>
      </c>
      <c r="D96" s="124" t="s">
        <v>169</v>
      </c>
    </row>
    <row r="97" spans="1:4" ht="11.25" customHeight="1" x14ac:dyDescent="0.25">
      <c r="A97" s="81" t="s">
        <v>4</v>
      </c>
      <c r="B97" s="82" t="s">
        <v>101</v>
      </c>
      <c r="C97" s="83"/>
      <c r="D97" s="84"/>
    </row>
    <row r="98" spans="1:4" ht="11.25" customHeight="1" thickBot="1" x14ac:dyDescent="0.3">
      <c r="A98" s="130"/>
      <c r="B98" s="131" t="s">
        <v>101</v>
      </c>
      <c r="C98" s="132" t="s">
        <v>102</v>
      </c>
      <c r="D98" s="133" t="s">
        <v>246</v>
      </c>
    </row>
    <row r="99" spans="1:4" ht="11.25" customHeight="1" x14ac:dyDescent="0.25">
      <c r="A99" s="81" t="s">
        <v>3</v>
      </c>
      <c r="B99" s="82" t="s">
        <v>123</v>
      </c>
      <c r="C99" s="83"/>
      <c r="D99" s="84"/>
    </row>
    <row r="100" spans="1:4" ht="11.25" customHeight="1" thickBot="1" x14ac:dyDescent="0.3">
      <c r="A100" s="130"/>
      <c r="B100" s="131" t="s">
        <v>123</v>
      </c>
      <c r="C100" s="132" t="s">
        <v>124</v>
      </c>
      <c r="D100" s="133" t="s">
        <v>246</v>
      </c>
    </row>
    <row r="101" spans="1:4" ht="11.25" customHeight="1" x14ac:dyDescent="0.25">
      <c r="A101" s="81" t="s">
        <v>2</v>
      </c>
      <c r="B101" s="82" t="s">
        <v>247</v>
      </c>
      <c r="C101" s="83"/>
      <c r="D101" s="84"/>
    </row>
    <row r="102" spans="1:4" ht="11.25" customHeight="1" x14ac:dyDescent="0.25">
      <c r="A102" s="134"/>
      <c r="B102" s="59" t="s">
        <v>139</v>
      </c>
      <c r="C102" s="60" t="s">
        <v>140</v>
      </c>
      <c r="D102" s="67" t="s">
        <v>169</v>
      </c>
    </row>
    <row r="103" spans="1:4" ht="11.25" customHeight="1" x14ac:dyDescent="0.25">
      <c r="A103" s="134"/>
      <c r="B103" s="59" t="s">
        <v>117</v>
      </c>
      <c r="C103" s="60" t="s">
        <v>118</v>
      </c>
      <c r="D103" s="67" t="s">
        <v>169</v>
      </c>
    </row>
    <row r="104" spans="1:4" ht="11.25" customHeight="1" x14ac:dyDescent="0.25">
      <c r="A104" s="134"/>
      <c r="B104" s="59" t="s">
        <v>119</v>
      </c>
      <c r="C104" s="60" t="s">
        <v>120</v>
      </c>
      <c r="D104" s="67" t="s">
        <v>169</v>
      </c>
    </row>
    <row r="105" spans="1:4" ht="11.25" customHeight="1" thickBot="1" x14ac:dyDescent="0.3">
      <c r="A105" s="130"/>
      <c r="B105" s="131" t="s">
        <v>121</v>
      </c>
      <c r="C105" s="132" t="s">
        <v>122</v>
      </c>
      <c r="D105" s="133" t="s">
        <v>169</v>
      </c>
    </row>
    <row r="106" spans="1:4" ht="11.25" customHeight="1" x14ac:dyDescent="0.25">
      <c r="A106" s="81" t="s">
        <v>1</v>
      </c>
      <c r="B106" s="82" t="s">
        <v>103</v>
      </c>
      <c r="C106" s="83"/>
      <c r="D106" s="84"/>
    </row>
    <row r="107" spans="1:4" ht="11.25" customHeight="1" thickBot="1" x14ac:dyDescent="0.3">
      <c r="A107" s="130"/>
      <c r="B107" s="131" t="s">
        <v>103</v>
      </c>
      <c r="C107" s="132" t="s">
        <v>104</v>
      </c>
      <c r="D107" s="133" t="s">
        <v>246</v>
      </c>
    </row>
    <row r="108" spans="1:4" ht="11.25" customHeight="1" x14ac:dyDescent="0.25">
      <c r="A108" s="81" t="s">
        <v>0</v>
      </c>
      <c r="B108" s="82" t="s">
        <v>128</v>
      </c>
      <c r="C108" s="83"/>
      <c r="D108" s="84"/>
    </row>
    <row r="109" spans="1:4" ht="11.25" customHeight="1" thickBot="1" x14ac:dyDescent="0.3">
      <c r="A109" s="130"/>
      <c r="B109" s="131" t="s">
        <v>128</v>
      </c>
      <c r="C109" s="132" t="s">
        <v>129</v>
      </c>
      <c r="D109" s="133" t="s">
        <v>169</v>
      </c>
    </row>
    <row r="110" spans="1:4" ht="11.25" customHeight="1" x14ac:dyDescent="0.25">
      <c r="A110" s="81" t="s">
        <v>248</v>
      </c>
      <c r="B110" s="82" t="s">
        <v>249</v>
      </c>
      <c r="C110" s="83"/>
      <c r="D110" s="84"/>
    </row>
    <row r="111" spans="1:4" ht="11.25" customHeight="1" x14ac:dyDescent="0.25">
      <c r="A111" s="134"/>
      <c r="B111" s="59" t="s">
        <v>133</v>
      </c>
      <c r="C111" s="60" t="s">
        <v>134</v>
      </c>
      <c r="D111" s="67" t="s">
        <v>169</v>
      </c>
    </row>
    <row r="112" spans="1:4" ht="11.25" customHeight="1" thickBot="1" x14ac:dyDescent="0.3">
      <c r="A112" s="130"/>
      <c r="B112" s="131" t="s">
        <v>145</v>
      </c>
      <c r="C112" s="132" t="s">
        <v>146</v>
      </c>
      <c r="D112" s="133" t="s">
        <v>169</v>
      </c>
    </row>
    <row r="113" spans="1:3" ht="11.25" customHeight="1" x14ac:dyDescent="0.25">
      <c r="A113" s="135"/>
      <c r="B113" s="135"/>
      <c r="C113" s="136"/>
    </row>
    <row r="114" spans="1:3" x14ac:dyDescent="0.25">
      <c r="C114" s="137"/>
    </row>
    <row r="116" spans="1:3" x14ac:dyDescent="0.25">
      <c r="C116" s="8"/>
    </row>
    <row r="117" spans="1:3" x14ac:dyDescent="0.25">
      <c r="C117" s="8"/>
    </row>
    <row r="118" spans="1:3" x14ac:dyDescent="0.25">
      <c r="C118" s="8"/>
    </row>
    <row r="119" spans="1:3" x14ac:dyDescent="0.25">
      <c r="C119" s="8"/>
    </row>
    <row r="120" spans="1:3" x14ac:dyDescent="0.25">
      <c r="C120" s="8"/>
    </row>
    <row r="121" spans="1:3" x14ac:dyDescent="0.25">
      <c r="C121" s="8"/>
    </row>
    <row r="122" spans="1:3" x14ac:dyDescent="0.25">
      <c r="C122" s="8"/>
    </row>
    <row r="123" spans="1:3" x14ac:dyDescent="0.25">
      <c r="C123" s="8"/>
    </row>
    <row r="124" spans="1:3" x14ac:dyDescent="0.25">
      <c r="C124" s="8"/>
    </row>
    <row r="125" spans="1:3" x14ac:dyDescent="0.25">
      <c r="C125" s="8"/>
    </row>
    <row r="126" spans="1:3" x14ac:dyDescent="0.25">
      <c r="C126" s="8"/>
    </row>
    <row r="127" spans="1:3" x14ac:dyDescent="0.25">
      <c r="C127" s="8"/>
    </row>
    <row r="128" spans="1:3" x14ac:dyDescent="0.25">
      <c r="C128" s="8"/>
    </row>
    <row r="129" spans="3:3" x14ac:dyDescent="0.25">
      <c r="C129" s="8"/>
    </row>
    <row r="130" spans="3:3" x14ac:dyDescent="0.25">
      <c r="C130" s="8"/>
    </row>
    <row r="131" spans="3:3" x14ac:dyDescent="0.25">
      <c r="C131" s="8"/>
    </row>
    <row r="132" spans="3:3" x14ac:dyDescent="0.25">
      <c r="C132" s="8"/>
    </row>
    <row r="133" spans="3:3" x14ac:dyDescent="0.25">
      <c r="C133" s="8"/>
    </row>
    <row r="134" spans="3:3" x14ac:dyDescent="0.25">
      <c r="C134" s="8"/>
    </row>
    <row r="135" spans="3:3" x14ac:dyDescent="0.25">
      <c r="C135" s="8"/>
    </row>
    <row r="136" spans="3:3" x14ac:dyDescent="0.25">
      <c r="C136" s="8"/>
    </row>
    <row r="137" spans="3:3" x14ac:dyDescent="0.25">
      <c r="C137" s="8"/>
    </row>
    <row r="138" spans="3:3" x14ac:dyDescent="0.25">
      <c r="C138" s="8"/>
    </row>
    <row r="139" spans="3:3" x14ac:dyDescent="0.25">
      <c r="C139" s="8"/>
    </row>
    <row r="140" spans="3:3" x14ac:dyDescent="0.25">
      <c r="C140" s="8"/>
    </row>
    <row r="141" spans="3:3" x14ac:dyDescent="0.25">
      <c r="C141" s="8"/>
    </row>
    <row r="142" spans="3:3" x14ac:dyDescent="0.25">
      <c r="C142" s="8"/>
    </row>
    <row r="143" spans="3:3" x14ac:dyDescent="0.25">
      <c r="C143" s="8"/>
    </row>
    <row r="144" spans="3:3" x14ac:dyDescent="0.25">
      <c r="C144" s="8"/>
    </row>
    <row r="145" spans="3:3" x14ac:dyDescent="0.25">
      <c r="C145" s="8"/>
    </row>
    <row r="146" spans="3:3" x14ac:dyDescent="0.25">
      <c r="C146" s="8"/>
    </row>
    <row r="147" spans="3:3" x14ac:dyDescent="0.25">
      <c r="C147" s="8"/>
    </row>
    <row r="148" spans="3:3" x14ac:dyDescent="0.25">
      <c r="C148" s="8"/>
    </row>
    <row r="149" spans="3:3" x14ac:dyDescent="0.25">
      <c r="C149" s="8"/>
    </row>
    <row r="150" spans="3:3" x14ac:dyDescent="0.25">
      <c r="C150" s="8"/>
    </row>
    <row r="151" spans="3:3" x14ac:dyDescent="0.25">
      <c r="C151" s="8"/>
    </row>
    <row r="152" spans="3:3" x14ac:dyDescent="0.25">
      <c r="C152" s="8"/>
    </row>
    <row r="153" spans="3:3" x14ac:dyDescent="0.25">
      <c r="C153" s="8"/>
    </row>
    <row r="154" spans="3:3" x14ac:dyDescent="0.25">
      <c r="C154" s="8"/>
    </row>
    <row r="155" spans="3:3" x14ac:dyDescent="0.25">
      <c r="C155" s="8"/>
    </row>
    <row r="156" spans="3:3" x14ac:dyDescent="0.25">
      <c r="C156" s="8"/>
    </row>
    <row r="157" spans="3:3" x14ac:dyDescent="0.25">
      <c r="C157" s="8"/>
    </row>
    <row r="158" spans="3:3" x14ac:dyDescent="0.25">
      <c r="C158" s="8"/>
    </row>
    <row r="159" spans="3:3" x14ac:dyDescent="0.25">
      <c r="C159" s="8"/>
    </row>
    <row r="160" spans="3:3" x14ac:dyDescent="0.25">
      <c r="C160" s="8"/>
    </row>
    <row r="161" spans="3:3" x14ac:dyDescent="0.25">
      <c r="C161" s="8"/>
    </row>
    <row r="162" spans="3:3" x14ac:dyDescent="0.25">
      <c r="C162" s="8"/>
    </row>
    <row r="163" spans="3:3" x14ac:dyDescent="0.25">
      <c r="C163" s="8"/>
    </row>
    <row r="164" spans="3:3" x14ac:dyDescent="0.25">
      <c r="C164" s="8"/>
    </row>
    <row r="165" spans="3:3" x14ac:dyDescent="0.25">
      <c r="C165" s="8"/>
    </row>
    <row r="166" spans="3:3" x14ac:dyDescent="0.25">
      <c r="C166" s="8"/>
    </row>
    <row r="167" spans="3:3" x14ac:dyDescent="0.25">
      <c r="C167" s="8"/>
    </row>
    <row r="168" spans="3:3" x14ac:dyDescent="0.25">
      <c r="C168" s="8"/>
    </row>
    <row r="169" spans="3:3" x14ac:dyDescent="0.25">
      <c r="C169" s="8"/>
    </row>
    <row r="171" spans="3:3" x14ac:dyDescent="0.25">
      <c r="C171" s="8"/>
    </row>
    <row r="172" spans="3:3" x14ac:dyDescent="0.25">
      <c r="C172" s="8"/>
    </row>
    <row r="173" spans="3:3" x14ac:dyDescent="0.25">
      <c r="C173" s="8"/>
    </row>
    <row r="174" spans="3:3" x14ac:dyDescent="0.25">
      <c r="C174" s="8"/>
    </row>
    <row r="175" spans="3:3" x14ac:dyDescent="0.25">
      <c r="C175" s="8"/>
    </row>
    <row r="176" spans="3:3" x14ac:dyDescent="0.25">
      <c r="C176" s="8"/>
    </row>
    <row r="177" spans="3:3" x14ac:dyDescent="0.25">
      <c r="C177" s="8"/>
    </row>
    <row r="178" spans="3:3" x14ac:dyDescent="0.25">
      <c r="C178" s="8"/>
    </row>
    <row r="179" spans="3:3" x14ac:dyDescent="0.25">
      <c r="C179" s="8"/>
    </row>
    <row r="180" spans="3:3" x14ac:dyDescent="0.25">
      <c r="C180" s="8"/>
    </row>
    <row r="181" spans="3:3" x14ac:dyDescent="0.25">
      <c r="C181" s="8"/>
    </row>
    <row r="182" spans="3:3" x14ac:dyDescent="0.25">
      <c r="C182" s="8"/>
    </row>
    <row r="183" spans="3:3" x14ac:dyDescent="0.25">
      <c r="C183" s="8"/>
    </row>
    <row r="184" spans="3:3" x14ac:dyDescent="0.25">
      <c r="C184" s="8"/>
    </row>
    <row r="185" spans="3:3" x14ac:dyDescent="0.25">
      <c r="C185" s="8"/>
    </row>
    <row r="186" spans="3:3" x14ac:dyDescent="0.25">
      <c r="C186" s="8"/>
    </row>
    <row r="187" spans="3:3" x14ac:dyDescent="0.25">
      <c r="C187" s="8"/>
    </row>
    <row r="188" spans="3:3" x14ac:dyDescent="0.25">
      <c r="C188" s="8"/>
    </row>
    <row r="189" spans="3:3" x14ac:dyDescent="0.25">
      <c r="C189" s="8"/>
    </row>
    <row r="190" spans="3:3" x14ac:dyDescent="0.25">
      <c r="C190" s="8"/>
    </row>
    <row r="191" spans="3:3" x14ac:dyDescent="0.25">
      <c r="C191" s="8"/>
    </row>
    <row r="192" spans="3:3" x14ac:dyDescent="0.25">
      <c r="C192" s="8"/>
    </row>
    <row r="193" spans="3:3" x14ac:dyDescent="0.25">
      <c r="C193" s="8"/>
    </row>
    <row r="194" spans="3:3" x14ac:dyDescent="0.25">
      <c r="C194" s="8"/>
    </row>
    <row r="195" spans="3:3" x14ac:dyDescent="0.25">
      <c r="C195" s="8"/>
    </row>
    <row r="196" spans="3:3" x14ac:dyDescent="0.25">
      <c r="C196" s="8"/>
    </row>
    <row r="197" spans="3:3" x14ac:dyDescent="0.25">
      <c r="C197" s="8"/>
    </row>
    <row r="198" spans="3:3" x14ac:dyDescent="0.25">
      <c r="C198" s="8"/>
    </row>
    <row r="199" spans="3:3" x14ac:dyDescent="0.25">
      <c r="C199" s="8"/>
    </row>
    <row r="200" spans="3:3" x14ac:dyDescent="0.25">
      <c r="C200" s="8"/>
    </row>
    <row r="201" spans="3:3" x14ac:dyDescent="0.25">
      <c r="C201" s="8"/>
    </row>
    <row r="202" spans="3:3" x14ac:dyDescent="0.25">
      <c r="C202" s="8"/>
    </row>
    <row r="203" spans="3:3" x14ac:dyDescent="0.25">
      <c r="C203" s="8"/>
    </row>
    <row r="204" spans="3:3" x14ac:dyDescent="0.25">
      <c r="C204" s="8"/>
    </row>
    <row r="205" spans="3:3" x14ac:dyDescent="0.25">
      <c r="C205" s="8"/>
    </row>
    <row r="206" spans="3:3" x14ac:dyDescent="0.25">
      <c r="C206" s="8"/>
    </row>
    <row r="207" spans="3:3" x14ac:dyDescent="0.25">
      <c r="C207" s="8"/>
    </row>
    <row r="208" spans="3:3" x14ac:dyDescent="0.25">
      <c r="C208" s="8"/>
    </row>
    <row r="209" spans="3:3" x14ac:dyDescent="0.25">
      <c r="C209" s="8"/>
    </row>
    <row r="210" spans="3:3" x14ac:dyDescent="0.25">
      <c r="C210" s="8"/>
    </row>
    <row r="211" spans="3:3" x14ac:dyDescent="0.25">
      <c r="C211" s="8"/>
    </row>
    <row r="212" spans="3:3" x14ac:dyDescent="0.25">
      <c r="C212" s="8"/>
    </row>
    <row r="213" spans="3:3" x14ac:dyDescent="0.25">
      <c r="C213" s="8"/>
    </row>
    <row r="214" spans="3:3" x14ac:dyDescent="0.25">
      <c r="C214" s="8"/>
    </row>
    <row r="215" spans="3:3" x14ac:dyDescent="0.25">
      <c r="C215" s="8"/>
    </row>
    <row r="216" spans="3:3" x14ac:dyDescent="0.25">
      <c r="C216" s="8"/>
    </row>
    <row r="217" spans="3:3" x14ac:dyDescent="0.25">
      <c r="C217" s="8"/>
    </row>
    <row r="218" spans="3:3" x14ac:dyDescent="0.25">
      <c r="C218" s="8"/>
    </row>
    <row r="219" spans="3:3" x14ac:dyDescent="0.25">
      <c r="C219" s="8"/>
    </row>
    <row r="220" spans="3:3" x14ac:dyDescent="0.25">
      <c r="C220" s="8"/>
    </row>
    <row r="221" spans="3:3" x14ac:dyDescent="0.25">
      <c r="C221" s="8"/>
    </row>
    <row r="222" spans="3:3" x14ac:dyDescent="0.25">
      <c r="C222" s="8"/>
    </row>
    <row r="223" spans="3:3" x14ac:dyDescent="0.25">
      <c r="C223" s="8"/>
    </row>
    <row r="224" spans="3:3" x14ac:dyDescent="0.25">
      <c r="C224" s="8"/>
    </row>
    <row r="225" spans="3:3" x14ac:dyDescent="0.25">
      <c r="C225" s="8"/>
    </row>
    <row r="226" spans="3:3" x14ac:dyDescent="0.25">
      <c r="C226" s="8"/>
    </row>
    <row r="227" spans="3:3" x14ac:dyDescent="0.25">
      <c r="C227" s="8"/>
    </row>
    <row r="228" spans="3:3" x14ac:dyDescent="0.25">
      <c r="C228" s="8"/>
    </row>
    <row r="229" spans="3:3" x14ac:dyDescent="0.25">
      <c r="C229" s="8"/>
    </row>
    <row r="230" spans="3:3" x14ac:dyDescent="0.25">
      <c r="C230" s="8"/>
    </row>
  </sheetData>
  <pageMargins left="0.19685039370078741" right="0.19685039370078741" top="0.19685039370078741" bottom="0.19685039370078741" header="0.11811023622047244" footer="0.11811023622047244"/>
  <pageSetup paperSize="9" scale="80" fitToHeight="0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cover</vt:lpstr>
      <vt:lpstr>index</vt:lpstr>
      <vt:lpstr>Macro_CurrPrices</vt:lpstr>
      <vt:lpstr>Macro_euro2010</vt:lpstr>
      <vt:lpstr>Macro_JRC-IDEES</vt:lpstr>
      <vt:lpstr>definitions</vt:lpstr>
      <vt:lpstr>definitions!Print_Area</vt:lpstr>
    </vt:vector>
  </TitlesOfParts>
  <Company>European Commission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JRC-IDEES</dc:title>
  <dc:creator>JRC C.6</dc:creator>
  <cp:lastModifiedBy>ROZSAI Mate (JRC-SEVILLA)</cp:lastModifiedBy>
  <dcterms:created xsi:type="dcterms:W3CDTF">2018-07-16T15:41:28Z</dcterms:created>
  <dcterms:modified xsi:type="dcterms:W3CDTF">2018-07-16T15:41:28Z</dcterms:modified>
</cp:coreProperties>
</file>