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40" windowWidth="27795" windowHeight="11955"/>
  </bookViews>
  <sheets>
    <sheet name="cover" sheetId="54" r:id="rId1"/>
    <sheet name="index" sheetId="4" r:id="rId2"/>
    <sheet name="Macro_CurrPrices" sheetId="57" r:id="rId3"/>
    <sheet name="Macro_euro2010" sheetId="55" r:id="rId4"/>
    <sheet name="Macro_JRC-IDEES" sheetId="59" r:id="rId5"/>
    <sheet name="definitions" sheetId="58" r:id="rId6"/>
  </sheets>
  <definedNames>
    <definedName name="_xlnm.Print_Area" localSheetId="5">definitions!$A$1:$D$112</definedName>
  </definedNames>
  <calcPr calcId="145621"/>
</workbook>
</file>

<file path=xl/calcChain.xml><?xml version="1.0" encoding="utf-8"?>
<calcChain xmlns="http://schemas.openxmlformats.org/spreadsheetml/2006/main">
  <c r="D13" i="59" l="1"/>
  <c r="D10" i="59"/>
  <c r="O13" i="59"/>
  <c r="G13" i="59"/>
  <c r="S13" i="59"/>
  <c r="R13" i="59"/>
  <c r="Q13" i="59"/>
  <c r="P13" i="59"/>
  <c r="N13" i="59"/>
  <c r="M13" i="59"/>
  <c r="L13" i="59"/>
  <c r="K13" i="59"/>
  <c r="J13" i="59"/>
  <c r="I13" i="59"/>
  <c r="H13" i="59"/>
  <c r="F13" i="59"/>
  <c r="E13" i="59"/>
  <c r="S10" i="59"/>
  <c r="R10" i="59"/>
  <c r="Q10" i="59"/>
  <c r="P10" i="59"/>
  <c r="O10" i="59"/>
  <c r="N10" i="59"/>
  <c r="M10" i="59"/>
  <c r="L10" i="59"/>
  <c r="K10" i="59"/>
  <c r="J10" i="59"/>
  <c r="I10" i="59"/>
  <c r="H10" i="59"/>
  <c r="G10" i="59"/>
  <c r="F10" i="59"/>
  <c r="E10" i="59"/>
  <c r="B7" i="4"/>
  <c r="B6" i="4"/>
  <c r="B4" i="4"/>
  <c r="B5" i="4"/>
  <c r="S20" i="59" l="1"/>
  <c r="S21" i="59"/>
  <c r="S65" i="59"/>
  <c r="S66" i="59"/>
  <c r="S67" i="59"/>
  <c r="S68" i="59"/>
  <c r="S69" i="59"/>
  <c r="S70" i="59"/>
  <c r="S71" i="59"/>
  <c r="S72" i="59"/>
  <c r="S73" i="59"/>
  <c r="D74" i="59"/>
  <c r="E74" i="59"/>
  <c r="F74" i="59"/>
  <c r="G74" i="59"/>
  <c r="H74" i="59"/>
  <c r="I74" i="59"/>
  <c r="J74" i="59"/>
  <c r="K74" i="59"/>
  <c r="L74" i="59"/>
  <c r="M74" i="59"/>
  <c r="N74" i="59"/>
  <c r="O74" i="59"/>
  <c r="P74" i="59"/>
  <c r="Q74" i="59"/>
  <c r="R74" i="59"/>
  <c r="S74" i="59"/>
  <c r="S75" i="59"/>
  <c r="S76" i="59"/>
  <c r="S77" i="59"/>
  <c r="S79" i="59"/>
  <c r="S80" i="59"/>
  <c r="S83" i="59"/>
  <c r="S84" i="59"/>
  <c r="S85" i="59"/>
  <c r="S86" i="59"/>
  <c r="S87" i="59"/>
  <c r="S88" i="59"/>
  <c r="S89" i="59"/>
  <c r="S90" i="59"/>
  <c r="G5" i="59" l="1"/>
  <c r="G90" i="59"/>
  <c r="H122" i="59"/>
  <c r="H119" i="59"/>
  <c r="G87" i="59"/>
  <c r="H117" i="59"/>
  <c r="G85" i="59"/>
  <c r="P116" i="59"/>
  <c r="O84" i="59"/>
  <c r="P115" i="59"/>
  <c r="O83" i="59"/>
  <c r="S82" i="59"/>
  <c r="G82" i="59"/>
  <c r="H114" i="59"/>
  <c r="S81" i="59"/>
  <c r="H113" i="59"/>
  <c r="G81" i="59"/>
  <c r="L112" i="59"/>
  <c r="K80" i="59"/>
  <c r="H111" i="59"/>
  <c r="G79" i="59"/>
  <c r="L110" i="59"/>
  <c r="K78" i="59"/>
  <c r="H109" i="59"/>
  <c r="G77" i="59"/>
  <c r="L107" i="59"/>
  <c r="K75" i="59"/>
  <c r="H107" i="59"/>
  <c r="G75" i="59"/>
  <c r="H103" i="59"/>
  <c r="G71" i="59"/>
  <c r="P102" i="59"/>
  <c r="O70" i="59"/>
  <c r="H102" i="59"/>
  <c r="G70" i="59"/>
  <c r="L99" i="59"/>
  <c r="K67" i="59"/>
  <c r="P98" i="59"/>
  <c r="O66" i="59"/>
  <c r="L98" i="59"/>
  <c r="K66" i="59"/>
  <c r="P106" i="59"/>
  <c r="O65" i="59"/>
  <c r="P97" i="59"/>
  <c r="G65" i="59"/>
  <c r="H97" i="59"/>
  <c r="H106" i="59"/>
  <c r="P94" i="59"/>
  <c r="O21" i="59"/>
  <c r="H94" i="59"/>
  <c r="G21" i="59"/>
  <c r="K20" i="59"/>
  <c r="L93" i="59"/>
  <c r="S5" i="59"/>
  <c r="O5" i="59"/>
  <c r="S122" i="59"/>
  <c r="R90" i="59"/>
  <c r="O122" i="59"/>
  <c r="N90" i="59"/>
  <c r="K122" i="59"/>
  <c r="J90" i="59"/>
  <c r="G122" i="59"/>
  <c r="F90" i="59"/>
  <c r="S121" i="59"/>
  <c r="R89" i="59"/>
  <c r="O121" i="59"/>
  <c r="N89" i="59"/>
  <c r="K121" i="59"/>
  <c r="J89" i="59"/>
  <c r="G121" i="59"/>
  <c r="F89" i="59"/>
  <c r="S120" i="59"/>
  <c r="R88" i="59"/>
  <c r="O120" i="59"/>
  <c r="N88" i="59"/>
  <c r="K120" i="59"/>
  <c r="J88" i="59"/>
  <c r="G120" i="59"/>
  <c r="F88" i="59"/>
  <c r="S119" i="59"/>
  <c r="R87" i="59"/>
  <c r="O119" i="59"/>
  <c r="N87" i="59"/>
  <c r="K119" i="59"/>
  <c r="J87" i="59"/>
  <c r="G119" i="59"/>
  <c r="F87" i="59"/>
  <c r="S118" i="59"/>
  <c r="R86" i="59"/>
  <c r="O118" i="59"/>
  <c r="N86" i="59"/>
  <c r="K118" i="59"/>
  <c r="J86" i="59"/>
  <c r="G118" i="59"/>
  <c r="F86" i="59"/>
  <c r="S117" i="59"/>
  <c r="R85" i="59"/>
  <c r="O117" i="59"/>
  <c r="N85" i="59"/>
  <c r="K117" i="59"/>
  <c r="J85" i="59"/>
  <c r="G117" i="59"/>
  <c r="F85" i="59"/>
  <c r="S116" i="59"/>
  <c r="R84" i="59"/>
  <c r="O116" i="59"/>
  <c r="N84" i="59"/>
  <c r="K116" i="59"/>
  <c r="J84" i="59"/>
  <c r="G116" i="59"/>
  <c r="F84" i="59"/>
  <c r="S115" i="59"/>
  <c r="R83" i="59"/>
  <c r="O115" i="59"/>
  <c r="N83" i="59"/>
  <c r="K115" i="59"/>
  <c r="J83" i="59"/>
  <c r="G115" i="59"/>
  <c r="F83" i="59"/>
  <c r="S114" i="59"/>
  <c r="R82" i="59"/>
  <c r="O114" i="59"/>
  <c r="N82" i="59"/>
  <c r="K114" i="59"/>
  <c r="J82" i="59"/>
  <c r="G114" i="59"/>
  <c r="F82" i="59"/>
  <c r="S113" i="59"/>
  <c r="R81" i="59"/>
  <c r="O113" i="59"/>
  <c r="N81" i="59"/>
  <c r="K113" i="59"/>
  <c r="J81" i="59"/>
  <c r="G113" i="59"/>
  <c r="F81" i="59"/>
  <c r="S112" i="59"/>
  <c r="R80" i="59"/>
  <c r="O112" i="59"/>
  <c r="N80" i="59"/>
  <c r="K112" i="59"/>
  <c r="J80" i="59"/>
  <c r="G112" i="59"/>
  <c r="F80" i="59"/>
  <c r="S111" i="59"/>
  <c r="R79" i="59"/>
  <c r="O111" i="59"/>
  <c r="N79" i="59"/>
  <c r="K111" i="59"/>
  <c r="J79" i="59"/>
  <c r="G111" i="59"/>
  <c r="F79" i="59"/>
  <c r="S110" i="59"/>
  <c r="R78" i="59"/>
  <c r="O110" i="59"/>
  <c r="N78" i="59"/>
  <c r="K110" i="59"/>
  <c r="J78" i="59"/>
  <c r="G110" i="59"/>
  <c r="F78" i="59"/>
  <c r="S109" i="59"/>
  <c r="R77" i="59"/>
  <c r="O109" i="59"/>
  <c r="N77" i="59"/>
  <c r="K109" i="59"/>
  <c r="J77" i="59"/>
  <c r="G109" i="59"/>
  <c r="F77" i="59"/>
  <c r="S108" i="59"/>
  <c r="R76" i="59"/>
  <c r="O108" i="59"/>
  <c r="N76" i="59"/>
  <c r="K108" i="59"/>
  <c r="J76" i="59"/>
  <c r="G108" i="59"/>
  <c r="F76" i="59"/>
  <c r="S107" i="59"/>
  <c r="R75" i="59"/>
  <c r="O107" i="59"/>
  <c r="N75" i="59"/>
  <c r="K107" i="59"/>
  <c r="J75" i="59"/>
  <c r="G107" i="59"/>
  <c r="F75" i="59"/>
  <c r="S105" i="59"/>
  <c r="R73" i="59"/>
  <c r="O105" i="59"/>
  <c r="N73" i="59"/>
  <c r="K105" i="59"/>
  <c r="J73" i="59"/>
  <c r="G105" i="59"/>
  <c r="F73" i="59"/>
  <c r="S104" i="59"/>
  <c r="R72" i="59"/>
  <c r="O104" i="59"/>
  <c r="N72" i="59"/>
  <c r="K104" i="59"/>
  <c r="J72" i="59"/>
  <c r="G104" i="59"/>
  <c r="F72" i="59"/>
  <c r="S103" i="59"/>
  <c r="R71" i="59"/>
  <c r="O103" i="59"/>
  <c r="N71" i="59"/>
  <c r="K103" i="59"/>
  <c r="J71" i="59"/>
  <c r="G103" i="59"/>
  <c r="F71" i="59"/>
  <c r="S102" i="59"/>
  <c r="R70" i="59"/>
  <c r="O102" i="59"/>
  <c r="N70" i="59"/>
  <c r="K102" i="59"/>
  <c r="J70" i="59"/>
  <c r="G102" i="59"/>
  <c r="F70" i="59"/>
  <c r="S101" i="59"/>
  <c r="R69" i="59"/>
  <c r="O101" i="59"/>
  <c r="N69" i="59"/>
  <c r="K101" i="59"/>
  <c r="J69" i="59"/>
  <c r="G101" i="59"/>
  <c r="F69" i="59"/>
  <c r="S100" i="59"/>
  <c r="R68" i="59"/>
  <c r="O100" i="59"/>
  <c r="N68" i="59"/>
  <c r="K100" i="59"/>
  <c r="J68" i="59"/>
  <c r="G100" i="59"/>
  <c r="F68" i="59"/>
  <c r="S99" i="59"/>
  <c r="R67" i="59"/>
  <c r="O99" i="59"/>
  <c r="N67" i="59"/>
  <c r="K99" i="59"/>
  <c r="J67" i="59"/>
  <c r="G99" i="59"/>
  <c r="F67" i="59"/>
  <c r="S98" i="59"/>
  <c r="R66" i="59"/>
  <c r="O98" i="59"/>
  <c r="N66" i="59"/>
  <c r="K98" i="59"/>
  <c r="J66" i="59"/>
  <c r="G98" i="59"/>
  <c r="F66" i="59"/>
  <c r="S106" i="59"/>
  <c r="S97" i="59"/>
  <c r="R65" i="59"/>
  <c r="O106" i="59"/>
  <c r="O97" i="59"/>
  <c r="N65" i="59"/>
  <c r="K106" i="59"/>
  <c r="K97" i="59"/>
  <c r="J65" i="59"/>
  <c r="G106" i="59"/>
  <c r="G97" i="59"/>
  <c r="F65" i="59"/>
  <c r="S94" i="59"/>
  <c r="R21" i="59"/>
  <c r="S96" i="59" s="1"/>
  <c r="O94" i="59"/>
  <c r="N21" i="59"/>
  <c r="K94" i="59"/>
  <c r="J21" i="59"/>
  <c r="G94" i="59"/>
  <c r="F21" i="59"/>
  <c r="S93" i="59"/>
  <c r="R20" i="59"/>
  <c r="S95" i="59" s="1"/>
  <c r="O93" i="59"/>
  <c r="N20" i="59"/>
  <c r="K93" i="59"/>
  <c r="J20" i="59"/>
  <c r="G93" i="59"/>
  <c r="F20" i="59"/>
  <c r="R5" i="59"/>
  <c r="N5" i="59"/>
  <c r="J5" i="59"/>
  <c r="F5" i="59"/>
  <c r="L121" i="59"/>
  <c r="K89" i="59"/>
  <c r="L120" i="59"/>
  <c r="K88" i="59"/>
  <c r="H118" i="59"/>
  <c r="G86" i="59"/>
  <c r="L117" i="59"/>
  <c r="K85" i="59"/>
  <c r="K84" i="59"/>
  <c r="L116" i="59"/>
  <c r="P114" i="59"/>
  <c r="O82" i="59"/>
  <c r="L113" i="59"/>
  <c r="K81" i="59"/>
  <c r="P112" i="59"/>
  <c r="O80" i="59"/>
  <c r="L111" i="59"/>
  <c r="K79" i="59"/>
  <c r="P110" i="59"/>
  <c r="O78" i="59"/>
  <c r="L109" i="59"/>
  <c r="K77" i="59"/>
  <c r="L108" i="59"/>
  <c r="K76" i="59"/>
  <c r="L105" i="59"/>
  <c r="K73" i="59"/>
  <c r="P104" i="59"/>
  <c r="O72" i="59"/>
  <c r="H104" i="59"/>
  <c r="G72" i="59"/>
  <c r="L103" i="59"/>
  <c r="K71" i="59"/>
  <c r="H101" i="59"/>
  <c r="G69" i="59"/>
  <c r="L100" i="59"/>
  <c r="K68" i="59"/>
  <c r="P99" i="59"/>
  <c r="O67" i="59"/>
  <c r="H99" i="59"/>
  <c r="G67" i="59"/>
  <c r="H98" i="59"/>
  <c r="G66" i="59"/>
  <c r="L106" i="59"/>
  <c r="L97" i="59"/>
  <c r="K65" i="59"/>
  <c r="O20" i="59"/>
  <c r="P93" i="59"/>
  <c r="K5" i="59"/>
  <c r="R122" i="59"/>
  <c r="Q90" i="59"/>
  <c r="N122" i="59"/>
  <c r="M90" i="59"/>
  <c r="J122" i="59"/>
  <c r="I90" i="59"/>
  <c r="F122" i="59"/>
  <c r="E90" i="59"/>
  <c r="Q89" i="59"/>
  <c r="R121" i="59"/>
  <c r="N121" i="59"/>
  <c r="M89" i="59"/>
  <c r="I89" i="59"/>
  <c r="J121" i="59"/>
  <c r="E89" i="59"/>
  <c r="F121" i="59"/>
  <c r="R120" i="59"/>
  <c r="Q88" i="59"/>
  <c r="N120" i="59"/>
  <c r="M88" i="59"/>
  <c r="J120" i="59"/>
  <c r="I88" i="59"/>
  <c r="F120" i="59"/>
  <c r="E88" i="59"/>
  <c r="R119" i="59"/>
  <c r="Q87" i="59"/>
  <c r="N119" i="59"/>
  <c r="M87" i="59"/>
  <c r="J119" i="59"/>
  <c r="I87" i="59"/>
  <c r="F119" i="59"/>
  <c r="E87" i="59"/>
  <c r="R118" i="59"/>
  <c r="Q86" i="59"/>
  <c r="N118" i="59"/>
  <c r="M86" i="59"/>
  <c r="J118" i="59"/>
  <c r="I86" i="59"/>
  <c r="F118" i="59"/>
  <c r="E86" i="59"/>
  <c r="Q85" i="59"/>
  <c r="R117" i="59"/>
  <c r="M85" i="59"/>
  <c r="N117" i="59"/>
  <c r="I85" i="59"/>
  <c r="J117" i="59"/>
  <c r="F117" i="59"/>
  <c r="E85" i="59"/>
  <c r="R116" i="59"/>
  <c r="Q84" i="59"/>
  <c r="N116" i="59"/>
  <c r="M84" i="59"/>
  <c r="J116" i="59"/>
  <c r="I84" i="59"/>
  <c r="F116" i="59"/>
  <c r="E84" i="59"/>
  <c r="R115" i="59"/>
  <c r="Q83" i="59"/>
  <c r="N115" i="59"/>
  <c r="M83" i="59"/>
  <c r="I83" i="59"/>
  <c r="J115" i="59"/>
  <c r="F115" i="59"/>
  <c r="E83" i="59"/>
  <c r="R114" i="59"/>
  <c r="Q82" i="59"/>
  <c r="N114" i="59"/>
  <c r="M82" i="59"/>
  <c r="J114" i="59"/>
  <c r="I82" i="59"/>
  <c r="F114" i="59"/>
  <c r="E82" i="59"/>
  <c r="Q81" i="59"/>
  <c r="R113" i="59"/>
  <c r="N113" i="59"/>
  <c r="M81" i="59"/>
  <c r="I81" i="59"/>
  <c r="J113" i="59"/>
  <c r="E81" i="59"/>
  <c r="F113" i="59"/>
  <c r="R112" i="59"/>
  <c r="Q80" i="59"/>
  <c r="N112" i="59"/>
  <c r="M80" i="59"/>
  <c r="J112" i="59"/>
  <c r="I80" i="59"/>
  <c r="F112" i="59"/>
  <c r="E80" i="59"/>
  <c r="R111" i="59"/>
  <c r="Q79" i="59"/>
  <c r="N111" i="59"/>
  <c r="M79" i="59"/>
  <c r="J111" i="59"/>
  <c r="I79" i="59"/>
  <c r="F111" i="59"/>
  <c r="E79" i="59"/>
  <c r="R110" i="59"/>
  <c r="Q78" i="59"/>
  <c r="N110" i="59"/>
  <c r="M78" i="59"/>
  <c r="J110" i="59"/>
  <c r="I78" i="59"/>
  <c r="F110" i="59"/>
  <c r="E78" i="59"/>
  <c r="Q77" i="59"/>
  <c r="R109" i="59"/>
  <c r="M77" i="59"/>
  <c r="N109" i="59"/>
  <c r="I77" i="59"/>
  <c r="J109" i="59"/>
  <c r="F109" i="59"/>
  <c r="E77" i="59"/>
  <c r="R108" i="59"/>
  <c r="Q76" i="59"/>
  <c r="N108" i="59"/>
  <c r="M76" i="59"/>
  <c r="J108" i="59"/>
  <c r="I76" i="59"/>
  <c r="F108" i="59"/>
  <c r="E76" i="59"/>
  <c r="R107" i="59"/>
  <c r="Q75" i="59"/>
  <c r="N107" i="59"/>
  <c r="M75" i="59"/>
  <c r="I75" i="59"/>
  <c r="J107" i="59"/>
  <c r="F107" i="59"/>
  <c r="E75" i="59"/>
  <c r="R105" i="59"/>
  <c r="Q73" i="59"/>
  <c r="N105" i="59"/>
  <c r="M73" i="59"/>
  <c r="J105" i="59"/>
  <c r="I73" i="59"/>
  <c r="E73" i="59"/>
  <c r="F105" i="59"/>
  <c r="R104" i="59"/>
  <c r="Q72" i="59"/>
  <c r="N104" i="59"/>
  <c r="M72" i="59"/>
  <c r="J104" i="59"/>
  <c r="I72" i="59"/>
  <c r="F104" i="59"/>
  <c r="E72" i="59"/>
  <c r="R103" i="59"/>
  <c r="Q71" i="59"/>
  <c r="N103" i="59"/>
  <c r="M71" i="59"/>
  <c r="J103" i="59"/>
  <c r="I71" i="59"/>
  <c r="F103" i="59"/>
  <c r="E71" i="59"/>
  <c r="R102" i="59"/>
  <c r="Q70" i="59"/>
  <c r="N102" i="59"/>
  <c r="M70" i="59"/>
  <c r="J102" i="59"/>
  <c r="I70" i="59"/>
  <c r="F102" i="59"/>
  <c r="E70" i="59"/>
  <c r="R101" i="59"/>
  <c r="Q69" i="59"/>
  <c r="N101" i="59"/>
  <c r="M69" i="59"/>
  <c r="J101" i="59"/>
  <c r="I69" i="59"/>
  <c r="F101" i="59"/>
  <c r="E69" i="59"/>
  <c r="Q68" i="59"/>
  <c r="R100" i="59"/>
  <c r="N100" i="59"/>
  <c r="M68" i="59"/>
  <c r="J100" i="59"/>
  <c r="I68" i="59"/>
  <c r="F100" i="59"/>
  <c r="E68" i="59"/>
  <c r="R99" i="59"/>
  <c r="Q67" i="59"/>
  <c r="N99" i="59"/>
  <c r="M67" i="59"/>
  <c r="I67" i="59"/>
  <c r="J99" i="59"/>
  <c r="F99" i="59"/>
  <c r="E67" i="59"/>
  <c r="Q66" i="59"/>
  <c r="R98" i="59"/>
  <c r="N98" i="59"/>
  <c r="M66" i="59"/>
  <c r="J98" i="59"/>
  <c r="I66" i="59"/>
  <c r="F98" i="59"/>
  <c r="E66" i="59"/>
  <c r="R106" i="59"/>
  <c r="R97" i="59"/>
  <c r="Q65" i="59"/>
  <c r="N106" i="59"/>
  <c r="N97" i="59"/>
  <c r="M65" i="59"/>
  <c r="J106" i="59"/>
  <c r="J97" i="59"/>
  <c r="I65" i="59"/>
  <c r="F106" i="59"/>
  <c r="F97" i="59"/>
  <c r="E65" i="59"/>
  <c r="R94" i="59"/>
  <c r="Q21" i="59"/>
  <c r="N94" i="59"/>
  <c r="M21" i="59"/>
  <c r="J94" i="59"/>
  <c r="I21" i="59"/>
  <c r="F94" i="59"/>
  <c r="E21" i="59"/>
  <c r="R93" i="59"/>
  <c r="Q20" i="59"/>
  <c r="N93" i="59"/>
  <c r="M20" i="59"/>
  <c r="J93" i="59"/>
  <c r="I20" i="59"/>
  <c r="F93" i="59"/>
  <c r="E20" i="59"/>
  <c r="Q5" i="59"/>
  <c r="M5" i="59"/>
  <c r="I5" i="59"/>
  <c r="E5" i="59"/>
  <c r="P122" i="59"/>
  <c r="O90" i="59"/>
  <c r="L122" i="59"/>
  <c r="K90" i="59"/>
  <c r="P121" i="59"/>
  <c r="O89" i="59"/>
  <c r="H121" i="59"/>
  <c r="G89" i="59"/>
  <c r="O88" i="59"/>
  <c r="P120" i="59"/>
  <c r="H120" i="59"/>
  <c r="G88" i="59"/>
  <c r="P119" i="59"/>
  <c r="O87" i="59"/>
  <c r="L119" i="59"/>
  <c r="K87" i="59"/>
  <c r="O86" i="59"/>
  <c r="P118" i="59"/>
  <c r="L118" i="59"/>
  <c r="K86" i="59"/>
  <c r="P117" i="59"/>
  <c r="O85" i="59"/>
  <c r="H116" i="59"/>
  <c r="G84" i="59"/>
  <c r="L115" i="59"/>
  <c r="K83" i="59"/>
  <c r="H115" i="59"/>
  <c r="G83" i="59"/>
  <c r="L114" i="59"/>
  <c r="K82" i="59"/>
  <c r="P113" i="59"/>
  <c r="O81" i="59"/>
  <c r="H112" i="59"/>
  <c r="G80" i="59"/>
  <c r="P111" i="59"/>
  <c r="O79" i="59"/>
  <c r="S78" i="59"/>
  <c r="H110" i="59"/>
  <c r="G78" i="59"/>
  <c r="P109" i="59"/>
  <c r="O77" i="59"/>
  <c r="P108" i="59"/>
  <c r="O76" i="59"/>
  <c r="H108" i="59"/>
  <c r="G76" i="59"/>
  <c r="P107" i="59"/>
  <c r="O75" i="59"/>
  <c r="P105" i="59"/>
  <c r="O73" i="59"/>
  <c r="H105" i="59"/>
  <c r="G73" i="59"/>
  <c r="L104" i="59"/>
  <c r="K72" i="59"/>
  <c r="P103" i="59"/>
  <c r="O71" i="59"/>
  <c r="L102" i="59"/>
  <c r="K70" i="59"/>
  <c r="P101" i="59"/>
  <c r="O69" i="59"/>
  <c r="L101" i="59"/>
  <c r="K69" i="59"/>
  <c r="P100" i="59"/>
  <c r="O68" i="59"/>
  <c r="H100" i="59"/>
  <c r="G68" i="59"/>
  <c r="L94" i="59"/>
  <c r="K21" i="59"/>
  <c r="G20" i="59"/>
  <c r="H93" i="59"/>
  <c r="Q122" i="59"/>
  <c r="P90" i="59"/>
  <c r="M122" i="59"/>
  <c r="L90" i="59"/>
  <c r="I122" i="59"/>
  <c r="H90" i="59"/>
  <c r="E122" i="59"/>
  <c r="D90" i="59"/>
  <c r="Q121" i="59"/>
  <c r="P89" i="59"/>
  <c r="M121" i="59"/>
  <c r="L89" i="59"/>
  <c r="I121" i="59"/>
  <c r="H89" i="59"/>
  <c r="E121" i="59"/>
  <c r="D89" i="59"/>
  <c r="Q120" i="59"/>
  <c r="P88" i="59"/>
  <c r="M120" i="59"/>
  <c r="L88" i="59"/>
  <c r="I120" i="59"/>
  <c r="H88" i="59"/>
  <c r="E120" i="59"/>
  <c r="D88" i="59"/>
  <c r="Q119" i="59"/>
  <c r="P87" i="59"/>
  <c r="M119" i="59"/>
  <c r="L87" i="59"/>
  <c r="I119" i="59"/>
  <c r="H87" i="59"/>
  <c r="E119" i="59"/>
  <c r="D87" i="59"/>
  <c r="Q118" i="59"/>
  <c r="P86" i="59"/>
  <c r="M118" i="59"/>
  <c r="L86" i="59"/>
  <c r="I118" i="59"/>
  <c r="H86" i="59"/>
  <c r="E118" i="59"/>
  <c r="D86" i="59"/>
  <c r="Q117" i="59"/>
  <c r="P85" i="59"/>
  <c r="M117" i="59"/>
  <c r="L85" i="59"/>
  <c r="I117" i="59"/>
  <c r="H85" i="59"/>
  <c r="D85" i="59"/>
  <c r="E117" i="59"/>
  <c r="Q116" i="59"/>
  <c r="P84" i="59"/>
  <c r="M116" i="59"/>
  <c r="L84" i="59"/>
  <c r="I116" i="59"/>
  <c r="H84" i="59"/>
  <c r="E116" i="59"/>
  <c r="D84" i="59"/>
  <c r="Q115" i="59"/>
  <c r="P83" i="59"/>
  <c r="M115" i="59"/>
  <c r="L83" i="59"/>
  <c r="I115" i="59"/>
  <c r="H83" i="59"/>
  <c r="E115" i="59"/>
  <c r="D83" i="59"/>
  <c r="Q114" i="59"/>
  <c r="P82" i="59"/>
  <c r="M114" i="59"/>
  <c r="L82" i="59"/>
  <c r="I114" i="59"/>
  <c r="H82" i="59"/>
  <c r="E114" i="59"/>
  <c r="D82" i="59"/>
  <c r="Q113" i="59"/>
  <c r="P81" i="59"/>
  <c r="M113" i="59"/>
  <c r="L81" i="59"/>
  <c r="I113" i="59"/>
  <c r="H81" i="59"/>
  <c r="D81" i="59"/>
  <c r="E113" i="59"/>
  <c r="Q112" i="59"/>
  <c r="P80" i="59"/>
  <c r="M112" i="59"/>
  <c r="L80" i="59"/>
  <c r="I112" i="59"/>
  <c r="H80" i="59"/>
  <c r="E112" i="59"/>
  <c r="D80" i="59"/>
  <c r="Q111" i="59"/>
  <c r="P79" i="59"/>
  <c r="M111" i="59"/>
  <c r="L79" i="59"/>
  <c r="I111" i="59"/>
  <c r="H79" i="59"/>
  <c r="E111" i="59"/>
  <c r="D79" i="59"/>
  <c r="Q110" i="59"/>
  <c r="P78" i="59"/>
  <c r="M110" i="59"/>
  <c r="L78" i="59"/>
  <c r="I110" i="59"/>
  <c r="H78" i="59"/>
  <c r="E110" i="59"/>
  <c r="D78" i="59"/>
  <c r="Q109" i="59"/>
  <c r="P77" i="59"/>
  <c r="M109" i="59"/>
  <c r="L77" i="59"/>
  <c r="I109" i="59"/>
  <c r="H77" i="59"/>
  <c r="D77" i="59"/>
  <c r="E109" i="59"/>
  <c r="Q108" i="59"/>
  <c r="P76" i="59"/>
  <c r="M108" i="59"/>
  <c r="L76" i="59"/>
  <c r="I108" i="59"/>
  <c r="H76" i="59"/>
  <c r="E108" i="59"/>
  <c r="D76" i="59"/>
  <c r="Q107" i="59"/>
  <c r="P75" i="59"/>
  <c r="M107" i="59"/>
  <c r="L75" i="59"/>
  <c r="I107" i="59"/>
  <c r="H75" i="59"/>
  <c r="E107" i="59"/>
  <c r="D75" i="59"/>
  <c r="Q105" i="59"/>
  <c r="P73" i="59"/>
  <c r="M105" i="59"/>
  <c r="L73" i="59"/>
  <c r="I105" i="59"/>
  <c r="H73" i="59"/>
  <c r="E105" i="59"/>
  <c r="D73" i="59"/>
  <c r="Q104" i="59"/>
  <c r="P72" i="59"/>
  <c r="M104" i="59"/>
  <c r="L72" i="59"/>
  <c r="I104" i="59"/>
  <c r="H72" i="59"/>
  <c r="E104" i="59"/>
  <c r="D72" i="59"/>
  <c r="Q103" i="59"/>
  <c r="P71" i="59"/>
  <c r="M103" i="59"/>
  <c r="L71" i="59"/>
  <c r="I103" i="59"/>
  <c r="H71" i="59"/>
  <c r="E103" i="59"/>
  <c r="D71" i="59"/>
  <c r="Q102" i="59"/>
  <c r="P70" i="59"/>
  <c r="M102" i="59"/>
  <c r="L70" i="59"/>
  <c r="I102" i="59"/>
  <c r="H70" i="59"/>
  <c r="E102" i="59"/>
  <c r="D70" i="59"/>
  <c r="Q101" i="59"/>
  <c r="P69" i="59"/>
  <c r="M101" i="59"/>
  <c r="L69" i="59"/>
  <c r="I101" i="59"/>
  <c r="H69" i="59"/>
  <c r="D69" i="59"/>
  <c r="E101" i="59"/>
  <c r="Q100" i="59"/>
  <c r="P68" i="59"/>
  <c r="M100" i="59"/>
  <c r="L68" i="59"/>
  <c r="I100" i="59"/>
  <c r="H68" i="59"/>
  <c r="E100" i="59"/>
  <c r="D68" i="59"/>
  <c r="Q99" i="59"/>
  <c r="P67" i="59"/>
  <c r="M99" i="59"/>
  <c r="L67" i="59"/>
  <c r="I99" i="59"/>
  <c r="H67" i="59"/>
  <c r="E99" i="59"/>
  <c r="D67" i="59"/>
  <c r="Q98" i="59"/>
  <c r="P66" i="59"/>
  <c r="M98" i="59"/>
  <c r="L66" i="59"/>
  <c r="I98" i="59"/>
  <c r="H66" i="59"/>
  <c r="E98" i="59"/>
  <c r="D66" i="59"/>
  <c r="Q106" i="59"/>
  <c r="Q97" i="59"/>
  <c r="P65" i="59"/>
  <c r="M106" i="59"/>
  <c r="M97" i="59"/>
  <c r="L65" i="59"/>
  <c r="I106" i="59"/>
  <c r="I97" i="59"/>
  <c r="H65" i="59"/>
  <c r="E106" i="59"/>
  <c r="D65" i="59"/>
  <c r="E97" i="59"/>
  <c r="Q94" i="59"/>
  <c r="P21" i="59"/>
  <c r="M94" i="59"/>
  <c r="L21" i="59"/>
  <c r="I94" i="59"/>
  <c r="H21" i="59"/>
  <c r="E94" i="59"/>
  <c r="D21" i="59"/>
  <c r="Q93" i="59"/>
  <c r="P20" i="59"/>
  <c r="M93" i="59"/>
  <c r="L20" i="59"/>
  <c r="I93" i="59"/>
  <c r="H20" i="59"/>
  <c r="E93" i="59"/>
  <c r="D20" i="59"/>
  <c r="P5" i="59"/>
  <c r="L5" i="59"/>
  <c r="H5" i="59"/>
  <c r="D5" i="59"/>
  <c r="F95" i="59" l="1"/>
  <c r="N95" i="59"/>
  <c r="F96" i="59"/>
  <c r="N96" i="59"/>
  <c r="K95" i="59"/>
  <c r="L96" i="59"/>
  <c r="I95" i="59"/>
  <c r="Q96" i="59"/>
  <c r="Q95" i="59"/>
  <c r="I96" i="59"/>
  <c r="G96" i="59"/>
  <c r="E95" i="59"/>
  <c r="M95" i="59"/>
  <c r="E96" i="59"/>
  <c r="M96" i="59"/>
  <c r="O96" i="59"/>
  <c r="P96" i="59"/>
  <c r="P95" i="59"/>
  <c r="K96" i="59"/>
  <c r="G95" i="59"/>
  <c r="O95" i="59"/>
  <c r="L95" i="59"/>
  <c r="H95" i="59"/>
  <c r="J95" i="59"/>
  <c r="R95" i="59"/>
  <c r="J96" i="59"/>
  <c r="R96" i="59"/>
  <c r="H96" i="59"/>
  <c r="R16" i="57" l="1"/>
  <c r="R16" i="55"/>
  <c r="P54" i="57"/>
  <c r="P54" i="55"/>
  <c r="L16" i="57"/>
  <c r="L16" i="55"/>
  <c r="Q54" i="57"/>
  <c r="Q54" i="55"/>
  <c r="H16" i="57"/>
  <c r="H16" i="55"/>
  <c r="M54" i="57"/>
  <c r="M54" i="55"/>
  <c r="O54" i="57"/>
  <c r="O54" i="55"/>
  <c r="O16" i="57"/>
  <c r="O16" i="55"/>
  <c r="Q16" i="55"/>
  <c r="Q16" i="57"/>
  <c r="M16" i="55"/>
  <c r="M16" i="57"/>
  <c r="G16" i="57"/>
  <c r="G16" i="55"/>
  <c r="J54" i="57"/>
  <c r="J54" i="55"/>
  <c r="J16" i="55"/>
  <c r="J16" i="57"/>
  <c r="F54" i="57"/>
  <c r="F54" i="55"/>
  <c r="N16" i="57"/>
  <c r="N16" i="55"/>
  <c r="L54" i="57"/>
  <c r="L54" i="55"/>
  <c r="D16" i="57"/>
  <c r="D16" i="55"/>
  <c r="K54" i="57"/>
  <c r="K54" i="55"/>
  <c r="S16" i="57"/>
  <c r="S16" i="55"/>
  <c r="R54" i="57"/>
  <c r="R54" i="55"/>
  <c r="G54" i="57"/>
  <c r="G54" i="55"/>
  <c r="S54" i="57"/>
  <c r="S54" i="55"/>
  <c r="H54" i="57"/>
  <c r="H54" i="55"/>
  <c r="P16" i="57"/>
  <c r="P16" i="55"/>
  <c r="E16" i="55"/>
  <c r="E16" i="57"/>
  <c r="F16" i="57"/>
  <c r="F16" i="55"/>
  <c r="K16" i="55"/>
  <c r="K16" i="57"/>
  <c r="E54" i="57"/>
  <c r="E54" i="55"/>
  <c r="H75" i="57" l="1"/>
  <c r="R39" i="57"/>
  <c r="R39" i="55"/>
  <c r="J39" i="57"/>
  <c r="J39" i="55"/>
  <c r="F39" i="57"/>
  <c r="F39" i="55"/>
  <c r="P75" i="57"/>
  <c r="G75" i="57"/>
  <c r="G75" i="55"/>
  <c r="H39" i="57"/>
  <c r="H39" i="55"/>
  <c r="G39" i="55"/>
  <c r="G39" i="57"/>
  <c r="D39" i="57"/>
  <c r="D39" i="55"/>
  <c r="N54" i="57"/>
  <c r="I16" i="55"/>
  <c r="P75" i="55"/>
  <c r="H75" i="55"/>
  <c r="K75" i="57"/>
  <c r="K75" i="55"/>
  <c r="L75" i="57"/>
  <c r="L75" i="55"/>
  <c r="E39" i="55"/>
  <c r="E39" i="57"/>
  <c r="Q75" i="57"/>
  <c r="Q75" i="55"/>
  <c r="J75" i="57"/>
  <c r="J75" i="55"/>
  <c r="R75" i="57"/>
  <c r="R75" i="55"/>
  <c r="K39" i="57"/>
  <c r="K39" i="55"/>
  <c r="M75" i="57"/>
  <c r="M75" i="55"/>
  <c r="O75" i="57"/>
  <c r="O75" i="55"/>
  <c r="P39" i="57"/>
  <c r="P39" i="55"/>
  <c r="S39" i="55"/>
  <c r="S39" i="57"/>
  <c r="O39" i="57"/>
  <c r="O39" i="55"/>
  <c r="L39" i="57"/>
  <c r="L39" i="55"/>
  <c r="M39" i="55"/>
  <c r="M39" i="57"/>
  <c r="F75" i="57"/>
  <c r="F75" i="55"/>
  <c r="I39" i="55"/>
  <c r="I39" i="57"/>
  <c r="Q39" i="55"/>
  <c r="Q39" i="57"/>
  <c r="E75" i="57"/>
  <c r="E75" i="55"/>
  <c r="I75" i="57"/>
  <c r="N54" i="55"/>
  <c r="I16" i="57"/>
  <c r="S75" i="57" l="1"/>
  <c r="N75" i="55"/>
  <c r="D54" i="57"/>
  <c r="D54" i="55"/>
  <c r="I54" i="57"/>
  <c r="I54" i="55"/>
  <c r="N75" i="57"/>
  <c r="N39" i="55"/>
  <c r="N39" i="57"/>
  <c r="D75" i="57"/>
  <c r="D75" i="55"/>
  <c r="I75" i="55"/>
  <c r="S75" i="55"/>
</calcChain>
</file>

<file path=xl/sharedStrings.xml><?xml version="1.0" encoding="utf-8"?>
<sst xmlns="http://schemas.openxmlformats.org/spreadsheetml/2006/main" count="725" uniqueCount="283">
  <si>
    <t>Wood and wood products</t>
  </si>
  <si>
    <t>Textiles and leather</t>
  </si>
  <si>
    <t>Machinery Equipment</t>
  </si>
  <si>
    <t>Transport Equipment</t>
  </si>
  <si>
    <t>Food, beverages and tobacco</t>
  </si>
  <si>
    <t>Pulp, paper and printing</t>
  </si>
  <si>
    <t>Non-metallic mineral products</t>
  </si>
  <si>
    <t>Chemicals Industry</t>
  </si>
  <si>
    <t>Iron and steel</t>
  </si>
  <si>
    <t>Description</t>
  </si>
  <si>
    <t>Sheet</t>
  </si>
  <si>
    <t>Click on the link to jump to the sheet</t>
  </si>
  <si>
    <t>Printing and reproduction of recorded media</t>
  </si>
  <si>
    <t>Pulp production</t>
  </si>
  <si>
    <t>Ceramics &amp; other NMM</t>
  </si>
  <si>
    <t>Cement</t>
  </si>
  <si>
    <t>Pharmaceutical products etc.</t>
  </si>
  <si>
    <t>Other chemicals</t>
  </si>
  <si>
    <t>Other non-ferrous metals</t>
  </si>
  <si>
    <t>Alumina production</t>
  </si>
  <si>
    <t>Electric arc</t>
  </si>
  <si>
    <t>Printing and media reproduction</t>
  </si>
  <si>
    <t xml:space="preserve">Paper production </t>
  </si>
  <si>
    <t xml:space="preserve">Glass production </t>
  </si>
  <si>
    <t>Aluminium production</t>
  </si>
  <si>
    <t xml:space="preserve">Basic chemicals </t>
  </si>
  <si>
    <t>Chemicals and chemical products</t>
  </si>
  <si>
    <t>Paper and paper products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</si>
  <si>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</si>
  <si>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</si>
  <si>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</si>
  <si>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</si>
  <si>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</si>
  <si>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</si>
  <si>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</si>
  <si>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© European Union 2017-2018</t>
  </si>
  <si>
    <t>version 1.0</t>
  </si>
  <si>
    <t>B1GM</t>
  </si>
  <si>
    <t>Gross domestic product at market prices</t>
  </si>
  <si>
    <t>P31_S14_S15</t>
  </si>
  <si>
    <t>Household and NPISH final consumption expenditure</t>
  </si>
  <si>
    <t>B1G</t>
  </si>
  <si>
    <t>Value added, gross</t>
  </si>
  <si>
    <t/>
  </si>
  <si>
    <t>nace 10</t>
  </si>
  <si>
    <t>A</t>
  </si>
  <si>
    <t>Agriculture, forestry and fishing</t>
  </si>
  <si>
    <t>B_E</t>
  </si>
  <si>
    <t>Industry (except construction)</t>
  </si>
  <si>
    <t>F</t>
  </si>
  <si>
    <t>Construction</t>
  </si>
  <si>
    <t>G_I</t>
  </si>
  <si>
    <t>Wholesale and retail trade, transport, accomodation and food service activities</t>
  </si>
  <si>
    <t>J</t>
  </si>
  <si>
    <t>Information and communication</t>
  </si>
  <si>
    <t>K</t>
  </si>
  <si>
    <t>Financial and insurance activities</t>
  </si>
  <si>
    <t>L</t>
  </si>
  <si>
    <t>Real estate activities</t>
  </si>
  <si>
    <t>M_N</t>
  </si>
  <si>
    <t>Professional, scientific and technical activities; administrative and support service activities</t>
  </si>
  <si>
    <t>O_Q</t>
  </si>
  <si>
    <t>Public administration, defence, education, human health and social work activities</t>
  </si>
  <si>
    <t>R_U</t>
  </si>
  <si>
    <t>Arts, entertainment and recreation; other service activities; activities of household and extra-territorial organizations and bodies</t>
  </si>
  <si>
    <t>TOTAL</t>
  </si>
  <si>
    <t>Total - All NACE activities</t>
  </si>
  <si>
    <t>nace 21</t>
  </si>
  <si>
    <t>B</t>
  </si>
  <si>
    <t>Mining and quarrying</t>
  </si>
  <si>
    <t>C</t>
  </si>
  <si>
    <t>Manufacturing</t>
  </si>
  <si>
    <t>D</t>
  </si>
  <si>
    <t>Electricity, gas, steam and air conditioning supply</t>
  </si>
  <si>
    <t>E</t>
  </si>
  <si>
    <t>Water supply; sewerage, waste management and remediation activities</t>
  </si>
  <si>
    <t>G</t>
  </si>
  <si>
    <t>Wholesale and retail trade; repair of motor vehicles and motorcycles</t>
  </si>
  <si>
    <t>H</t>
  </si>
  <si>
    <t>Transportation and storage</t>
  </si>
  <si>
    <t>I</t>
  </si>
  <si>
    <t>Accommodation and food service activities</t>
  </si>
  <si>
    <t>M</t>
  </si>
  <si>
    <t>Professional, scientific and technical activities</t>
  </si>
  <si>
    <t>N</t>
  </si>
  <si>
    <t>Administrative and support service activities</t>
  </si>
  <si>
    <t>O</t>
  </si>
  <si>
    <t>Public administration and defence; compulsory social security</t>
  </si>
  <si>
    <t>P</t>
  </si>
  <si>
    <t>Education</t>
  </si>
  <si>
    <t>Q</t>
  </si>
  <si>
    <t>Human health and social work activities</t>
  </si>
  <si>
    <t>R</t>
  </si>
  <si>
    <t>Arts, entertainment and recreation</t>
  </si>
  <si>
    <t>S</t>
  </si>
  <si>
    <t>Other service activities</t>
  </si>
  <si>
    <t>T</t>
  </si>
  <si>
    <t>Activities of households as employers; undifferentiated goods- and services-producing activities of households for own use</t>
  </si>
  <si>
    <t>U</t>
  </si>
  <si>
    <t>Activities of extraterritorial organisations and bodies</t>
  </si>
  <si>
    <t>nace 38 - industry</t>
  </si>
  <si>
    <t>C10_C12</t>
  </si>
  <si>
    <t>Manufacture of food products; beverages and tobacco products</t>
  </si>
  <si>
    <t>C13_C15</t>
  </si>
  <si>
    <t>Manufacture of textiles, wearing apparel, leather and related products</t>
  </si>
  <si>
    <t>C16_C18</t>
  </si>
  <si>
    <t>Manufacture of wood, paper, printing and reproduction</t>
  </si>
  <si>
    <t>C19</t>
  </si>
  <si>
    <t>Manufacture of coke and refined petroleum products</t>
  </si>
  <si>
    <t>C20</t>
  </si>
  <si>
    <t>Manufacture of chemicals and chemical products</t>
  </si>
  <si>
    <t>C21</t>
  </si>
  <si>
    <t>Manufacture of basic pharmaceutical products and pharmaceutical preparations</t>
  </si>
  <si>
    <t>C22_C23</t>
  </si>
  <si>
    <t>Manufacture of rubber and plastic products and other non-metallic mineral products</t>
  </si>
  <si>
    <t>C24_C25</t>
  </si>
  <si>
    <t>Manufacture of basic metals and fabricated metal products, except machinery and equipment</t>
  </si>
  <si>
    <t>C26</t>
  </si>
  <si>
    <t>Manufacture of computer, electronic and optical products</t>
  </si>
  <si>
    <t>C27</t>
  </si>
  <si>
    <t>Manufacture of electrical equipment</t>
  </si>
  <si>
    <t>C28</t>
  </si>
  <si>
    <t>Manufacture of machinery and equipment n.e.c.</t>
  </si>
  <si>
    <t>C29_C30</t>
  </si>
  <si>
    <t>Manufacture of motor vehicles, trailers, semi-trailers and of other transport equipment</t>
  </si>
  <si>
    <t>C31_C33</t>
  </si>
  <si>
    <t>Manufacture of furniture; jewellery, musical instruments, toys; repair and installation of machinery and equipment</t>
  </si>
  <si>
    <t>nace 64 - industry</t>
  </si>
  <si>
    <t>C16</t>
  </si>
  <si>
    <t>Manufacture of wood and of products of wood and cork, except furniture; manufacture of articles of straw and plaiting materials</t>
  </si>
  <si>
    <t>C17</t>
  </si>
  <si>
    <t>Manufacture of paper and paper products</t>
  </si>
  <si>
    <t>C18</t>
  </si>
  <si>
    <t>C22</t>
  </si>
  <si>
    <t>Manufacture of rubber and plastic products</t>
  </si>
  <si>
    <t>C23</t>
  </si>
  <si>
    <t>Manufacture of other non-metallic mineral products</t>
  </si>
  <si>
    <t>C24</t>
  </si>
  <si>
    <t>Manufacture of basic metals</t>
  </si>
  <si>
    <t>C25</t>
  </si>
  <si>
    <t>Manufacture of fabricated metal products, except machinery and equipment</t>
  </si>
  <si>
    <t>C29</t>
  </si>
  <si>
    <t>Manufacture of motor vehicles, trailers and semi-trailers</t>
  </si>
  <si>
    <t>C30</t>
  </si>
  <si>
    <t>Manufacture of other transport equipment</t>
  </si>
  <si>
    <t>C31_C32</t>
  </si>
  <si>
    <t>Manufacture of furniture; other manufacturing</t>
  </si>
  <si>
    <t>C33</t>
  </si>
  <si>
    <t>Repair and installation of machinery and equipment</t>
  </si>
  <si>
    <t>NACE code</t>
  </si>
  <si>
    <t>NACE Description</t>
  </si>
  <si>
    <t>Source</t>
  </si>
  <si>
    <t>Gross domestic product</t>
  </si>
  <si>
    <t>EUROSTAT Statistics: nama_gdp</t>
  </si>
  <si>
    <t>Household consumption expenditure</t>
  </si>
  <si>
    <t>Gross value added</t>
  </si>
  <si>
    <t>Gross value added (at basic prices)</t>
  </si>
  <si>
    <t>EUROSTAT Statistics: nama_nace10</t>
  </si>
  <si>
    <t>EUROSTAT Statistics: nama_nace21</t>
  </si>
  <si>
    <t>Services</t>
  </si>
  <si>
    <t>C33, E, G to U</t>
  </si>
  <si>
    <t>Heat-use intensive services</t>
  </si>
  <si>
    <t>H,I,O,P,Q,R</t>
  </si>
  <si>
    <t>Offices</t>
  </si>
  <si>
    <t>J,K,L,M,N,S,T,U</t>
  </si>
  <si>
    <t>Trade</t>
  </si>
  <si>
    <t>C33,E,G</t>
  </si>
  <si>
    <t>Energy sector</t>
  </si>
  <si>
    <t>C19, D</t>
  </si>
  <si>
    <t>EUROSTAT Statistics: nama_nace64</t>
  </si>
  <si>
    <t>C excluding C33</t>
  </si>
  <si>
    <t>Basic metals</t>
  </si>
  <si>
    <t>C241</t>
  </si>
  <si>
    <t>Manufacture of basic iron and steel and of ferro-alloys</t>
  </si>
  <si>
    <t>EUROSTAT Structural business statistics: sbs_ind_co</t>
  </si>
  <si>
    <t>C242</t>
  </si>
  <si>
    <t>Manufacture of tubes, pipes, hollow profiles and related fittings, of steel</t>
  </si>
  <si>
    <t>C243</t>
  </si>
  <si>
    <t>Manufacture of other products of first processing of steel</t>
  </si>
  <si>
    <t>C2451</t>
  </si>
  <si>
    <t>Casting of iron</t>
  </si>
  <si>
    <t>C2452</t>
  </si>
  <si>
    <t>Casting of steel</t>
  </si>
  <si>
    <t>Non ferrous metals</t>
  </si>
  <si>
    <t>C2442</t>
  </si>
  <si>
    <t>C2453</t>
  </si>
  <si>
    <t>Casting of light metals</t>
  </si>
  <si>
    <t>C2441</t>
  </si>
  <si>
    <t>Precious metals production</t>
  </si>
  <si>
    <t>C2443</t>
  </si>
  <si>
    <t>Lead, zinc and tin production</t>
  </si>
  <si>
    <t>C2444</t>
  </si>
  <si>
    <t>Copper production</t>
  </si>
  <si>
    <t>C2445</t>
  </si>
  <si>
    <t>Other non-ferrous metal production</t>
  </si>
  <si>
    <t>C2446</t>
  </si>
  <si>
    <t>Processing of nuclear fuel</t>
  </si>
  <si>
    <t>C2454</t>
  </si>
  <si>
    <t>Casting of other non-ferrous metals</t>
  </si>
  <si>
    <t>C20, C21</t>
  </si>
  <si>
    <t>C2013</t>
  </si>
  <si>
    <t>Manufacture of other inorganic basic chemicals</t>
  </si>
  <si>
    <t>C2014</t>
  </si>
  <si>
    <t>Manufacture of other organic basic chemicals</t>
  </si>
  <si>
    <t>C2015</t>
  </si>
  <si>
    <t>Manufacture of fertilisers and nitrogen compounds</t>
  </si>
  <si>
    <t>C2016</t>
  </si>
  <si>
    <t>Manufacture of plastics in primary forms</t>
  </si>
  <si>
    <t>C2011</t>
  </si>
  <si>
    <t>Manufacture of industrial gases</t>
  </si>
  <si>
    <t>C2012</t>
  </si>
  <si>
    <t>Manufacture of dyes and pigments</t>
  </si>
  <si>
    <t>C202</t>
  </si>
  <si>
    <t>Manufacture of pesticides and other agrochemical products</t>
  </si>
  <si>
    <t>C203</t>
  </si>
  <si>
    <t>Manufacture of paints, varnishes and similar coatings, printing ink and mastics</t>
  </si>
  <si>
    <t>C204</t>
  </si>
  <si>
    <t>Manufacture of soap and detergents, cleaning and polishing preparations, perfumes and toilet preparations</t>
  </si>
  <si>
    <t>C205</t>
  </si>
  <si>
    <t>Manufacture of other chemical products</t>
  </si>
  <si>
    <t>C206</t>
  </si>
  <si>
    <t>Manufacture of man-made fibres</t>
  </si>
  <si>
    <t>Cement (incl. lime)</t>
  </si>
  <si>
    <t>C235</t>
  </si>
  <si>
    <t>Manufacture of cement, lime and plaster</t>
  </si>
  <si>
    <t>C236</t>
  </si>
  <si>
    <t>Manufacture of articles of concrete, cement and plaster</t>
  </si>
  <si>
    <t>C231</t>
  </si>
  <si>
    <t>Manufacture of glass and glass products</t>
  </si>
  <si>
    <t>C232</t>
  </si>
  <si>
    <t>Manufacture of refractory products</t>
  </si>
  <si>
    <t>C233</t>
  </si>
  <si>
    <t>Manufacture of clay building materials</t>
  </si>
  <si>
    <t>C234</t>
  </si>
  <si>
    <t>Manufacture of other porcelain and ceramic products</t>
  </si>
  <si>
    <t>C237</t>
  </si>
  <si>
    <t>Cutting, shaping and finishing of stone</t>
  </si>
  <si>
    <t>C239</t>
  </si>
  <si>
    <t>Manufacture of abrasive products and non-metallic mineral products n.e.c.</t>
  </si>
  <si>
    <t>C17, C18</t>
  </si>
  <si>
    <t>C1711</t>
  </si>
  <si>
    <t>Manufacture of pulp</t>
  </si>
  <si>
    <t>C1712</t>
  </si>
  <si>
    <t>Manufacture of paper and paperboard</t>
  </si>
  <si>
    <t>C172</t>
  </si>
  <si>
    <t>Manufacture of articles of paper and paperboard</t>
  </si>
  <si>
    <t>EUROSTAT Statistics: nama_nace38</t>
  </si>
  <si>
    <t>C25, C26, C27, C28</t>
  </si>
  <si>
    <t>Non specified industries</t>
  </si>
  <si>
    <t>C22, C31_C32</t>
  </si>
  <si>
    <t>ESA2010 [millions of Euro at current prices]</t>
  </si>
  <si>
    <t>ESA2010 [millions of Euro at 2010 prices]</t>
  </si>
  <si>
    <t>Annual growth rates (%)</t>
  </si>
  <si>
    <t>Demographics</t>
  </si>
  <si>
    <t>Population</t>
  </si>
  <si>
    <t>Number of households</t>
  </si>
  <si>
    <t>Inhabitants per household</t>
  </si>
  <si>
    <t>Blast Furnace</t>
  </si>
  <si>
    <t>Primary aluminium</t>
  </si>
  <si>
    <t>Secondary aluminium</t>
  </si>
  <si>
    <t>Market shares (%)</t>
  </si>
  <si>
    <t>Gross domestic product per capita</t>
  </si>
  <si>
    <t>Household consumption expenditure per capita</t>
  </si>
  <si>
    <t>JRC-IDEES Description</t>
  </si>
  <si>
    <t>ESA2010 [euro at 2010 prices per capita]</t>
  </si>
  <si>
    <t>JRC-IDEES structure</t>
  </si>
  <si>
    <t>Gross value added [millions of Euro at 2010 prices]</t>
  </si>
  <si>
    <t>Macro-economic data at current prices  - NACE structure</t>
  </si>
  <si>
    <t>Macro-economic data at 2010 prices - NACE structure</t>
  </si>
  <si>
    <t>JRC-IDEES and NACE structure correspondence</t>
  </si>
  <si>
    <t>Macro-economic and demographic data</t>
  </si>
  <si>
    <t>Climate</t>
  </si>
  <si>
    <t>Actual heating degree-days</t>
  </si>
  <si>
    <t>Mean heating degree-days over period 1980 - 2015</t>
  </si>
  <si>
    <t>Relative heating degree-days</t>
  </si>
  <si>
    <t>Actual cooling degree-days</t>
  </si>
  <si>
    <t>Mean cooling degree-days over period 1980 - 2015</t>
  </si>
  <si>
    <t>Relative cooling degree-days</t>
  </si>
  <si>
    <t>Demographic and macro-economic data at 2010 prices - JRC-IDEES structure</t>
  </si>
  <si>
    <t>SE</t>
  </si>
  <si>
    <t>Sweden</t>
  </si>
  <si>
    <t>Prepared by JRC C.6</t>
  </si>
  <si>
    <t>The information made available is property of the Joint Research Centre of the European Commission.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</si>
</sst>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#,##0.000;\-#,##0.000;&quot;-&quot;"/>
    <numFmt numFmtId="166" formatCode="0.00%;\-0.00%;&quot;-&quot;"/>
    <numFmt numFmtId="167" formatCode="#,##0;\-#,##0;&quot;-&quot;"/>
    <numFmt numFmtId="168" formatCode="0.000"/>
    <numFmt numFmtId="169" formatCode="0.0"/>
    <numFmt numFmtId="170" formatCode="mmmm\ 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0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  <font>
      <b/>
      <sz val="8"/>
      <color theme="3" tint="0.39997558519241921"/>
      <name val="Calibri"/>
      <family val="2"/>
      <scheme val="minor"/>
    </font>
    <font>
      <sz val="8"/>
      <color theme="3" tint="0.39997558519241921"/>
      <name val="Calibri"/>
      <family val="2"/>
      <scheme val="minor"/>
    </font>
    <font>
      <sz val="8"/>
      <color rgb="FFFFC000"/>
      <name val="Calibri"/>
      <family val="2"/>
      <scheme val="minor"/>
    </font>
    <font>
      <sz val="8"/>
      <color rgb="FF7030A0"/>
      <name val="Calibri"/>
      <family val="2"/>
      <scheme val="minor"/>
    </font>
    <font>
      <sz val="8"/>
      <color theme="6" tint="-0.249977111117893"/>
      <name val="Calibri"/>
      <family val="2"/>
      <scheme val="minor"/>
    </font>
    <font>
      <sz val="8"/>
      <color theme="4" tint="-0.249977111117893"/>
      <name val="Calibri"/>
      <family val="2"/>
      <scheme val="minor"/>
    </font>
    <font>
      <i/>
      <sz val="8"/>
      <name val="Calibri"/>
      <family val="2"/>
      <scheme val="minor"/>
    </font>
    <font>
      <sz val="11"/>
      <color indexed="8"/>
      <name val="Calibri"/>
      <family val="2"/>
    </font>
    <font>
      <b/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auto="1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9" fillId="0" borderId="0"/>
    <xf numFmtId="0" fontId="10" fillId="0" borderId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9" fontId="30" fillId="0" borderId="0" applyFont="0" applyFill="0" applyBorder="0" applyAlignment="0" applyProtection="0"/>
  </cellStyleXfs>
  <cellXfs count="223">
    <xf numFmtId="0" fontId="0" fillId="0" borderId="0" xfId="0"/>
    <xf numFmtId="0" fontId="5" fillId="0" borderId="0" xfId="2" applyFont="1" applyAlignment="1">
      <alignment horizontal="left" indent="1"/>
    </xf>
    <xf numFmtId="0" fontId="3" fillId="0" borderId="0" xfId="0" applyFont="1"/>
    <xf numFmtId="0" fontId="6" fillId="0" borderId="0" xfId="0" applyFont="1"/>
    <xf numFmtId="0" fontId="7" fillId="0" borderId="1" xfId="0" applyFont="1" applyBorder="1"/>
    <xf numFmtId="0" fontId="7" fillId="0" borderId="0" xfId="0" applyFont="1" applyBorder="1"/>
    <xf numFmtId="0" fontId="8" fillId="0" borderId="0" xfId="0" applyFont="1"/>
    <xf numFmtId="0" fontId="7" fillId="0" borderId="0" xfId="0" applyFont="1"/>
    <xf numFmtId="0" fontId="15" fillId="2" borderId="0" xfId="4" applyFont="1" applyFill="1" applyAlignment="1">
      <alignment vertical="center"/>
    </xf>
    <xf numFmtId="0" fontId="17" fillId="0" borderId="2" xfId="5" applyFont="1" applyBorder="1" applyAlignment="1">
      <alignment vertical="center"/>
    </xf>
    <xf numFmtId="0" fontId="18" fillId="0" borderId="2" xfId="5" applyFont="1" applyBorder="1" applyAlignment="1">
      <alignment vertical="center"/>
    </xf>
    <xf numFmtId="0" fontId="19" fillId="0" borderId="2" xfId="5" applyFont="1" applyBorder="1" applyAlignment="1">
      <alignment vertical="center"/>
    </xf>
    <xf numFmtId="0" fontId="19" fillId="0" borderId="0" xfId="5" applyFont="1" applyAlignment="1">
      <alignment vertical="center"/>
    </xf>
    <xf numFmtId="0" fontId="15" fillId="0" borderId="0" xfId="5" applyFont="1" applyAlignment="1">
      <alignment vertical="center"/>
    </xf>
    <xf numFmtId="0" fontId="19" fillId="0" borderId="0" xfId="5" applyFont="1" applyAlignment="1">
      <alignment horizontal="center" vertical="center"/>
    </xf>
    <xf numFmtId="0" fontId="17" fillId="0" borderId="0" xfId="5" applyFont="1" applyBorder="1" applyAlignment="1">
      <alignment horizontal="left" vertical="center"/>
    </xf>
    <xf numFmtId="0" fontId="20" fillId="0" borderId="0" xfId="5" applyFont="1" applyBorder="1" applyAlignment="1">
      <alignment horizontal="left" vertical="center"/>
    </xf>
    <xf numFmtId="0" fontId="17" fillId="0" borderId="0" xfId="5" applyFont="1" applyBorder="1" applyAlignment="1">
      <alignment horizontal="right" vertical="center"/>
    </xf>
    <xf numFmtId="0" fontId="20" fillId="0" borderId="0" xfId="5" applyFont="1" applyAlignment="1">
      <alignment vertical="center"/>
    </xf>
    <xf numFmtId="0" fontId="18" fillId="0" borderId="0" xfId="5" applyFont="1" applyAlignment="1">
      <alignment vertical="center"/>
    </xf>
    <xf numFmtId="0" fontId="21" fillId="0" borderId="0" xfId="5" applyFont="1" applyAlignment="1">
      <alignment horizontal="left" vertical="center"/>
    </xf>
    <xf numFmtId="170" fontId="22" fillId="0" borderId="0" xfId="5" quotePrefix="1" applyNumberFormat="1" applyFont="1" applyAlignment="1">
      <alignment horizontal="left" vertical="center"/>
    </xf>
    <xf numFmtId="0" fontId="10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5" applyFont="1" applyAlignment="1">
      <alignment horizontal="center" vertical="center"/>
    </xf>
    <xf numFmtId="0" fontId="10" fillId="0" borderId="0" xfId="5" applyFont="1" applyAlignment="1">
      <alignment horizontal="right" vertical="center"/>
    </xf>
    <xf numFmtId="0" fontId="23" fillId="0" borderId="0" xfId="4" applyFont="1" applyBorder="1" applyAlignment="1">
      <alignment horizontal="left" vertical="center"/>
    </xf>
    <xf numFmtId="0" fontId="23" fillId="0" borderId="0" xfId="4" applyFont="1" applyBorder="1" applyAlignment="1">
      <alignment horizontal="right" vertical="center"/>
    </xf>
    <xf numFmtId="169" fontId="12" fillId="0" borderId="8" xfId="4" applyNumberFormat="1" applyFont="1" applyBorder="1" applyAlignment="1">
      <alignment vertical="center"/>
    </xf>
    <xf numFmtId="169" fontId="11" fillId="0" borderId="8" xfId="4" applyNumberFormat="1" applyFont="1" applyBorder="1" applyAlignment="1">
      <alignment horizontal="right" vertical="center"/>
    </xf>
    <xf numFmtId="169" fontId="11" fillId="0" borderId="8" xfId="4" applyNumberFormat="1" applyFont="1" applyBorder="1" applyAlignment="1">
      <alignment vertical="center"/>
    </xf>
    <xf numFmtId="0" fontId="11" fillId="2" borderId="8" xfId="4" applyFont="1" applyFill="1" applyBorder="1" applyAlignment="1">
      <alignment vertical="center"/>
    </xf>
    <xf numFmtId="0" fontId="12" fillId="0" borderId="0" xfId="4" applyFont="1" applyBorder="1" applyAlignment="1">
      <alignment horizontal="left" vertical="center"/>
    </xf>
    <xf numFmtId="0" fontId="11" fillId="0" borderId="0" xfId="4" applyFont="1" applyBorder="1" applyAlignment="1">
      <alignment horizontal="right" vertical="center"/>
    </xf>
    <xf numFmtId="0" fontId="11" fillId="0" borderId="0" xfId="4" applyFont="1" applyBorder="1" applyAlignment="1">
      <alignment horizontal="left" vertical="center"/>
    </xf>
    <xf numFmtId="0" fontId="11" fillId="2" borderId="0" xfId="4" applyFont="1" applyFill="1" applyBorder="1" applyAlignment="1">
      <alignment vertical="center"/>
    </xf>
    <xf numFmtId="0" fontId="12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right" vertical="center"/>
    </xf>
    <xf numFmtId="0" fontId="11" fillId="0" borderId="1" xfId="4" applyFont="1" applyBorder="1" applyAlignment="1">
      <alignment horizontal="left" vertical="center"/>
    </xf>
    <xf numFmtId="0" fontId="11" fillId="2" borderId="1" xfId="4" applyFont="1" applyFill="1" applyBorder="1" applyAlignment="1">
      <alignment vertical="center"/>
    </xf>
    <xf numFmtId="0" fontId="12" fillId="0" borderId="8" xfId="4" applyFont="1" applyBorder="1" applyAlignment="1">
      <alignment horizontal="left" vertical="center" wrapText="1"/>
    </xf>
    <xf numFmtId="0" fontId="12" fillId="0" borderId="8" xfId="4" applyFont="1" applyBorder="1" applyAlignment="1">
      <alignment horizontal="left" vertical="center" indent="1"/>
    </xf>
    <xf numFmtId="0" fontId="16" fillId="0" borderId="8" xfId="4" applyFont="1" applyBorder="1" applyAlignment="1">
      <alignment horizontal="left" vertical="center" wrapText="1"/>
    </xf>
    <xf numFmtId="0" fontId="15" fillId="2" borderId="8" xfId="4" applyFont="1" applyFill="1" applyBorder="1" applyAlignment="1">
      <alignment vertical="center"/>
    </xf>
    <xf numFmtId="0" fontId="12" fillId="0" borderId="1" xfId="4" applyFont="1" applyBorder="1" applyAlignment="1">
      <alignment vertical="center"/>
    </xf>
    <xf numFmtId="0" fontId="11" fillId="0" borderId="1" xfId="4" applyFont="1" applyBorder="1" applyAlignment="1">
      <alignment horizontal="right" vertical="center" indent="1"/>
    </xf>
    <xf numFmtId="0" fontId="11" fillId="0" borderId="1" xfId="4" applyFont="1" applyBorder="1" applyAlignment="1">
      <alignment vertical="center"/>
    </xf>
    <xf numFmtId="0" fontId="12" fillId="0" borderId="0" xfId="4" applyFont="1" applyBorder="1" applyAlignment="1">
      <alignment horizontal="left" vertical="center" wrapText="1"/>
    </xf>
    <xf numFmtId="0" fontId="12" fillId="0" borderId="0" xfId="4" applyFont="1" applyBorder="1" applyAlignment="1">
      <alignment horizontal="left" vertical="center" indent="1"/>
    </xf>
    <xf numFmtId="0" fontId="13" fillId="0" borderId="0" xfId="4" applyFont="1" applyBorder="1" applyAlignment="1">
      <alignment horizontal="left" vertical="center" wrapText="1"/>
    </xf>
    <xf numFmtId="0" fontId="12" fillId="3" borderId="5" xfId="4" applyFont="1" applyFill="1" applyBorder="1" applyAlignment="1">
      <alignment horizontal="left" vertical="center" wrapText="1" indent="1"/>
    </xf>
    <xf numFmtId="0" fontId="12" fillId="3" borderId="5" xfId="4" applyFont="1" applyFill="1" applyBorder="1" applyAlignment="1">
      <alignment horizontal="left" vertical="center" indent="1"/>
    </xf>
    <xf numFmtId="0" fontId="16" fillId="3" borderId="5" xfId="4" applyFont="1" applyFill="1" applyBorder="1" applyAlignment="1">
      <alignment horizontal="left" vertical="center" wrapText="1" indent="1"/>
    </xf>
    <xf numFmtId="169" fontId="24" fillId="0" borderId="0" xfId="4" applyNumberFormat="1" applyFont="1" applyBorder="1" applyAlignment="1">
      <alignment vertical="center"/>
    </xf>
    <xf numFmtId="0" fontId="24" fillId="3" borderId="9" xfId="4" applyFont="1" applyFill="1" applyBorder="1" applyAlignment="1">
      <alignment horizontal="right" vertical="center" indent="1"/>
    </xf>
    <xf numFmtId="0" fontId="11" fillId="3" borderId="9" xfId="4" applyFont="1" applyFill="1" applyBorder="1" applyAlignment="1">
      <alignment horizontal="right" vertical="center" indent="1"/>
    </xf>
    <xf numFmtId="0" fontId="11" fillId="3" borderId="9" xfId="4" applyFont="1" applyFill="1" applyBorder="1" applyAlignment="1">
      <alignment horizontal="left" vertical="center" indent="1"/>
    </xf>
    <xf numFmtId="0" fontId="11" fillId="3" borderId="9" xfId="4" applyFont="1" applyFill="1" applyBorder="1" applyAlignment="1">
      <alignment vertical="center"/>
    </xf>
    <xf numFmtId="0" fontId="24" fillId="3" borderId="0" xfId="4" applyFont="1" applyFill="1" applyBorder="1" applyAlignment="1">
      <alignment horizontal="right" vertical="center" indent="1"/>
    </xf>
    <xf numFmtId="0" fontId="11" fillId="3" borderId="0" xfId="4" applyFont="1" applyFill="1" applyBorder="1" applyAlignment="1">
      <alignment horizontal="right" vertical="center" indent="1"/>
    </xf>
    <xf numFmtId="0" fontId="11" fillId="3" borderId="0" xfId="4" applyFont="1" applyFill="1" applyBorder="1" applyAlignment="1">
      <alignment horizontal="left" vertical="center" indent="1"/>
    </xf>
    <xf numFmtId="0" fontId="11" fillId="3" borderId="0" xfId="4" applyFont="1" applyFill="1" applyBorder="1" applyAlignment="1">
      <alignment vertical="center"/>
    </xf>
    <xf numFmtId="0" fontId="24" fillId="3" borderId="10" xfId="4" applyFont="1" applyFill="1" applyBorder="1" applyAlignment="1">
      <alignment horizontal="right" vertical="center" indent="1"/>
    </xf>
    <xf numFmtId="0" fontId="11" fillId="3" borderId="10" xfId="4" applyFont="1" applyFill="1" applyBorder="1" applyAlignment="1">
      <alignment horizontal="right" vertical="center" indent="1"/>
    </xf>
    <xf numFmtId="0" fontId="11" fillId="3" borderId="10" xfId="4" applyFont="1" applyFill="1" applyBorder="1" applyAlignment="1">
      <alignment horizontal="left" vertical="center" indent="1"/>
    </xf>
    <xf numFmtId="0" fontId="11" fillId="3" borderId="10" xfId="4" applyFont="1" applyFill="1" applyBorder="1" applyAlignment="1">
      <alignment vertical="center"/>
    </xf>
    <xf numFmtId="0" fontId="15" fillId="3" borderId="0" xfId="4" applyFont="1" applyFill="1" applyAlignment="1">
      <alignment vertical="center"/>
    </xf>
    <xf numFmtId="0" fontId="11" fillId="3" borderId="0" xfId="4" applyFont="1" applyFill="1" applyAlignment="1">
      <alignment vertical="center"/>
    </xf>
    <xf numFmtId="0" fontId="12" fillId="3" borderId="0" xfId="4" applyFont="1" applyFill="1" applyBorder="1" applyAlignment="1">
      <alignment horizontal="left" vertical="center" wrapText="1" indent="1"/>
    </xf>
    <xf numFmtId="0" fontId="12" fillId="3" borderId="0" xfId="4" applyFont="1" applyFill="1" applyBorder="1" applyAlignment="1">
      <alignment horizontal="left" vertical="center" indent="1"/>
    </xf>
    <xf numFmtId="0" fontId="16" fillId="3" borderId="0" xfId="4" applyFont="1" applyFill="1" applyBorder="1" applyAlignment="1">
      <alignment horizontal="left" vertical="center" wrapText="1" indent="1"/>
    </xf>
    <xf numFmtId="0" fontId="12" fillId="2" borderId="8" xfId="4" applyFont="1" applyFill="1" applyBorder="1" applyAlignment="1">
      <alignment vertical="center"/>
    </xf>
    <xf numFmtId="0" fontId="13" fillId="0" borderId="8" xfId="4" applyFont="1" applyBorder="1" applyAlignment="1">
      <alignment horizontal="left" vertical="center" wrapText="1"/>
    </xf>
    <xf numFmtId="0" fontId="24" fillId="0" borderId="0" xfId="4" applyFont="1" applyBorder="1" applyAlignment="1">
      <alignment horizontal="right" vertical="center" indent="1"/>
    </xf>
    <xf numFmtId="0" fontId="11" fillId="0" borderId="0" xfId="4" applyFont="1" applyBorder="1" applyAlignment="1">
      <alignment horizontal="right" vertical="center" indent="1"/>
    </xf>
    <xf numFmtId="0" fontId="11" fillId="0" borderId="0" xfId="4" applyFont="1" applyBorder="1" applyAlignment="1">
      <alignment horizontal="left" vertical="center" indent="1"/>
    </xf>
    <xf numFmtId="0" fontId="24" fillId="0" borderId="1" xfId="4" applyFont="1" applyBorder="1" applyAlignment="1">
      <alignment horizontal="right" vertical="center" indent="1"/>
    </xf>
    <xf numFmtId="0" fontId="11" fillId="0" borderId="1" xfId="4" applyFont="1" applyBorder="1" applyAlignment="1">
      <alignment horizontal="left" vertical="center" indent="1"/>
    </xf>
    <xf numFmtId="0" fontId="24" fillId="0" borderId="1" xfId="4" applyFont="1" applyBorder="1" applyAlignment="1">
      <alignment vertical="center"/>
    </xf>
    <xf numFmtId="0" fontId="12" fillId="0" borderId="8" xfId="4" applyFont="1" applyBorder="1" applyAlignment="1">
      <alignment horizontal="left" vertical="center"/>
    </xf>
    <xf numFmtId="0" fontId="16" fillId="2" borderId="8" xfId="4" applyFont="1" applyFill="1" applyBorder="1" applyAlignment="1">
      <alignment vertical="center"/>
    </xf>
    <xf numFmtId="0" fontId="12" fillId="3" borderId="8" xfId="4" applyFont="1" applyFill="1" applyBorder="1" applyAlignment="1">
      <alignment horizontal="left" vertical="center" wrapText="1" indent="1"/>
    </xf>
    <xf numFmtId="0" fontId="12" fillId="3" borderId="8" xfId="4" applyFont="1" applyFill="1" applyBorder="1" applyAlignment="1">
      <alignment horizontal="left" vertical="center" indent="1"/>
    </xf>
    <xf numFmtId="0" fontId="16" fillId="3" borderId="8" xfId="4" applyFont="1" applyFill="1" applyBorder="1" applyAlignment="1">
      <alignment horizontal="left" vertical="center" wrapText="1" indent="1"/>
    </xf>
    <xf numFmtId="0" fontId="15" fillId="3" borderId="8" xfId="4" applyFont="1" applyFill="1" applyBorder="1" applyAlignment="1">
      <alignment vertical="center"/>
    </xf>
    <xf numFmtId="0" fontId="14" fillId="4" borderId="11" xfId="4" applyFont="1" applyFill="1" applyBorder="1" applyAlignment="1">
      <alignment horizontal="left" vertical="center" wrapText="1" indent="2"/>
    </xf>
    <xf numFmtId="0" fontId="25" fillId="4" borderId="11" xfId="4" applyFont="1" applyFill="1" applyBorder="1" applyAlignment="1">
      <alignment horizontal="left" vertical="center" indent="2"/>
    </xf>
    <xf numFmtId="0" fontId="16" fillId="4" borderId="11" xfId="4" applyFont="1" applyFill="1" applyBorder="1" applyAlignment="1">
      <alignment horizontal="left" vertical="center" wrapText="1" indent="2"/>
    </xf>
    <xf numFmtId="0" fontId="15" fillId="4" borderId="11" xfId="4" applyFont="1" applyFill="1" applyBorder="1" applyAlignment="1">
      <alignment vertical="center"/>
    </xf>
    <xf numFmtId="0" fontId="26" fillId="4" borderId="0" xfId="4" applyFont="1" applyFill="1" applyBorder="1" applyAlignment="1">
      <alignment horizontal="left" vertical="center" wrapText="1" indent="2"/>
    </xf>
    <xf numFmtId="0" fontId="27" fillId="4" borderId="0" xfId="4" applyFont="1" applyFill="1" applyBorder="1" applyAlignment="1">
      <alignment horizontal="right" vertical="center" indent="1"/>
    </xf>
    <xf numFmtId="0" fontId="27" fillId="4" borderId="0" xfId="4" applyFont="1" applyFill="1" applyBorder="1" applyAlignment="1">
      <alignment horizontal="left" vertical="center" indent="1"/>
    </xf>
    <xf numFmtId="0" fontId="27" fillId="4" borderId="0" xfId="4" applyFont="1" applyFill="1" applyBorder="1" applyAlignment="1">
      <alignment vertical="center"/>
    </xf>
    <xf numFmtId="0" fontId="26" fillId="4" borderId="1" xfId="4" applyFont="1" applyFill="1" applyBorder="1" applyAlignment="1">
      <alignment horizontal="left" vertical="center" wrapText="1" indent="2"/>
    </xf>
    <xf numFmtId="0" fontId="27" fillId="4" borderId="1" xfId="4" applyFont="1" applyFill="1" applyBorder="1" applyAlignment="1">
      <alignment horizontal="right" vertical="center" indent="1"/>
    </xf>
    <xf numFmtId="0" fontId="27" fillId="4" borderId="1" xfId="4" applyFont="1" applyFill="1" applyBorder="1" applyAlignment="1">
      <alignment horizontal="left" vertical="center" indent="1"/>
    </xf>
    <xf numFmtId="0" fontId="27" fillId="4" borderId="1" xfId="4" applyFont="1" applyFill="1" applyBorder="1" applyAlignment="1">
      <alignment vertical="center"/>
    </xf>
    <xf numFmtId="0" fontId="14" fillId="4" borderId="0" xfId="4" applyFont="1" applyFill="1" applyBorder="1" applyAlignment="1">
      <alignment horizontal="left" vertical="center" wrapText="1" indent="3"/>
    </xf>
    <xf numFmtId="0" fontId="25" fillId="4" borderId="0" xfId="4" applyFont="1" applyFill="1" applyBorder="1" applyAlignment="1">
      <alignment horizontal="left" vertical="center" indent="2"/>
    </xf>
    <xf numFmtId="0" fontId="16" fillId="4" borderId="0" xfId="4" applyFont="1" applyFill="1" applyBorder="1" applyAlignment="1">
      <alignment horizontal="left" vertical="center" wrapText="1" indent="3"/>
    </xf>
    <xf numFmtId="0" fontId="15" fillId="4" borderId="0" xfId="4" applyFont="1" applyFill="1" applyBorder="1" applyAlignment="1">
      <alignment vertical="center"/>
    </xf>
    <xf numFmtId="0" fontId="14" fillId="4" borderId="10" xfId="4" applyFont="1" applyFill="1" applyBorder="1" applyAlignment="1">
      <alignment horizontal="left" vertical="center" wrapText="1" indent="3"/>
    </xf>
    <xf numFmtId="0" fontId="15" fillId="4" borderId="10" xfId="4" applyFont="1" applyFill="1" applyBorder="1" applyAlignment="1">
      <alignment vertical="center"/>
    </xf>
    <xf numFmtId="0" fontId="26" fillId="4" borderId="12" xfId="4" applyFont="1" applyFill="1" applyBorder="1" applyAlignment="1">
      <alignment horizontal="left" vertical="center" wrapText="1" indent="2"/>
    </xf>
    <xf numFmtId="0" fontId="27" fillId="4" borderId="12" xfId="4" applyFont="1" applyFill="1" applyBorder="1" applyAlignment="1">
      <alignment horizontal="right" vertical="center" indent="1"/>
    </xf>
    <xf numFmtId="0" fontId="27" fillId="4" borderId="12" xfId="4" applyFont="1" applyFill="1" applyBorder="1" applyAlignment="1">
      <alignment horizontal="left" vertical="center" indent="1"/>
    </xf>
    <xf numFmtId="0" fontId="27" fillId="4" borderId="12" xfId="4" applyFont="1" applyFill="1" applyBorder="1" applyAlignment="1">
      <alignment vertical="center"/>
    </xf>
    <xf numFmtId="0" fontId="15" fillId="3" borderId="0" xfId="4" applyFont="1" applyFill="1" applyBorder="1" applyAlignment="1">
      <alignment vertical="center"/>
    </xf>
    <xf numFmtId="0" fontId="12" fillId="4" borderId="8" xfId="4" applyFont="1" applyFill="1" applyBorder="1" applyAlignment="1">
      <alignment horizontal="left" vertical="center" wrapText="1" indent="2"/>
    </xf>
    <xf numFmtId="0" fontId="12" fillId="4" borderId="8" xfId="4" applyFont="1" applyFill="1" applyBorder="1" applyAlignment="1">
      <alignment horizontal="left" vertical="center" indent="2"/>
    </xf>
    <xf numFmtId="0" fontId="16" fillId="4" borderId="8" xfId="4" applyFont="1" applyFill="1" applyBorder="1" applyAlignment="1">
      <alignment horizontal="left" vertical="center" wrapText="1" indent="2"/>
    </xf>
    <xf numFmtId="0" fontId="15" fillId="4" borderId="8" xfId="4" applyFont="1" applyFill="1" applyBorder="1" applyAlignment="1">
      <alignment vertical="center"/>
    </xf>
    <xf numFmtId="0" fontId="26" fillId="4" borderId="10" xfId="4" applyFont="1" applyFill="1" applyBorder="1" applyAlignment="1">
      <alignment horizontal="left" vertical="center" wrapText="1" indent="2"/>
    </xf>
    <xf numFmtId="0" fontId="11" fillId="4" borderId="10" xfId="4" applyFont="1" applyFill="1" applyBorder="1" applyAlignment="1">
      <alignment horizontal="right" vertical="center" indent="1"/>
    </xf>
    <xf numFmtId="0" fontId="11" fillId="4" borderId="10" xfId="4" applyFont="1" applyFill="1" applyBorder="1" applyAlignment="1">
      <alignment horizontal="left" vertical="center" indent="1"/>
    </xf>
    <xf numFmtId="0" fontId="11" fillId="4" borderId="10" xfId="4" applyFont="1" applyFill="1" applyBorder="1" applyAlignment="1">
      <alignment vertical="center"/>
    </xf>
    <xf numFmtId="0" fontId="28" fillId="4" borderId="0" xfId="4" applyFont="1" applyFill="1" applyBorder="1" applyAlignment="1">
      <alignment horizontal="left" vertical="center" wrapText="1" indent="3"/>
    </xf>
    <xf numFmtId="0" fontId="28" fillId="4" borderId="10" xfId="4" applyFont="1" applyFill="1" applyBorder="1" applyAlignment="1">
      <alignment horizontal="left" vertical="center" wrapText="1" indent="3"/>
    </xf>
    <xf numFmtId="0" fontId="27" fillId="4" borderId="10" xfId="4" applyFont="1" applyFill="1" applyBorder="1" applyAlignment="1">
      <alignment horizontal="right" vertical="center" indent="1"/>
    </xf>
    <xf numFmtId="0" fontId="27" fillId="4" borderId="10" xfId="4" applyFont="1" applyFill="1" applyBorder="1" applyAlignment="1">
      <alignment horizontal="left" vertical="center" indent="1"/>
    </xf>
    <xf numFmtId="0" fontId="27" fillId="4" borderId="10" xfId="4" applyFont="1" applyFill="1" applyBorder="1" applyAlignment="1">
      <alignment vertical="center"/>
    </xf>
    <xf numFmtId="0" fontId="28" fillId="4" borderId="1" xfId="4" applyFont="1" applyFill="1" applyBorder="1" applyAlignment="1">
      <alignment horizontal="left" vertical="center" wrapText="1" indent="3"/>
    </xf>
    <xf numFmtId="0" fontId="11" fillId="4" borderId="12" xfId="4" applyFont="1" applyFill="1" applyBorder="1" applyAlignment="1">
      <alignment horizontal="right" vertical="center" indent="1"/>
    </xf>
    <xf numFmtId="0" fontId="11" fillId="4" borderId="12" xfId="4" applyFont="1" applyFill="1" applyBorder="1" applyAlignment="1">
      <alignment horizontal="left" vertical="center" indent="1"/>
    </xf>
    <xf numFmtId="0" fontId="11" fillId="4" borderId="12" xfId="4" applyFont="1" applyFill="1" applyBorder="1" applyAlignment="1">
      <alignment vertical="center"/>
    </xf>
    <xf numFmtId="0" fontId="24" fillId="3" borderId="1" xfId="4" applyFont="1" applyFill="1" applyBorder="1" applyAlignment="1">
      <alignment horizontal="right" vertical="center" indent="1"/>
    </xf>
    <xf numFmtId="0" fontId="11" fillId="3" borderId="1" xfId="4" applyFont="1" applyFill="1" applyBorder="1" applyAlignment="1">
      <alignment horizontal="right" vertical="center" indent="1"/>
    </xf>
    <xf numFmtId="0" fontId="11" fillId="3" borderId="1" xfId="4" applyFont="1" applyFill="1" applyBorder="1" applyAlignment="1">
      <alignment horizontal="left" vertical="center" indent="1"/>
    </xf>
    <xf numFmtId="0" fontId="11" fillId="3" borderId="1" xfId="4" applyFont="1" applyFill="1" applyBorder="1" applyAlignment="1">
      <alignment vertical="center"/>
    </xf>
    <xf numFmtId="0" fontId="28" fillId="4" borderId="12" xfId="4" applyFont="1" applyFill="1" applyBorder="1" applyAlignment="1">
      <alignment horizontal="left" vertical="center" wrapText="1" indent="3"/>
    </xf>
    <xf numFmtId="0" fontId="24" fillId="3" borderId="12" xfId="4" applyFont="1" applyFill="1" applyBorder="1" applyAlignment="1">
      <alignment horizontal="right" vertical="center" indent="1"/>
    </xf>
    <xf numFmtId="0" fontId="11" fillId="3" borderId="12" xfId="4" applyFont="1" applyFill="1" applyBorder="1" applyAlignment="1">
      <alignment horizontal="right" vertical="center" indent="1"/>
    </xf>
    <xf numFmtId="0" fontId="11" fillId="3" borderId="12" xfId="4" applyFont="1" applyFill="1" applyBorder="1" applyAlignment="1">
      <alignment horizontal="left" vertical="center" indent="1"/>
    </xf>
    <xf numFmtId="0" fontId="11" fillId="3" borderId="12" xfId="4" applyFont="1" applyFill="1" applyBorder="1" applyAlignment="1">
      <alignment vertical="center"/>
    </xf>
    <xf numFmtId="0" fontId="14" fillId="3" borderId="0" xfId="4" applyFont="1" applyFill="1" applyBorder="1" applyAlignment="1">
      <alignment horizontal="left" vertical="center" wrapText="1" indent="1"/>
    </xf>
    <xf numFmtId="0" fontId="25" fillId="0" borderId="0" xfId="4" applyFont="1" applyBorder="1" applyAlignment="1">
      <alignment horizontal="left" vertical="center" indent="2"/>
    </xf>
    <xf numFmtId="0" fontId="16" fillId="0" borderId="0" xfId="4" applyFont="1" applyBorder="1" applyAlignment="1">
      <alignment horizontal="left" vertical="center" wrapText="1" indent="3"/>
    </xf>
    <xf numFmtId="0" fontId="29" fillId="0" borderId="0" xfId="4" applyFont="1" applyAlignment="1">
      <alignment vertical="center"/>
    </xf>
    <xf numFmtId="0" fontId="15" fillId="0" borderId="0" xfId="4" applyFont="1" applyAlignment="1">
      <alignment vertical="center"/>
    </xf>
    <xf numFmtId="1" fontId="15" fillId="0" borderId="8" xfId="4" applyNumberFormat="1" applyFont="1" applyFill="1" applyBorder="1" applyAlignment="1">
      <alignment vertical="center"/>
    </xf>
    <xf numFmtId="1" fontId="15" fillId="0" borderId="0" xfId="4" applyNumberFormat="1" applyFont="1" applyFill="1" applyBorder="1" applyAlignment="1">
      <alignment vertical="center"/>
    </xf>
    <xf numFmtId="1" fontId="15" fillId="0" borderId="0" xfId="4" applyNumberFormat="1" applyFont="1" applyFill="1" applyAlignment="1">
      <alignment vertical="center"/>
    </xf>
    <xf numFmtId="1" fontId="29" fillId="0" borderId="0" xfId="4" applyNumberFormat="1" applyFont="1" applyFill="1" applyBorder="1" applyAlignment="1">
      <alignment vertical="center"/>
    </xf>
    <xf numFmtId="1" fontId="15" fillId="0" borderId="1" xfId="4" applyNumberFormat="1" applyFont="1" applyFill="1" applyBorder="1" applyAlignment="1">
      <alignment vertical="center"/>
    </xf>
    <xf numFmtId="10" fontId="15" fillId="0" borderId="8" xfId="1" applyNumberFormat="1" applyFont="1" applyFill="1" applyBorder="1" applyAlignment="1">
      <alignment vertical="center"/>
    </xf>
    <xf numFmtId="167" fontId="15" fillId="0" borderId="8" xfId="4" applyNumberFormat="1" applyFont="1" applyFill="1" applyBorder="1" applyAlignment="1">
      <alignment vertical="center"/>
    </xf>
    <xf numFmtId="167" fontId="15" fillId="0" borderId="0" xfId="4" applyNumberFormat="1" applyFont="1" applyFill="1" applyBorder="1" applyAlignment="1">
      <alignment vertical="center"/>
    </xf>
    <xf numFmtId="0" fontId="15" fillId="0" borderId="0" xfId="5" applyFont="1" applyFill="1"/>
    <xf numFmtId="0" fontId="31" fillId="0" borderId="0" xfId="5" applyFont="1" applyFill="1" applyBorder="1"/>
    <xf numFmtId="0" fontId="15" fillId="0" borderId="8" xfId="5" applyFont="1" applyFill="1" applyBorder="1" applyAlignment="1">
      <alignment horizontal="center" vertical="center" textRotation="90"/>
    </xf>
    <xf numFmtId="0" fontId="15" fillId="0" borderId="8" xfId="5" applyFont="1" applyFill="1" applyBorder="1"/>
    <xf numFmtId="0" fontId="15" fillId="0" borderId="8" xfId="5" applyFont="1" applyFill="1" applyBorder="1" applyAlignment="1"/>
    <xf numFmtId="3" fontId="15" fillId="0" borderId="8" xfId="5" applyNumberFormat="1" applyFont="1" applyFill="1" applyBorder="1"/>
    <xf numFmtId="0" fontId="15" fillId="0" borderId="0" xfId="5" applyFont="1" applyFill="1" applyBorder="1" applyAlignment="1">
      <alignment horizontal="center" vertical="center" textRotation="90"/>
    </xf>
    <xf numFmtId="0" fontId="15" fillId="0" borderId="0" xfId="5" applyFont="1" applyFill="1" applyBorder="1"/>
    <xf numFmtId="0" fontId="15" fillId="0" borderId="0" xfId="5" applyFont="1" applyFill="1" applyBorder="1" applyAlignment="1"/>
    <xf numFmtId="3" fontId="15" fillId="0" borderId="0" xfId="5" applyNumberFormat="1" applyFont="1" applyFill="1" applyBorder="1"/>
    <xf numFmtId="0" fontId="15" fillId="0" borderId="1" xfId="5" applyFont="1" applyFill="1" applyBorder="1" applyAlignment="1">
      <alignment horizontal="center" vertical="center" textRotation="90"/>
    </xf>
    <xf numFmtId="0" fontId="15" fillId="0" borderId="1" xfId="5" applyFont="1" applyFill="1" applyBorder="1"/>
    <xf numFmtId="0" fontId="15" fillId="0" borderId="1" xfId="5" applyFont="1" applyFill="1" applyBorder="1" applyAlignment="1"/>
    <xf numFmtId="3" fontId="15" fillId="0" borderId="1" xfId="5" applyNumberFormat="1" applyFont="1" applyFill="1" applyBorder="1"/>
    <xf numFmtId="3" fontId="15" fillId="0" borderId="0" xfId="5" applyNumberFormat="1" applyFont="1" applyFill="1"/>
    <xf numFmtId="0" fontId="31" fillId="0" borderId="1" xfId="5" applyFont="1" applyFill="1" applyBorder="1"/>
    <xf numFmtId="0" fontId="31" fillId="0" borderId="1" xfId="5" applyFont="1" applyFill="1" applyBorder="1" applyAlignment="1"/>
    <xf numFmtId="3" fontId="31" fillId="0" borderId="1" xfId="5" applyNumberFormat="1" applyFont="1" applyFill="1" applyBorder="1"/>
    <xf numFmtId="0" fontId="15" fillId="0" borderId="0" xfId="5" applyFont="1" applyFill="1" applyAlignment="1">
      <alignment wrapText="1"/>
    </xf>
    <xf numFmtId="0" fontId="31" fillId="0" borderId="1" xfId="5" applyFont="1" applyFill="1" applyBorder="1" applyAlignment="1">
      <alignment wrapText="1"/>
    </xf>
    <xf numFmtId="3" fontId="31" fillId="0" borderId="0" xfId="5" applyNumberFormat="1" applyFont="1" applyFill="1"/>
    <xf numFmtId="0" fontId="15" fillId="0" borderId="0" xfId="4" applyFont="1" applyFill="1" applyBorder="1" applyAlignment="1">
      <alignment vertical="center"/>
    </xf>
    <xf numFmtId="0" fontId="15" fillId="0" borderId="0" xfId="4" applyFont="1" applyFill="1" applyAlignment="1">
      <alignment vertical="center"/>
    </xf>
    <xf numFmtId="169" fontId="15" fillId="0" borderId="8" xfId="4" applyNumberFormat="1" applyFont="1" applyFill="1" applyBorder="1" applyAlignment="1">
      <alignment vertical="center"/>
    </xf>
    <xf numFmtId="169" fontId="15" fillId="0" borderId="0" xfId="4" applyNumberFormat="1" applyFont="1" applyFill="1" applyBorder="1" applyAlignment="1">
      <alignment vertical="center"/>
    </xf>
    <xf numFmtId="1" fontId="15" fillId="0" borderId="0" xfId="4" applyNumberFormat="1" applyFont="1" applyFill="1" applyBorder="1" applyAlignment="1">
      <alignment horizontal="left" vertical="center" wrapText="1" indent="1"/>
    </xf>
    <xf numFmtId="0" fontId="29" fillId="0" borderId="0" xfId="4" applyFont="1" applyFill="1" applyBorder="1" applyAlignment="1">
      <alignment horizontal="left" vertical="center" wrapText="1" indent="3"/>
    </xf>
    <xf numFmtId="0" fontId="15" fillId="0" borderId="0" xfId="4" applyFont="1" applyFill="1" applyBorder="1" applyAlignment="1">
      <alignment horizontal="left" vertical="center" indent="2"/>
    </xf>
    <xf numFmtId="167" fontId="15" fillId="0" borderId="0" xfId="4" applyNumberFormat="1" applyFont="1" applyFill="1" applyAlignment="1">
      <alignment vertical="center"/>
    </xf>
    <xf numFmtId="167" fontId="15" fillId="0" borderId="1" xfId="4" applyNumberFormat="1" applyFont="1" applyFill="1" applyBorder="1" applyAlignment="1">
      <alignment vertical="center"/>
    </xf>
    <xf numFmtId="0" fontId="29" fillId="0" borderId="0" xfId="4" applyFont="1" applyFill="1" applyBorder="1" applyAlignment="1">
      <alignment horizontal="left" vertical="center" wrapText="1" indent="4"/>
    </xf>
    <xf numFmtId="0" fontId="15" fillId="0" borderId="0" xfId="4" applyFont="1" applyFill="1" applyBorder="1" applyAlignment="1">
      <alignment horizontal="left" vertical="center" wrapText="1" indent="1"/>
    </xf>
    <xf numFmtId="0" fontId="15" fillId="0" borderId="0" xfId="4" applyFont="1" applyFill="1" applyBorder="1" applyAlignment="1">
      <alignment horizontal="left" vertical="center" wrapText="1" indent="2"/>
    </xf>
    <xf numFmtId="0" fontId="29" fillId="0" borderId="0" xfId="4" applyFont="1" applyFill="1" applyBorder="1" applyAlignment="1">
      <alignment horizontal="left" vertical="center" wrapText="1" indent="5"/>
    </xf>
    <xf numFmtId="0" fontId="31" fillId="5" borderId="2" xfId="5" applyFont="1" applyFill="1" applyBorder="1"/>
    <xf numFmtId="0" fontId="31" fillId="5" borderId="2" xfId="4" applyFont="1" applyFill="1" applyBorder="1" applyAlignment="1">
      <alignment horizontal="right" vertical="center"/>
    </xf>
    <xf numFmtId="0" fontId="15" fillId="0" borderId="1" xfId="4" applyFont="1" applyFill="1" applyBorder="1" applyAlignment="1">
      <alignment horizontal="left" vertical="center"/>
    </xf>
    <xf numFmtId="168" fontId="15" fillId="0" borderId="1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/>
    </xf>
    <xf numFmtId="164" fontId="15" fillId="0" borderId="0" xfId="8" applyFont="1" applyFill="1" applyBorder="1" applyAlignment="1">
      <alignment vertical="center"/>
    </xf>
    <xf numFmtId="1" fontId="31" fillId="5" borderId="2" xfId="4" applyNumberFormat="1" applyFont="1" applyFill="1" applyBorder="1" applyAlignment="1">
      <alignment horizontal="right" vertical="center"/>
    </xf>
    <xf numFmtId="0" fontId="31" fillId="5" borderId="2" xfId="4" applyFont="1" applyFill="1" applyBorder="1" applyAlignment="1">
      <alignment horizontal="left" vertical="center"/>
    </xf>
    <xf numFmtId="1" fontId="15" fillId="5" borderId="2" xfId="4" applyNumberFormat="1" applyFont="1" applyFill="1" applyBorder="1" applyAlignment="1">
      <alignment vertical="center"/>
    </xf>
    <xf numFmtId="167" fontId="15" fillId="5" borderId="2" xfId="4" applyNumberFormat="1" applyFont="1" applyFill="1" applyBorder="1" applyAlignment="1">
      <alignment vertical="center"/>
    </xf>
    <xf numFmtId="0" fontId="15" fillId="0" borderId="6" xfId="4" applyFont="1" applyFill="1" applyBorder="1" applyAlignment="1">
      <alignment horizontal="left" vertical="center" wrapText="1" indent="1"/>
    </xf>
    <xf numFmtId="1" fontId="15" fillId="0" borderId="6" xfId="4" applyNumberFormat="1" applyFont="1" applyFill="1" applyBorder="1" applyAlignment="1">
      <alignment vertical="center"/>
    </xf>
    <xf numFmtId="167" fontId="15" fillId="0" borderId="6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wrapText="1" indent="1"/>
    </xf>
    <xf numFmtId="1" fontId="15" fillId="0" borderId="4" xfId="4" applyNumberFormat="1" applyFont="1" applyFill="1" applyBorder="1" applyAlignment="1">
      <alignment vertical="center"/>
    </xf>
    <xf numFmtId="167" fontId="15" fillId="0" borderId="4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wrapText="1" indent="2"/>
    </xf>
    <xf numFmtId="0" fontId="15" fillId="0" borderId="4" xfId="4" applyFont="1" applyFill="1" applyBorder="1" applyAlignment="1">
      <alignment horizontal="left" vertical="center" wrapText="1" indent="3"/>
    </xf>
    <xf numFmtId="0" fontId="15" fillId="0" borderId="3" xfId="4" applyFont="1" applyFill="1" applyBorder="1" applyAlignment="1">
      <alignment horizontal="left" vertical="center" wrapText="1" indent="2"/>
    </xf>
    <xf numFmtId="1" fontId="15" fillId="0" borderId="3" xfId="4" applyNumberFormat="1" applyFont="1" applyFill="1" applyBorder="1" applyAlignment="1">
      <alignment vertical="center"/>
    </xf>
    <xf numFmtId="0" fontId="15" fillId="0" borderId="7" xfId="4" applyFont="1" applyFill="1" applyBorder="1" applyAlignment="1">
      <alignment horizontal="left" vertical="center" wrapText="1" indent="2"/>
    </xf>
    <xf numFmtId="1" fontId="15" fillId="0" borderId="7" xfId="4" applyNumberFormat="1" applyFont="1" applyFill="1" applyBorder="1" applyAlignment="1">
      <alignment vertical="center"/>
    </xf>
    <xf numFmtId="167" fontId="15" fillId="0" borderId="7" xfId="4" applyNumberFormat="1" applyFont="1" applyFill="1" applyBorder="1" applyAlignment="1">
      <alignment vertical="center"/>
    </xf>
    <xf numFmtId="166" fontId="15" fillId="0" borderId="0" xfId="4" applyNumberFormat="1" applyFont="1" applyFill="1" applyBorder="1" applyAlignment="1">
      <alignment vertical="center"/>
    </xf>
    <xf numFmtId="166" fontId="15" fillId="0" borderId="8" xfId="4" applyNumberFormat="1" applyFont="1" applyFill="1" applyBorder="1" applyAlignment="1">
      <alignment vertical="center"/>
    </xf>
    <xf numFmtId="166" fontId="15" fillId="0" borderId="0" xfId="4" applyNumberFormat="1" applyFont="1" applyFill="1" applyAlignment="1">
      <alignment vertical="center"/>
    </xf>
    <xf numFmtId="0" fontId="15" fillId="0" borderId="8" xfId="4" applyFont="1" applyFill="1" applyBorder="1" applyAlignment="1">
      <alignment horizontal="left" vertical="center"/>
    </xf>
    <xf numFmtId="166" fontId="15" fillId="0" borderId="1" xfId="4" applyNumberFormat="1" applyFont="1" applyFill="1" applyBorder="1" applyAlignment="1">
      <alignment vertical="center"/>
    </xf>
    <xf numFmtId="166" fontId="15" fillId="0" borderId="4" xfId="4" applyNumberFormat="1" applyFont="1" applyFill="1" applyBorder="1" applyAlignment="1">
      <alignment vertical="center"/>
    </xf>
    <xf numFmtId="166" fontId="15" fillId="0" borderId="3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 wrapText="1" indent="3"/>
    </xf>
    <xf numFmtId="0" fontId="15" fillId="0" borderId="1" xfId="4" applyFont="1" applyFill="1" applyBorder="1" applyAlignment="1">
      <alignment horizontal="left" vertical="center" wrapText="1" indent="2"/>
    </xf>
    <xf numFmtId="10" fontId="15" fillId="0" borderId="1" xfId="1" applyNumberFormat="1" applyFont="1" applyFill="1" applyBorder="1" applyAlignment="1">
      <alignment vertical="center"/>
    </xf>
    <xf numFmtId="0" fontId="29" fillId="0" borderId="1" xfId="4" applyFont="1" applyFill="1" applyBorder="1" applyAlignment="1">
      <alignment horizontal="left" vertical="center"/>
    </xf>
    <xf numFmtId="169" fontId="29" fillId="0" borderId="13" xfId="4" applyNumberFormat="1" applyFont="1" applyFill="1" applyBorder="1" applyAlignment="1">
      <alignment vertical="center"/>
    </xf>
    <xf numFmtId="1" fontId="15" fillId="0" borderId="13" xfId="4" applyNumberFormat="1" applyFont="1" applyFill="1" applyBorder="1" applyAlignment="1">
      <alignment vertical="center"/>
    </xf>
    <xf numFmtId="165" fontId="29" fillId="0" borderId="13" xfId="4" applyNumberFormat="1" applyFont="1" applyFill="1" applyBorder="1" applyAlignment="1">
      <alignment vertical="center"/>
    </xf>
    <xf numFmtId="165" fontId="29" fillId="0" borderId="1" xfId="4" applyNumberFormat="1" applyFont="1" applyFill="1" applyBorder="1" applyAlignment="1">
      <alignment vertical="center"/>
    </xf>
    <xf numFmtId="0" fontId="10" fillId="0" borderId="0" xfId="5" applyFont="1" applyAlignment="1">
      <alignment horizontal="center" vertical="center"/>
    </xf>
    <xf numFmtId="0" fontId="15" fillId="0" borderId="8" xfId="5" applyFont="1" applyFill="1" applyBorder="1" applyAlignment="1">
      <alignment horizontal="center" vertical="center" textRotation="90"/>
    </xf>
    <xf numFmtId="0" fontId="15" fillId="0" borderId="0" xfId="5" applyFont="1" applyFill="1" applyBorder="1" applyAlignment="1">
      <alignment horizontal="center" vertical="center" textRotation="90"/>
    </xf>
    <xf numFmtId="0" fontId="15" fillId="0" borderId="1" xfId="5" applyFont="1" applyFill="1" applyBorder="1" applyAlignment="1">
      <alignment horizontal="center" vertical="center" textRotation="90"/>
    </xf>
  </cellXfs>
  <cellStyles count="11">
    <cellStyle name="Comma" xfId="8" builtinId="3"/>
    <cellStyle name="Comma 2" xfId="3"/>
    <cellStyle name="Comma 3" xfId="9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  <cellStyle name="Percent 4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3" customWidth="1"/>
    <col min="2" max="2" width="9.7109375" style="14" customWidth="1"/>
    <col min="3" max="3" width="107.42578125" style="12" customWidth="1"/>
    <col min="4" max="4" width="44.7109375" style="12" customWidth="1"/>
    <col min="5" max="6" width="9.7109375" style="12" customWidth="1"/>
    <col min="7" max="16384" width="9.140625" style="12"/>
  </cols>
  <sheetData>
    <row r="9" spans="1:10" ht="30" x14ac:dyDescent="0.25">
      <c r="A9" s="9"/>
      <c r="B9" s="10" t="s">
        <v>28</v>
      </c>
      <c r="C9" s="11"/>
      <c r="D9" s="11"/>
      <c r="E9" s="11"/>
      <c r="F9" s="11"/>
    </row>
    <row r="10" spans="1:10" hidden="1" x14ac:dyDescent="0.25"/>
    <row r="11" spans="1:10" hidden="1" x14ac:dyDescent="0.25">
      <c r="B11" s="13"/>
      <c r="C11" s="13"/>
    </row>
    <row r="12" spans="1:10" ht="11.25" hidden="1" customHeight="1" x14ac:dyDescent="0.25">
      <c r="B12" s="13"/>
      <c r="C12" s="13"/>
    </row>
    <row r="13" spans="1:10" s="13" customFormat="1" ht="11.25" hidden="1" customHeight="1" x14ac:dyDescent="0.25">
      <c r="D13" s="12"/>
      <c r="E13" s="12"/>
      <c r="F13" s="12"/>
      <c r="G13" s="12"/>
      <c r="H13" s="12"/>
      <c r="I13" s="12"/>
      <c r="J13" s="12"/>
    </row>
    <row r="14" spans="1:10" s="13" customFormat="1" ht="12.75" customHeight="1" x14ac:dyDescent="0.25">
      <c r="D14" s="12"/>
      <c r="E14" s="12"/>
      <c r="F14" s="12"/>
      <c r="G14" s="12"/>
      <c r="H14" s="12"/>
      <c r="I14" s="12"/>
      <c r="J14" s="12"/>
    </row>
    <row r="15" spans="1:10" s="13" customFormat="1" ht="12.75" customHeight="1" x14ac:dyDescent="0.25">
      <c r="D15" s="12"/>
      <c r="E15" s="12"/>
      <c r="F15" s="12"/>
      <c r="G15" s="12"/>
      <c r="H15" s="12"/>
      <c r="I15" s="12"/>
      <c r="J15" s="12"/>
    </row>
    <row r="16" spans="1:10" s="13" customFormat="1" ht="12.75" customHeight="1" x14ac:dyDescent="0.25">
      <c r="D16" s="12"/>
      <c r="E16" s="12"/>
      <c r="F16" s="12"/>
      <c r="G16" s="12"/>
      <c r="H16" s="12"/>
      <c r="I16" s="12"/>
      <c r="J16" s="12"/>
    </row>
    <row r="17" spans="1:10" s="13" customFormat="1" ht="12.75" customHeight="1" x14ac:dyDescent="0.25">
      <c r="D17" s="12"/>
      <c r="E17" s="12"/>
      <c r="F17" s="12"/>
      <c r="G17" s="12"/>
      <c r="H17" s="12"/>
      <c r="I17" s="12"/>
      <c r="J17" s="12"/>
    </row>
    <row r="18" spans="1:10" s="13" customFormat="1" ht="12.75" customHeight="1" x14ac:dyDescent="0.25">
      <c r="D18" s="12"/>
      <c r="E18" s="12"/>
      <c r="F18" s="12"/>
      <c r="G18" s="12"/>
      <c r="H18" s="12"/>
      <c r="I18" s="12"/>
      <c r="J18" s="12"/>
    </row>
    <row r="19" spans="1:10" s="13" customFormat="1" x14ac:dyDescent="0.25">
      <c r="D19" s="12"/>
      <c r="E19" s="12"/>
      <c r="F19" s="12"/>
      <c r="G19" s="12"/>
      <c r="H19" s="12"/>
      <c r="I19" s="12"/>
      <c r="J19" s="12"/>
    </row>
    <row r="20" spans="1:10" s="13" customFormat="1" ht="11.25" customHeight="1" x14ac:dyDescent="0.25">
      <c r="D20" s="12"/>
      <c r="E20" s="12"/>
      <c r="F20" s="12"/>
      <c r="G20" s="12"/>
      <c r="H20" s="12"/>
      <c r="I20" s="12"/>
      <c r="J20" s="12"/>
    </row>
    <row r="21" spans="1:10" s="13" customFormat="1" ht="11.25" customHeight="1" x14ac:dyDescent="0.25">
      <c r="D21" s="12"/>
      <c r="E21" s="12"/>
      <c r="F21" s="12"/>
      <c r="G21" s="12"/>
      <c r="H21" s="12"/>
      <c r="I21" s="12"/>
      <c r="J21" s="12"/>
    </row>
    <row r="22" spans="1:10" s="13" customFormat="1" ht="11.25" customHeight="1" x14ac:dyDescent="0.25">
      <c r="B22" s="14"/>
      <c r="C22" s="12"/>
      <c r="D22" s="12"/>
      <c r="E22" s="12"/>
      <c r="F22" s="12"/>
      <c r="G22" s="12"/>
      <c r="H22" s="12"/>
      <c r="I22" s="12"/>
      <c r="J22" s="12"/>
    </row>
    <row r="23" spans="1:10" s="13" customFormat="1" ht="27.75" x14ac:dyDescent="0.25">
      <c r="B23" s="15"/>
      <c r="C23" s="16" t="s">
        <v>280</v>
      </c>
      <c r="D23" s="17"/>
      <c r="E23" s="12"/>
      <c r="F23" s="12"/>
      <c r="G23" s="12"/>
      <c r="H23" s="12"/>
      <c r="I23" s="12"/>
      <c r="J23" s="12"/>
    </row>
    <row r="24" spans="1:10" s="13" customFormat="1" ht="11.25" customHeight="1" x14ac:dyDescent="0.25">
      <c r="B24" s="14"/>
      <c r="C24" s="12"/>
      <c r="D24" s="12"/>
      <c r="E24" s="12"/>
      <c r="F24" s="12"/>
      <c r="G24" s="12"/>
      <c r="H24" s="12"/>
      <c r="I24" s="12"/>
      <c r="J24" s="12"/>
    </row>
    <row r="25" spans="1:10" s="13" customFormat="1" ht="13.5" customHeight="1" x14ac:dyDescent="0.25">
      <c r="B25" s="14"/>
      <c r="C25" s="12"/>
      <c r="D25" s="12"/>
      <c r="E25" s="12"/>
      <c r="F25" s="12"/>
      <c r="G25" s="12"/>
      <c r="H25" s="12"/>
      <c r="I25" s="12"/>
      <c r="J25" s="12"/>
    </row>
    <row r="26" spans="1:10" s="13" customFormat="1" ht="10.5" customHeight="1" x14ac:dyDescent="0.25">
      <c r="B26" s="14"/>
      <c r="C26" s="12"/>
      <c r="D26" s="12"/>
      <c r="E26" s="12"/>
      <c r="F26" s="12"/>
      <c r="G26" s="12"/>
      <c r="H26" s="12"/>
      <c r="I26" s="12"/>
      <c r="J26" s="12"/>
    </row>
    <row r="27" spans="1:10" x14ac:dyDescent="0.25">
      <c r="A27" s="12"/>
    </row>
    <row r="28" spans="1:10" s="13" customFormat="1" ht="11.25" customHeight="1" x14ac:dyDescent="0.25">
      <c r="B28" s="14"/>
      <c r="C28" s="12"/>
      <c r="D28" s="12"/>
      <c r="E28" s="12"/>
      <c r="F28" s="12"/>
      <c r="G28" s="12"/>
      <c r="H28" s="12"/>
      <c r="I28" s="12"/>
      <c r="J28" s="12"/>
    </row>
    <row r="29" spans="1:10" s="13" customFormat="1" x14ac:dyDescent="0.25">
      <c r="B29" s="14"/>
      <c r="C29" s="12"/>
      <c r="D29" s="12"/>
      <c r="E29" s="12"/>
      <c r="F29" s="12"/>
      <c r="G29" s="12"/>
      <c r="H29" s="12"/>
      <c r="I29" s="12"/>
      <c r="J29" s="12"/>
    </row>
    <row r="30" spans="1:10" s="13" customFormat="1" ht="27.75" x14ac:dyDescent="0.25">
      <c r="B30" s="14"/>
      <c r="C30" s="18" t="s">
        <v>270</v>
      </c>
      <c r="D30" s="12"/>
      <c r="E30" s="12"/>
      <c r="F30" s="12"/>
      <c r="G30" s="12"/>
      <c r="H30" s="12"/>
      <c r="I30" s="12"/>
      <c r="J30" s="12"/>
    </row>
    <row r="31" spans="1:10" s="13" customFormat="1" ht="11.25" customHeight="1" x14ac:dyDescent="0.25">
      <c r="B31" s="14"/>
      <c r="C31" s="19"/>
      <c r="D31" s="12"/>
      <c r="E31" s="12"/>
      <c r="F31" s="12"/>
      <c r="G31" s="12"/>
      <c r="H31" s="12"/>
      <c r="I31" s="12"/>
      <c r="J31" s="12"/>
    </row>
    <row r="32" spans="1:10" s="13" customFormat="1" ht="11.25" customHeight="1" x14ac:dyDescent="0.25">
      <c r="B32" s="14"/>
      <c r="C32" s="19"/>
      <c r="D32" s="12"/>
      <c r="E32" s="12"/>
      <c r="F32" s="12"/>
      <c r="G32" s="12"/>
      <c r="H32" s="12"/>
      <c r="I32" s="12"/>
      <c r="J32" s="12"/>
    </row>
    <row r="33" spans="1:12" s="13" customFormat="1" ht="11.25" customHeight="1" x14ac:dyDescent="0.25">
      <c r="B33" s="14"/>
      <c r="C33" s="12"/>
      <c r="D33" s="12"/>
      <c r="E33" s="12"/>
      <c r="F33" s="12"/>
      <c r="G33" s="12"/>
      <c r="H33" s="12"/>
      <c r="I33" s="12"/>
      <c r="J33" s="12"/>
    </row>
    <row r="34" spans="1:12" s="13" customFormat="1" ht="11.25" customHeight="1" x14ac:dyDescent="0.25">
      <c r="B34" s="14"/>
      <c r="C34" s="12"/>
      <c r="D34" s="12"/>
      <c r="E34" s="12"/>
      <c r="F34" s="12"/>
      <c r="G34" s="12"/>
      <c r="H34" s="12"/>
      <c r="I34" s="12"/>
      <c r="J34" s="12"/>
    </row>
    <row r="35" spans="1:12" s="13" customFormat="1" ht="11.25" customHeight="1" x14ac:dyDescent="0.25">
      <c r="B35" s="14"/>
      <c r="C35" s="12"/>
      <c r="D35" s="12"/>
      <c r="E35" s="12"/>
      <c r="F35" s="12"/>
      <c r="G35" s="12"/>
      <c r="H35" s="12"/>
      <c r="I35" s="12"/>
      <c r="J35" s="12"/>
    </row>
    <row r="36" spans="1:12" s="13" customFormat="1" ht="13.5" customHeight="1" x14ac:dyDescent="0.25">
      <c r="B36" s="14"/>
      <c r="C36" s="12"/>
      <c r="D36" s="12"/>
      <c r="E36" s="12"/>
      <c r="F36" s="12"/>
      <c r="G36" s="12"/>
      <c r="H36" s="12"/>
      <c r="I36" s="12"/>
      <c r="J36" s="12"/>
    </row>
    <row r="37" spans="1:12" s="13" customFormat="1" ht="10.5" customHeight="1" x14ac:dyDescent="0.25">
      <c r="B37" s="14"/>
      <c r="C37" s="12"/>
      <c r="D37" s="12"/>
      <c r="E37" s="12"/>
      <c r="F37" s="12"/>
      <c r="G37" s="12"/>
      <c r="H37" s="12"/>
      <c r="I37" s="12"/>
      <c r="J37" s="12"/>
    </row>
    <row r="38" spans="1:12" x14ac:dyDescent="0.25">
      <c r="A38" s="12"/>
    </row>
    <row r="39" spans="1:12" s="13" customFormat="1" ht="12.75" customHeight="1" x14ac:dyDescent="0.25">
      <c r="B39" s="14"/>
      <c r="C39" s="12"/>
      <c r="E39" s="12"/>
      <c r="F39" s="12"/>
      <c r="G39" s="12"/>
      <c r="H39" s="12"/>
      <c r="I39" s="12"/>
      <c r="J39" s="12"/>
    </row>
    <row r="40" spans="1:12" s="13" customFormat="1" x14ac:dyDescent="0.25">
      <c r="B40" s="14"/>
      <c r="C40" s="12"/>
      <c r="E40" s="12"/>
      <c r="F40" s="12"/>
      <c r="G40" s="12"/>
      <c r="H40" s="12"/>
      <c r="I40" s="12"/>
      <c r="J40" s="12"/>
    </row>
    <row r="41" spans="1:12" s="13" customFormat="1" x14ac:dyDescent="0.25">
      <c r="B41" s="14"/>
      <c r="C41" s="12"/>
      <c r="D41" s="12"/>
      <c r="E41" s="12"/>
      <c r="F41" s="12"/>
      <c r="G41" s="12"/>
      <c r="H41" s="12"/>
      <c r="I41" s="12"/>
      <c r="J41" s="12"/>
    </row>
    <row r="42" spans="1:12" s="13" customFormat="1" ht="12.75" customHeight="1" x14ac:dyDescent="0.25">
      <c r="B42" s="14"/>
      <c r="C42" s="12"/>
      <c r="D42" s="12"/>
      <c r="E42" s="12"/>
      <c r="F42" s="12"/>
      <c r="G42" s="12"/>
      <c r="H42" s="12"/>
      <c r="I42" s="12"/>
      <c r="J42" s="12"/>
    </row>
    <row r="43" spans="1:12" ht="20.25" x14ac:dyDescent="0.25">
      <c r="D43" s="20" t="s">
        <v>281</v>
      </c>
    </row>
    <row r="44" spans="1:12" x14ac:dyDescent="0.25">
      <c r="A44" s="12"/>
      <c r="B44" s="12"/>
    </row>
    <row r="45" spans="1:12" ht="18" x14ac:dyDescent="0.25">
      <c r="A45" s="12"/>
      <c r="B45" s="12"/>
      <c r="D45" s="21">
        <v>43297.740474537037</v>
      </c>
    </row>
    <row r="46" spans="1:12" ht="12.75" x14ac:dyDescent="0.25">
      <c r="A46" s="12"/>
      <c r="B46" s="12"/>
      <c r="G46" s="22"/>
      <c r="H46" s="22"/>
      <c r="I46" s="22"/>
      <c r="J46" s="22"/>
      <c r="K46" s="22"/>
      <c r="L46" s="22"/>
    </row>
    <row r="47" spans="1:12" x14ac:dyDescent="0.25">
      <c r="A47" s="12"/>
      <c r="B47" s="12"/>
    </row>
    <row r="48" spans="1:12" x14ac:dyDescent="0.25">
      <c r="A48" s="12"/>
      <c r="B48" s="12"/>
    </row>
    <row r="49" spans="1:12" ht="15" x14ac:dyDescent="0.25">
      <c r="B49" s="23" t="s">
        <v>35</v>
      </c>
    </row>
    <row r="50" spans="1:12" ht="15" x14ac:dyDescent="0.25">
      <c r="B50" s="23"/>
    </row>
    <row r="51" spans="1:12" ht="15" x14ac:dyDescent="0.25">
      <c r="A51" s="22"/>
      <c r="B51" s="23" t="s">
        <v>29</v>
      </c>
      <c r="C51" s="22"/>
      <c r="D51" s="22"/>
      <c r="E51" s="22"/>
      <c r="F51" s="22"/>
    </row>
    <row r="52" spans="1:12" ht="15" x14ac:dyDescent="0.25">
      <c r="B52" s="23"/>
    </row>
    <row r="53" spans="1:12" ht="15" x14ac:dyDescent="0.25">
      <c r="B53" s="23" t="s">
        <v>282</v>
      </c>
    </row>
    <row r="54" spans="1:12" ht="15" x14ac:dyDescent="0.25">
      <c r="B54" s="23" t="s">
        <v>30</v>
      </c>
    </row>
    <row r="55" spans="1:12" ht="12.75" x14ac:dyDescent="0.25">
      <c r="B55" s="13"/>
      <c r="G55" s="22"/>
      <c r="H55" s="22"/>
      <c r="I55" s="22"/>
      <c r="J55" s="22"/>
      <c r="K55" s="22"/>
      <c r="L55" s="22"/>
    </row>
    <row r="56" spans="1:12" ht="15" x14ac:dyDescent="0.25">
      <c r="B56" s="23" t="s">
        <v>31</v>
      </c>
    </row>
    <row r="57" spans="1:12" ht="15" x14ac:dyDescent="0.25">
      <c r="B57" s="23" t="s">
        <v>32</v>
      </c>
    </row>
    <row r="62" spans="1:12" ht="12.75" x14ac:dyDescent="0.25">
      <c r="A62" s="22" t="s">
        <v>33</v>
      </c>
      <c r="B62" s="24"/>
      <c r="C62" s="219" t="s">
        <v>36</v>
      </c>
      <c r="D62" s="219"/>
      <c r="E62" s="25"/>
      <c r="F62" s="25" t="s">
        <v>34</v>
      </c>
    </row>
    <row r="65" spans="1:10" s="13" customFormat="1" ht="11.25" customHeight="1" x14ac:dyDescent="0.25">
      <c r="B65" s="14"/>
      <c r="C65" s="12"/>
      <c r="D65" s="12"/>
      <c r="E65" s="12"/>
      <c r="F65" s="12"/>
      <c r="G65" s="12"/>
      <c r="H65" s="12"/>
      <c r="I65" s="12"/>
      <c r="J65" s="12"/>
    </row>
    <row r="69" spans="1:10" x14ac:dyDescent="0.25">
      <c r="A69" s="12"/>
      <c r="B69" s="12"/>
    </row>
    <row r="70" spans="1:10" x14ac:dyDescent="0.25">
      <c r="A70" s="12"/>
      <c r="B70" s="12"/>
    </row>
    <row r="71" spans="1:10" x14ac:dyDescent="0.25">
      <c r="A71" s="12"/>
      <c r="B71" s="12"/>
    </row>
    <row r="72" spans="1:10" x14ac:dyDescent="0.25">
      <c r="A72" s="12"/>
      <c r="B72" s="12"/>
    </row>
    <row r="73" spans="1:10" x14ac:dyDescent="0.25">
      <c r="A73" s="12"/>
      <c r="B73" s="12"/>
    </row>
    <row r="74" spans="1:10" x14ac:dyDescent="0.25">
      <c r="A74" s="12"/>
      <c r="B74" s="12"/>
    </row>
    <row r="75" spans="1:10" x14ac:dyDescent="0.25">
      <c r="A75" s="12"/>
      <c r="B75" s="12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D7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6" t="s">
        <v>279</v>
      </c>
      <c r="B1" s="2"/>
      <c r="C1" s="2"/>
      <c r="D1" s="7" t="s">
        <v>11</v>
      </c>
    </row>
    <row r="2" spans="1:4" ht="18.75" x14ac:dyDescent="0.3">
      <c r="A2" s="6"/>
      <c r="B2" s="2"/>
      <c r="C2" s="2"/>
      <c r="D2" s="7"/>
    </row>
    <row r="3" spans="1:4" ht="18.75" x14ac:dyDescent="0.3">
      <c r="A3" s="6"/>
      <c r="B3" s="4" t="s">
        <v>10</v>
      </c>
      <c r="C3" s="5"/>
      <c r="D3" s="4" t="s">
        <v>9</v>
      </c>
    </row>
    <row r="4" spans="1:4" ht="15" customHeight="1" x14ac:dyDescent="0.3">
      <c r="A4" s="3"/>
      <c r="B4" s="1" t="str">
        <f ca="1">HYPERLINK("#"&amp;CELL("address",Macro_CurrPrices!D$2),MID(CELL("filename",Macro_CurrPrices!D$2),FIND("]",CELL("filename",Macro_CurrPrices!D$2))+1,256))</f>
        <v>Macro_CurrPrices</v>
      </c>
      <c r="D4" s="2" t="s">
        <v>267</v>
      </c>
    </row>
    <row r="5" spans="1:4" ht="15" customHeight="1" x14ac:dyDescent="0.3">
      <c r="A5" s="3"/>
      <c r="B5" s="1" t="str">
        <f ca="1">HYPERLINK("#"&amp;CELL("address",Macro_euro2010!D$2),MID(CELL("filename",Macro_euro2010!D$2),FIND("]",CELL("filename",Macro_euro2010!D$2))+1,256))</f>
        <v>Macro_euro2010</v>
      </c>
      <c r="D5" s="2" t="s">
        <v>268</v>
      </c>
    </row>
    <row r="6" spans="1:4" ht="15" customHeight="1" x14ac:dyDescent="0.3">
      <c r="A6" s="3"/>
      <c r="B6" s="1" t="str">
        <f ca="1">HYPERLINK("#"&amp;CELL("address",'Macro_JRC-IDEES'!$D$2),MID(CELL("filename",'Macro_JRC-IDEES'!$D$2),FIND("]",CELL("filename",'Macro_JRC-IDEES'!$D$2))+1,256))</f>
        <v>Macro_JRC-IDEES</v>
      </c>
      <c r="D6" s="2" t="s">
        <v>278</v>
      </c>
    </row>
    <row r="7" spans="1:4" ht="15" customHeight="1" x14ac:dyDescent="0.3">
      <c r="A7" s="3"/>
      <c r="B7" s="1" t="str">
        <f ca="1">HYPERLINK("#"&amp;CELL("address",definitions!$D$2),MID(CELL("filename",definitions!$D$2),FIND("]",CELL("filename",definitions!$D$2))+1,256))</f>
        <v>definitions</v>
      </c>
      <c r="D7" s="2" t="s">
        <v>269</v>
      </c>
    </row>
  </sheetData>
  <pageMargins left="0.39370078740157483" right="0.39370078740157483" top="0.39370078740157483" bottom="0.39370078740157483" header="0.31496062992125984" footer="0.31496062992125984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S75"/>
  <sheetViews>
    <sheetView showGridLines="0" zoomScale="110" zoomScaleNormal="110"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D2" sqref="D2"/>
    </sheetView>
  </sheetViews>
  <sheetFormatPr defaultRowHeight="11.25" x14ac:dyDescent="0.2"/>
  <cols>
    <col min="1" max="1" width="3.28515625" style="147" customWidth="1" collapsed="1"/>
    <col min="2" max="2" width="9.28515625" style="147" customWidth="1"/>
    <col min="3" max="3" width="50.7109375" style="147" customWidth="1" collapsed="1"/>
    <col min="4" max="19" width="8.7109375" style="147" customWidth="1"/>
    <col min="20" max="16384" width="9.140625" style="147"/>
  </cols>
  <sheetData>
    <row r="1" spans="1:19" ht="12.75" customHeight="1" x14ac:dyDescent="0.2">
      <c r="B1" s="167" t="s">
        <v>279</v>
      </c>
      <c r="C1" s="148" t="s">
        <v>250</v>
      </c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ht="12.75" customHeight="1" x14ac:dyDescent="0.2">
      <c r="A2" s="149"/>
      <c r="B2" s="150" t="s">
        <v>37</v>
      </c>
      <c r="C2" s="151" t="s">
        <v>38</v>
      </c>
      <c r="D2" s="152">
        <v>281859.3</v>
      </c>
      <c r="E2" s="152">
        <v>267758.3</v>
      </c>
      <c r="F2" s="152">
        <v>280520.50000000006</v>
      </c>
      <c r="G2" s="152">
        <v>293444.5</v>
      </c>
      <c r="H2" s="152">
        <v>307433.40000000002</v>
      </c>
      <c r="I2" s="152">
        <v>313218</v>
      </c>
      <c r="J2" s="152">
        <v>334876.5</v>
      </c>
      <c r="K2" s="152">
        <v>356434.3</v>
      </c>
      <c r="L2" s="152">
        <v>352317.1</v>
      </c>
      <c r="M2" s="152">
        <v>309678.7</v>
      </c>
      <c r="N2" s="152">
        <v>369076.6</v>
      </c>
      <c r="O2" s="152">
        <v>404945.5</v>
      </c>
      <c r="P2" s="152">
        <v>423340.7</v>
      </c>
      <c r="Q2" s="152">
        <v>435752.1</v>
      </c>
      <c r="R2" s="152">
        <v>432691.1</v>
      </c>
      <c r="S2" s="152">
        <v>449014.8</v>
      </c>
    </row>
    <row r="3" spans="1:19" ht="12.75" customHeight="1" x14ac:dyDescent="0.2">
      <c r="A3" s="153"/>
      <c r="B3" s="154" t="s">
        <v>39</v>
      </c>
      <c r="C3" s="155" t="s">
        <v>40</v>
      </c>
      <c r="D3" s="156">
        <v>132023.20000000004</v>
      </c>
      <c r="E3" s="156">
        <v>123962.2</v>
      </c>
      <c r="F3" s="156">
        <v>130352.7</v>
      </c>
      <c r="G3" s="156">
        <v>136080.20000000001</v>
      </c>
      <c r="H3" s="156">
        <v>140963.1</v>
      </c>
      <c r="I3" s="156">
        <v>143979.79999999999</v>
      </c>
      <c r="J3" s="156">
        <v>150055.79999999996</v>
      </c>
      <c r="K3" s="156">
        <v>158075.40000000002</v>
      </c>
      <c r="L3" s="156">
        <v>157178.5</v>
      </c>
      <c r="M3" s="156">
        <v>145999.79999999999</v>
      </c>
      <c r="N3" s="156">
        <v>171394.4</v>
      </c>
      <c r="O3" s="156">
        <v>187478.7</v>
      </c>
      <c r="P3" s="156">
        <v>197036.79999999999</v>
      </c>
      <c r="Q3" s="156">
        <v>203352.8</v>
      </c>
      <c r="R3" s="156">
        <v>199613</v>
      </c>
      <c r="S3" s="156">
        <v>201967.3</v>
      </c>
    </row>
    <row r="4" spans="1:19" ht="12.75" customHeight="1" x14ac:dyDescent="0.2">
      <c r="A4" s="157"/>
      <c r="B4" s="158" t="s">
        <v>41</v>
      </c>
      <c r="C4" s="159" t="s">
        <v>42</v>
      </c>
      <c r="D4" s="160">
        <v>249109.20000000004</v>
      </c>
      <c r="E4" s="160">
        <v>236333.7</v>
      </c>
      <c r="F4" s="160">
        <v>247218.09999999998</v>
      </c>
      <c r="G4" s="160">
        <v>258694.1</v>
      </c>
      <c r="H4" s="160">
        <v>271467.5</v>
      </c>
      <c r="I4" s="160">
        <v>275627.90000000002</v>
      </c>
      <c r="J4" s="160">
        <v>295107.69999999995</v>
      </c>
      <c r="K4" s="160">
        <v>314354.8</v>
      </c>
      <c r="L4" s="160">
        <v>311174.90000000002</v>
      </c>
      <c r="M4" s="160">
        <v>271942.5</v>
      </c>
      <c r="N4" s="160">
        <v>324493</v>
      </c>
      <c r="O4" s="160">
        <v>356921.59999999998</v>
      </c>
      <c r="P4" s="160">
        <v>373843.9</v>
      </c>
      <c r="Q4" s="160">
        <v>385301.5</v>
      </c>
      <c r="R4" s="160">
        <v>383236.9</v>
      </c>
      <c r="S4" s="160">
        <v>397686.1</v>
      </c>
    </row>
    <row r="5" spans="1:19" ht="12.75" customHeight="1" x14ac:dyDescent="0.2">
      <c r="B5" s="147" t="s">
        <v>43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</row>
    <row r="6" spans="1:19" ht="12.75" customHeight="1" x14ac:dyDescent="0.2">
      <c r="A6" s="220" t="s">
        <v>44</v>
      </c>
      <c r="B6" s="150" t="s">
        <v>45</v>
      </c>
      <c r="C6" s="151" t="s">
        <v>46</v>
      </c>
      <c r="D6" s="152">
        <v>4740</v>
      </c>
      <c r="E6" s="152">
        <v>4496</v>
      </c>
      <c r="F6" s="152">
        <v>4554.3</v>
      </c>
      <c r="G6" s="152">
        <v>4711.8999999999996</v>
      </c>
      <c r="H6" s="152">
        <v>4874.7</v>
      </c>
      <c r="I6" s="152">
        <v>3144.6</v>
      </c>
      <c r="J6" s="152">
        <v>3994.6000000000004</v>
      </c>
      <c r="K6" s="152">
        <v>4984.6000000000004</v>
      </c>
      <c r="L6" s="152">
        <v>4990.1000000000004</v>
      </c>
      <c r="M6" s="152">
        <v>4011.8</v>
      </c>
      <c r="N6" s="152">
        <v>5271</v>
      </c>
      <c r="O6" s="152">
        <v>5819.5</v>
      </c>
      <c r="P6" s="152">
        <v>5558.8</v>
      </c>
      <c r="Q6" s="152">
        <v>5343.6</v>
      </c>
      <c r="R6" s="152">
        <v>5144.1000000000013</v>
      </c>
      <c r="S6" s="152">
        <v>5400</v>
      </c>
    </row>
    <row r="7" spans="1:19" ht="12.75" customHeight="1" x14ac:dyDescent="0.2">
      <c r="A7" s="221"/>
      <c r="B7" s="154" t="s">
        <v>47</v>
      </c>
      <c r="C7" s="155" t="s">
        <v>48</v>
      </c>
      <c r="D7" s="156">
        <v>64033.900000000038</v>
      </c>
      <c r="E7" s="156">
        <v>58928.7</v>
      </c>
      <c r="F7" s="156">
        <v>60258.099999999984</v>
      </c>
      <c r="G7" s="156">
        <v>62173.800000000017</v>
      </c>
      <c r="H7" s="156">
        <v>65659.400000000009</v>
      </c>
      <c r="I7" s="156">
        <v>66705.200000000041</v>
      </c>
      <c r="J7" s="156">
        <v>71664</v>
      </c>
      <c r="K7" s="156">
        <v>75684.900000000009</v>
      </c>
      <c r="L7" s="156">
        <v>72150.200000000026</v>
      </c>
      <c r="M7" s="156">
        <v>57443.899999999972</v>
      </c>
      <c r="N7" s="156">
        <v>74758</v>
      </c>
      <c r="O7" s="156">
        <v>80214.399999999921</v>
      </c>
      <c r="P7" s="156">
        <v>79748.899999999965</v>
      </c>
      <c r="Q7" s="156">
        <v>79465.100000000006</v>
      </c>
      <c r="R7" s="156">
        <v>77357.800000000032</v>
      </c>
      <c r="S7" s="156">
        <v>74424.199999999968</v>
      </c>
    </row>
    <row r="8" spans="1:19" ht="12.75" customHeight="1" x14ac:dyDescent="0.2">
      <c r="A8" s="221"/>
      <c r="B8" s="154" t="s">
        <v>49</v>
      </c>
      <c r="C8" s="155" t="s">
        <v>50</v>
      </c>
      <c r="D8" s="156">
        <v>11615.9</v>
      </c>
      <c r="E8" s="156">
        <v>11831.9</v>
      </c>
      <c r="F8" s="156">
        <v>12787.5</v>
      </c>
      <c r="G8" s="156">
        <v>13484.8</v>
      </c>
      <c r="H8" s="156">
        <v>14933.4</v>
      </c>
      <c r="I8" s="156">
        <v>15127.200000000003</v>
      </c>
      <c r="J8" s="156">
        <v>17347.199999999997</v>
      </c>
      <c r="K8" s="156">
        <v>19623.8</v>
      </c>
      <c r="L8" s="156">
        <v>18930.300000000003</v>
      </c>
      <c r="M8" s="156">
        <v>15752.399999999998</v>
      </c>
      <c r="N8" s="156">
        <v>19120.5</v>
      </c>
      <c r="O8" s="156">
        <v>20578.599999999999</v>
      </c>
      <c r="P8" s="156">
        <v>20770.3</v>
      </c>
      <c r="Q8" s="156">
        <v>21025.1</v>
      </c>
      <c r="R8" s="156">
        <v>21302.5</v>
      </c>
      <c r="S8" s="156">
        <v>22930.6</v>
      </c>
    </row>
    <row r="9" spans="1:19" ht="12.75" customHeight="1" x14ac:dyDescent="0.2">
      <c r="A9" s="221"/>
      <c r="B9" s="154" t="s">
        <v>51</v>
      </c>
      <c r="C9" s="155" t="s">
        <v>52</v>
      </c>
      <c r="D9" s="156">
        <v>42939.4</v>
      </c>
      <c r="E9" s="156">
        <v>41058.1</v>
      </c>
      <c r="F9" s="156">
        <v>43404.2</v>
      </c>
      <c r="G9" s="156">
        <v>45591.7</v>
      </c>
      <c r="H9" s="156">
        <v>48190</v>
      </c>
      <c r="I9" s="156">
        <v>49846.400000000001</v>
      </c>
      <c r="J9" s="156">
        <v>52991.199999999997</v>
      </c>
      <c r="K9" s="156">
        <v>56571.6</v>
      </c>
      <c r="L9" s="156">
        <v>56730.3</v>
      </c>
      <c r="M9" s="156">
        <v>49529.4</v>
      </c>
      <c r="N9" s="156">
        <v>58618.7</v>
      </c>
      <c r="O9" s="156">
        <v>64145.2</v>
      </c>
      <c r="P9" s="156">
        <v>68473.899999999994</v>
      </c>
      <c r="Q9" s="156">
        <v>69297.600000000006</v>
      </c>
      <c r="R9" s="156">
        <v>69259.7</v>
      </c>
      <c r="S9" s="156">
        <v>71756.7</v>
      </c>
    </row>
    <row r="10" spans="1:19" ht="12.75" customHeight="1" x14ac:dyDescent="0.2">
      <c r="A10" s="221"/>
      <c r="B10" s="154" t="s">
        <v>53</v>
      </c>
      <c r="C10" s="155" t="s">
        <v>54</v>
      </c>
      <c r="D10" s="156">
        <v>13034.3</v>
      </c>
      <c r="E10" s="156">
        <v>13147.7</v>
      </c>
      <c r="F10" s="156">
        <v>13262.1</v>
      </c>
      <c r="G10" s="156">
        <v>13711.1</v>
      </c>
      <c r="H10" s="156">
        <v>14625.5</v>
      </c>
      <c r="I10" s="156">
        <v>14886.7</v>
      </c>
      <c r="J10" s="156">
        <v>15554.700000000003</v>
      </c>
      <c r="K10" s="156">
        <v>16201.599999999999</v>
      </c>
      <c r="L10" s="156">
        <v>16591.5</v>
      </c>
      <c r="M10" s="156">
        <v>14700.6</v>
      </c>
      <c r="N10" s="156">
        <v>17441.7</v>
      </c>
      <c r="O10" s="156">
        <v>19516.8</v>
      </c>
      <c r="P10" s="156">
        <v>20886.8</v>
      </c>
      <c r="Q10" s="156">
        <v>21591.7</v>
      </c>
      <c r="R10" s="156">
        <v>21868</v>
      </c>
      <c r="S10" s="156">
        <v>30537.599999999999</v>
      </c>
    </row>
    <row r="11" spans="1:19" ht="12.75" customHeight="1" x14ac:dyDescent="0.2">
      <c r="A11" s="221"/>
      <c r="B11" s="154" t="s">
        <v>55</v>
      </c>
      <c r="C11" s="155" t="s">
        <v>56</v>
      </c>
      <c r="D11" s="156">
        <v>10524</v>
      </c>
      <c r="E11" s="156">
        <v>9780.2000000000007</v>
      </c>
      <c r="F11" s="156">
        <v>9377.7999999999993</v>
      </c>
      <c r="G11" s="156">
        <v>9927.1</v>
      </c>
      <c r="H11" s="156">
        <v>11511.7</v>
      </c>
      <c r="I11" s="156">
        <v>11790.2</v>
      </c>
      <c r="J11" s="156">
        <v>10757.9</v>
      </c>
      <c r="K11" s="156">
        <v>11247.4</v>
      </c>
      <c r="L11" s="156">
        <v>11067.6</v>
      </c>
      <c r="M11" s="156">
        <v>11939.4</v>
      </c>
      <c r="N11" s="156">
        <v>12593.1</v>
      </c>
      <c r="O11" s="156">
        <v>14571.2</v>
      </c>
      <c r="P11" s="156">
        <v>16118.5</v>
      </c>
      <c r="Q11" s="156">
        <v>17540.5</v>
      </c>
      <c r="R11" s="156">
        <v>17700.400000000001</v>
      </c>
      <c r="S11" s="156">
        <v>18412</v>
      </c>
    </row>
    <row r="12" spans="1:19" ht="12.75" customHeight="1" x14ac:dyDescent="0.2">
      <c r="A12" s="221"/>
      <c r="B12" s="154" t="s">
        <v>57</v>
      </c>
      <c r="C12" s="155" t="s">
        <v>58</v>
      </c>
      <c r="D12" s="156">
        <v>24287.4</v>
      </c>
      <c r="E12" s="156">
        <v>22144.2</v>
      </c>
      <c r="F12" s="156">
        <v>23453.4</v>
      </c>
      <c r="G12" s="156">
        <v>24361.4</v>
      </c>
      <c r="H12" s="156">
        <v>23485.200000000001</v>
      </c>
      <c r="I12" s="156">
        <v>23811.200000000001</v>
      </c>
      <c r="J12" s="156">
        <v>26029.3</v>
      </c>
      <c r="K12" s="156">
        <v>26924.2</v>
      </c>
      <c r="L12" s="156">
        <v>27816.2</v>
      </c>
      <c r="M12" s="156">
        <v>24861.200000000001</v>
      </c>
      <c r="N12" s="156">
        <v>26851.1</v>
      </c>
      <c r="O12" s="156">
        <v>30495.4</v>
      </c>
      <c r="P12" s="156">
        <v>31662.2</v>
      </c>
      <c r="Q12" s="156">
        <v>33632</v>
      </c>
      <c r="R12" s="156">
        <v>34002.1</v>
      </c>
      <c r="S12" s="156">
        <v>33280.699999999997</v>
      </c>
    </row>
    <row r="13" spans="1:19" ht="12.75" customHeight="1" x14ac:dyDescent="0.2">
      <c r="A13" s="221"/>
      <c r="B13" s="154" t="s">
        <v>59</v>
      </c>
      <c r="C13" s="155" t="s">
        <v>60</v>
      </c>
      <c r="D13" s="156">
        <v>20482</v>
      </c>
      <c r="E13" s="156">
        <v>20118.099999999999</v>
      </c>
      <c r="F13" s="156">
        <v>21112.400000000001</v>
      </c>
      <c r="G13" s="156">
        <v>21991.7</v>
      </c>
      <c r="H13" s="156">
        <v>23627.9</v>
      </c>
      <c r="I13" s="156">
        <v>24657.3</v>
      </c>
      <c r="J13" s="156">
        <v>27674.1</v>
      </c>
      <c r="K13" s="156">
        <v>30743</v>
      </c>
      <c r="L13" s="156">
        <v>30284.5</v>
      </c>
      <c r="M13" s="156">
        <v>26570.7</v>
      </c>
      <c r="N13" s="156">
        <v>32571</v>
      </c>
      <c r="O13" s="156">
        <v>36961.69999999999</v>
      </c>
      <c r="P13" s="156">
        <v>39564.100000000006</v>
      </c>
      <c r="Q13" s="156">
        <v>42215.3</v>
      </c>
      <c r="R13" s="156">
        <v>42458.3</v>
      </c>
      <c r="S13" s="156">
        <v>44528.6</v>
      </c>
    </row>
    <row r="14" spans="1:19" ht="12.75" customHeight="1" x14ac:dyDescent="0.2">
      <c r="A14" s="221"/>
      <c r="B14" s="154" t="s">
        <v>61</v>
      </c>
      <c r="C14" s="155" t="s">
        <v>62</v>
      </c>
      <c r="D14" s="156">
        <v>50996.3</v>
      </c>
      <c r="E14" s="156">
        <v>48483.199999999997</v>
      </c>
      <c r="F14" s="156">
        <v>52147.4</v>
      </c>
      <c r="G14" s="156">
        <v>55498.1</v>
      </c>
      <c r="H14" s="156">
        <v>56966.8</v>
      </c>
      <c r="I14" s="156">
        <v>57792.2</v>
      </c>
      <c r="J14" s="156">
        <v>60632.9</v>
      </c>
      <c r="K14" s="156">
        <v>63547.7</v>
      </c>
      <c r="L14" s="156">
        <v>63630</v>
      </c>
      <c r="M14" s="156">
        <v>58998.6</v>
      </c>
      <c r="N14" s="156">
        <v>67764.899999999994</v>
      </c>
      <c r="O14" s="156">
        <v>74124.200000000012</v>
      </c>
      <c r="P14" s="156">
        <v>79729.3</v>
      </c>
      <c r="Q14" s="156">
        <v>83276.799999999988</v>
      </c>
      <c r="R14" s="156">
        <v>82463.8</v>
      </c>
      <c r="S14" s="156">
        <v>84506.4</v>
      </c>
    </row>
    <row r="15" spans="1:19" ht="12.75" customHeight="1" x14ac:dyDescent="0.2">
      <c r="A15" s="221"/>
      <c r="B15" s="154" t="s">
        <v>63</v>
      </c>
      <c r="C15" s="155" t="s">
        <v>64</v>
      </c>
      <c r="D15" s="156">
        <v>6456</v>
      </c>
      <c r="E15" s="156">
        <v>6345.6</v>
      </c>
      <c r="F15" s="156">
        <v>6860.9</v>
      </c>
      <c r="G15" s="156">
        <v>7242.5</v>
      </c>
      <c r="H15" s="156">
        <v>7592.9</v>
      </c>
      <c r="I15" s="156">
        <v>7866.9</v>
      </c>
      <c r="J15" s="156">
        <v>8461.7999999999975</v>
      </c>
      <c r="K15" s="156">
        <v>8825.9999999999982</v>
      </c>
      <c r="L15" s="156">
        <v>8984.2000000000007</v>
      </c>
      <c r="M15" s="156">
        <v>8134.5</v>
      </c>
      <c r="N15" s="156">
        <v>9503</v>
      </c>
      <c r="O15" s="156">
        <v>10494.6</v>
      </c>
      <c r="P15" s="156">
        <v>11331.1</v>
      </c>
      <c r="Q15" s="156">
        <v>11913.8</v>
      </c>
      <c r="R15" s="156">
        <v>11680.2</v>
      </c>
      <c r="S15" s="156">
        <v>11909.3</v>
      </c>
    </row>
    <row r="16" spans="1:19" ht="12.75" customHeight="1" x14ac:dyDescent="0.2">
      <c r="A16" s="222"/>
      <c r="B16" s="162" t="s">
        <v>65</v>
      </c>
      <c r="C16" s="163" t="s">
        <v>66</v>
      </c>
      <c r="D16" s="164">
        <f>SUM(D6:D15)</f>
        <v>249109.2</v>
      </c>
      <c r="E16" s="164">
        <f t="shared" ref="E16:S16" si="0">SUM(E6:E15)</f>
        <v>236333.69999999998</v>
      </c>
      <c r="F16" s="164">
        <f t="shared" si="0"/>
        <v>247218.09999999995</v>
      </c>
      <c r="G16" s="164">
        <f t="shared" si="0"/>
        <v>258694.10000000003</v>
      </c>
      <c r="H16" s="164">
        <f t="shared" si="0"/>
        <v>271467.50000000006</v>
      </c>
      <c r="I16" s="164">
        <f t="shared" si="0"/>
        <v>275627.90000000008</v>
      </c>
      <c r="J16" s="164">
        <f t="shared" si="0"/>
        <v>295107.7</v>
      </c>
      <c r="K16" s="164">
        <f t="shared" si="0"/>
        <v>314354.80000000005</v>
      </c>
      <c r="L16" s="164">
        <f t="shared" si="0"/>
        <v>311174.90000000008</v>
      </c>
      <c r="M16" s="164">
        <f t="shared" si="0"/>
        <v>271942.5</v>
      </c>
      <c r="N16" s="164">
        <f t="shared" si="0"/>
        <v>324493</v>
      </c>
      <c r="O16" s="164">
        <f t="shared" si="0"/>
        <v>356921.59999999986</v>
      </c>
      <c r="P16" s="164">
        <f t="shared" si="0"/>
        <v>373843.89999999997</v>
      </c>
      <c r="Q16" s="164">
        <f t="shared" si="0"/>
        <v>385301.5</v>
      </c>
      <c r="R16" s="164">
        <f t="shared" si="0"/>
        <v>383236.9</v>
      </c>
      <c r="S16" s="164">
        <f t="shared" si="0"/>
        <v>397686.09999999992</v>
      </c>
    </row>
    <row r="17" spans="1:19" ht="12.75" customHeight="1" x14ac:dyDescent="0.2"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</row>
    <row r="18" spans="1:19" ht="12.75" customHeight="1" x14ac:dyDescent="0.2">
      <c r="A18" s="220" t="s">
        <v>67</v>
      </c>
      <c r="B18" s="150" t="s">
        <v>45</v>
      </c>
      <c r="C18" s="151" t="s">
        <v>46</v>
      </c>
      <c r="D18" s="152">
        <v>4740</v>
      </c>
      <c r="E18" s="152">
        <v>4496</v>
      </c>
      <c r="F18" s="152">
        <v>4554.3</v>
      </c>
      <c r="G18" s="152">
        <v>4711.8999999999996</v>
      </c>
      <c r="H18" s="152">
        <v>4874.7</v>
      </c>
      <c r="I18" s="152">
        <v>3144.6</v>
      </c>
      <c r="J18" s="152">
        <v>3994.6000000000004</v>
      </c>
      <c r="K18" s="152">
        <v>4984.6000000000004</v>
      </c>
      <c r="L18" s="152">
        <v>4990.1000000000004</v>
      </c>
      <c r="M18" s="152">
        <v>4011.8</v>
      </c>
      <c r="N18" s="152">
        <v>5271</v>
      </c>
      <c r="O18" s="152">
        <v>5819.5</v>
      </c>
      <c r="P18" s="152">
        <v>5558.8</v>
      </c>
      <c r="Q18" s="152">
        <v>5343.6</v>
      </c>
      <c r="R18" s="152">
        <v>5144.1000000000013</v>
      </c>
      <c r="S18" s="152">
        <v>5400</v>
      </c>
    </row>
    <row r="19" spans="1:19" ht="12.75" customHeight="1" x14ac:dyDescent="0.2">
      <c r="A19" s="221"/>
      <c r="B19" s="154" t="s">
        <v>68</v>
      </c>
      <c r="C19" s="155" t="s">
        <v>69</v>
      </c>
      <c r="D19" s="156">
        <v>634.20000000000005</v>
      </c>
      <c r="E19" s="156">
        <v>578.29999999999995</v>
      </c>
      <c r="F19" s="156">
        <v>604.20000000000005</v>
      </c>
      <c r="G19" s="156">
        <v>698.9</v>
      </c>
      <c r="H19" s="156">
        <v>908</v>
      </c>
      <c r="I19" s="156">
        <v>1341.1</v>
      </c>
      <c r="J19" s="156">
        <v>1833.6</v>
      </c>
      <c r="K19" s="156">
        <v>1940.4</v>
      </c>
      <c r="L19" s="156">
        <v>2245.4</v>
      </c>
      <c r="M19" s="156">
        <v>1044.0999999999999</v>
      </c>
      <c r="N19" s="156">
        <v>2955.4</v>
      </c>
      <c r="O19" s="156">
        <v>3094</v>
      </c>
      <c r="P19" s="156">
        <v>2697.2</v>
      </c>
      <c r="Q19" s="156">
        <v>2132.3000000000002</v>
      </c>
      <c r="R19" s="156">
        <v>1893.4</v>
      </c>
      <c r="S19" s="156">
        <v>1678.2</v>
      </c>
    </row>
    <row r="20" spans="1:19" ht="12.75" customHeight="1" x14ac:dyDescent="0.2">
      <c r="A20" s="221"/>
      <c r="B20" s="154" t="s">
        <v>70</v>
      </c>
      <c r="C20" s="155" t="s">
        <v>71</v>
      </c>
      <c r="D20" s="156">
        <v>57248.400000000031</v>
      </c>
      <c r="E20" s="156">
        <v>51761.4</v>
      </c>
      <c r="F20" s="156">
        <v>52714.099999999984</v>
      </c>
      <c r="G20" s="156">
        <v>53900.900000000009</v>
      </c>
      <c r="H20" s="156">
        <v>56119.800000000017</v>
      </c>
      <c r="I20" s="156">
        <v>56633.100000000035</v>
      </c>
      <c r="J20" s="156">
        <v>60754.30000000001</v>
      </c>
      <c r="K20" s="156">
        <v>64559.000000000029</v>
      </c>
      <c r="L20" s="156">
        <v>59332.900000000016</v>
      </c>
      <c r="M20" s="156">
        <v>47074.499999999964</v>
      </c>
      <c r="N20" s="156">
        <v>60316.700000000012</v>
      </c>
      <c r="O20" s="156">
        <v>65178.899999999914</v>
      </c>
      <c r="P20" s="156">
        <v>64258.099999999984</v>
      </c>
      <c r="Q20" s="156">
        <v>64728.999999999993</v>
      </c>
      <c r="R20" s="156">
        <v>63220.300000000025</v>
      </c>
      <c r="S20" s="156">
        <v>61449.199999999953</v>
      </c>
    </row>
    <row r="21" spans="1:19" ht="12.75" customHeight="1" x14ac:dyDescent="0.2">
      <c r="A21" s="221"/>
      <c r="B21" s="154" t="s">
        <v>72</v>
      </c>
      <c r="C21" s="155" t="s">
        <v>73</v>
      </c>
      <c r="D21" s="156">
        <v>4673.3999999999996</v>
      </c>
      <c r="E21" s="156">
        <v>5170</v>
      </c>
      <c r="F21" s="156">
        <v>5308.2</v>
      </c>
      <c r="G21" s="156">
        <v>5792.9</v>
      </c>
      <c r="H21" s="156">
        <v>6720.2</v>
      </c>
      <c r="I21" s="156">
        <v>6956.6</v>
      </c>
      <c r="J21" s="156">
        <v>7240.2</v>
      </c>
      <c r="K21" s="156">
        <v>7192.9</v>
      </c>
      <c r="L21" s="156">
        <v>8647.9999999999982</v>
      </c>
      <c r="M21" s="156">
        <v>7689.4000000000015</v>
      </c>
      <c r="N21" s="156">
        <v>9575.7000000000007</v>
      </c>
      <c r="O21" s="156">
        <v>9669.5000000000018</v>
      </c>
      <c r="P21" s="156">
        <v>10293.200000000003</v>
      </c>
      <c r="Q21" s="156">
        <v>9991.4000000000015</v>
      </c>
      <c r="R21" s="156">
        <v>9626.4</v>
      </c>
      <c r="S21" s="156">
        <v>8695.7000000000007</v>
      </c>
    </row>
    <row r="22" spans="1:19" ht="12.75" customHeight="1" x14ac:dyDescent="0.2">
      <c r="A22" s="221"/>
      <c r="B22" s="154" t="s">
        <v>74</v>
      </c>
      <c r="C22" s="155" t="s">
        <v>75</v>
      </c>
      <c r="D22" s="156">
        <v>1477.9</v>
      </c>
      <c r="E22" s="156">
        <v>1419</v>
      </c>
      <c r="F22" s="156">
        <v>1631.6</v>
      </c>
      <c r="G22" s="156">
        <v>1781.1</v>
      </c>
      <c r="H22" s="156">
        <v>1911.3999999999996</v>
      </c>
      <c r="I22" s="156">
        <v>1774.4</v>
      </c>
      <c r="J22" s="156">
        <v>1835.9</v>
      </c>
      <c r="K22" s="156">
        <v>1992.6</v>
      </c>
      <c r="L22" s="156">
        <v>1923.9</v>
      </c>
      <c r="M22" s="156">
        <v>1635.9</v>
      </c>
      <c r="N22" s="156">
        <v>1910.2</v>
      </c>
      <c r="O22" s="156">
        <v>2272</v>
      </c>
      <c r="P22" s="156">
        <v>2500.4</v>
      </c>
      <c r="Q22" s="156">
        <v>2612.4</v>
      </c>
      <c r="R22" s="156">
        <v>2617.6999999999998</v>
      </c>
      <c r="S22" s="156">
        <v>2601.1</v>
      </c>
    </row>
    <row r="23" spans="1:19" ht="12.75" customHeight="1" x14ac:dyDescent="0.2">
      <c r="A23" s="221"/>
      <c r="B23" s="154" t="s">
        <v>49</v>
      </c>
      <c r="C23" s="155" t="s">
        <v>50</v>
      </c>
      <c r="D23" s="156">
        <v>11615.9</v>
      </c>
      <c r="E23" s="156">
        <v>11831.9</v>
      </c>
      <c r="F23" s="156">
        <v>12787.5</v>
      </c>
      <c r="G23" s="156">
        <v>13484.8</v>
      </c>
      <c r="H23" s="156">
        <v>14933.4</v>
      </c>
      <c r="I23" s="156">
        <v>15127.200000000003</v>
      </c>
      <c r="J23" s="156">
        <v>17347.199999999997</v>
      </c>
      <c r="K23" s="156">
        <v>19623.8</v>
      </c>
      <c r="L23" s="156">
        <v>18930.300000000003</v>
      </c>
      <c r="M23" s="156">
        <v>15752.399999999998</v>
      </c>
      <c r="N23" s="156">
        <v>19120.5</v>
      </c>
      <c r="O23" s="156">
        <v>20578.599999999999</v>
      </c>
      <c r="P23" s="156">
        <v>20770.3</v>
      </c>
      <c r="Q23" s="156">
        <v>21025.1</v>
      </c>
      <c r="R23" s="156">
        <v>21302.5</v>
      </c>
      <c r="S23" s="156">
        <v>22930.6</v>
      </c>
    </row>
    <row r="24" spans="1:19" ht="12.75" customHeight="1" x14ac:dyDescent="0.2">
      <c r="A24" s="221"/>
      <c r="B24" s="154" t="s">
        <v>76</v>
      </c>
      <c r="C24" s="155" t="s">
        <v>77</v>
      </c>
      <c r="D24" s="156">
        <v>24176.999999999996</v>
      </c>
      <c r="E24" s="156">
        <v>23069.5</v>
      </c>
      <c r="F24" s="156">
        <v>24656.399999999994</v>
      </c>
      <c r="G24" s="156">
        <v>26067.8</v>
      </c>
      <c r="H24" s="156">
        <v>28024.499999999996</v>
      </c>
      <c r="I24" s="156">
        <v>29074.7</v>
      </c>
      <c r="J24" s="156">
        <v>31060.699999999997</v>
      </c>
      <c r="K24" s="156">
        <v>33154.499999999993</v>
      </c>
      <c r="L24" s="156">
        <v>33184.600000000006</v>
      </c>
      <c r="M24" s="156">
        <v>29684.5</v>
      </c>
      <c r="N24" s="156">
        <v>35711.299999999996</v>
      </c>
      <c r="O24" s="156">
        <v>38761.30000000001</v>
      </c>
      <c r="P24" s="156">
        <v>40482.699999999997</v>
      </c>
      <c r="Q24" s="156">
        <v>41120.900000000016</v>
      </c>
      <c r="R24" s="156">
        <v>41736.6</v>
      </c>
      <c r="S24" s="156">
        <v>42926.5</v>
      </c>
    </row>
    <row r="25" spans="1:19" ht="12.75" customHeight="1" x14ac:dyDescent="0.2">
      <c r="A25" s="221"/>
      <c r="B25" s="154" t="s">
        <v>78</v>
      </c>
      <c r="C25" s="155" t="s">
        <v>79</v>
      </c>
      <c r="D25" s="156">
        <v>15032.1</v>
      </c>
      <c r="E25" s="156">
        <v>14444.7</v>
      </c>
      <c r="F25" s="156">
        <v>15049.7</v>
      </c>
      <c r="G25" s="156">
        <v>15765.699999999997</v>
      </c>
      <c r="H25" s="156">
        <v>16313.5</v>
      </c>
      <c r="I25" s="156">
        <v>16734</v>
      </c>
      <c r="J25" s="156">
        <v>17600</v>
      </c>
      <c r="K25" s="156">
        <v>18768.2</v>
      </c>
      <c r="L25" s="156">
        <v>18890.599999999999</v>
      </c>
      <c r="M25" s="156">
        <v>15856</v>
      </c>
      <c r="N25" s="156">
        <v>18196.3</v>
      </c>
      <c r="O25" s="156">
        <v>19900.2</v>
      </c>
      <c r="P25" s="156">
        <v>21758.6</v>
      </c>
      <c r="Q25" s="156">
        <v>21527.7</v>
      </c>
      <c r="R25" s="156">
        <v>20856.2</v>
      </c>
      <c r="S25" s="156">
        <v>21625.4</v>
      </c>
    </row>
    <row r="26" spans="1:19" ht="12.75" customHeight="1" x14ac:dyDescent="0.2">
      <c r="A26" s="221"/>
      <c r="B26" s="154" t="s">
        <v>80</v>
      </c>
      <c r="C26" s="155" t="s">
        <v>81</v>
      </c>
      <c r="D26" s="156">
        <v>3730.3</v>
      </c>
      <c r="E26" s="156">
        <v>3543.9</v>
      </c>
      <c r="F26" s="156">
        <v>3698.1</v>
      </c>
      <c r="G26" s="156">
        <v>3758.2</v>
      </c>
      <c r="H26" s="156">
        <v>3852</v>
      </c>
      <c r="I26" s="156">
        <v>4037.7</v>
      </c>
      <c r="J26" s="156">
        <v>4330.5</v>
      </c>
      <c r="K26" s="156">
        <v>4648.8999999999987</v>
      </c>
      <c r="L26" s="156">
        <v>4655.1000000000013</v>
      </c>
      <c r="M26" s="156">
        <v>3988.9000000000005</v>
      </c>
      <c r="N26" s="156">
        <v>4711.1000000000004</v>
      </c>
      <c r="O26" s="156">
        <v>5483.7</v>
      </c>
      <c r="P26" s="156">
        <v>6232.6</v>
      </c>
      <c r="Q26" s="156">
        <v>6649</v>
      </c>
      <c r="R26" s="156">
        <v>6666.9</v>
      </c>
      <c r="S26" s="156">
        <v>7204.8</v>
      </c>
    </row>
    <row r="27" spans="1:19" ht="12.75" customHeight="1" x14ac:dyDescent="0.2">
      <c r="A27" s="221"/>
      <c r="B27" s="154" t="s">
        <v>53</v>
      </c>
      <c r="C27" s="155" t="s">
        <v>54</v>
      </c>
      <c r="D27" s="156">
        <v>13034.3</v>
      </c>
      <c r="E27" s="156">
        <v>13147.7</v>
      </c>
      <c r="F27" s="156">
        <v>13262.1</v>
      </c>
      <c r="G27" s="156">
        <v>13711.1</v>
      </c>
      <c r="H27" s="156">
        <v>14625.5</v>
      </c>
      <c r="I27" s="156">
        <v>14886.7</v>
      </c>
      <c r="J27" s="156">
        <v>15554.700000000003</v>
      </c>
      <c r="K27" s="156">
        <v>16201.599999999999</v>
      </c>
      <c r="L27" s="156">
        <v>16591.5</v>
      </c>
      <c r="M27" s="156">
        <v>14700.6</v>
      </c>
      <c r="N27" s="156">
        <v>17441.7</v>
      </c>
      <c r="O27" s="156">
        <v>19516.8</v>
      </c>
      <c r="P27" s="156">
        <v>20886.8</v>
      </c>
      <c r="Q27" s="156">
        <v>21591.7</v>
      </c>
      <c r="R27" s="156">
        <v>21868</v>
      </c>
      <c r="S27" s="156">
        <v>30537.599999999999</v>
      </c>
    </row>
    <row r="28" spans="1:19" ht="12.75" customHeight="1" x14ac:dyDescent="0.2">
      <c r="A28" s="221"/>
      <c r="B28" s="154" t="s">
        <v>55</v>
      </c>
      <c r="C28" s="155" t="s">
        <v>56</v>
      </c>
      <c r="D28" s="156">
        <v>10524</v>
      </c>
      <c r="E28" s="156">
        <v>9780.2000000000007</v>
      </c>
      <c r="F28" s="156">
        <v>9377.7999999999993</v>
      </c>
      <c r="G28" s="156">
        <v>9927.1</v>
      </c>
      <c r="H28" s="156">
        <v>11511.7</v>
      </c>
      <c r="I28" s="156">
        <v>11790.2</v>
      </c>
      <c r="J28" s="156">
        <v>10757.9</v>
      </c>
      <c r="K28" s="156">
        <v>11247.4</v>
      </c>
      <c r="L28" s="156">
        <v>11067.6</v>
      </c>
      <c r="M28" s="156">
        <v>11939.4</v>
      </c>
      <c r="N28" s="156">
        <v>12593.1</v>
      </c>
      <c r="O28" s="156">
        <v>14571.2</v>
      </c>
      <c r="P28" s="156">
        <v>16118.5</v>
      </c>
      <c r="Q28" s="156">
        <v>17540.5</v>
      </c>
      <c r="R28" s="156">
        <v>17700.400000000001</v>
      </c>
      <c r="S28" s="156">
        <v>18412</v>
      </c>
    </row>
    <row r="29" spans="1:19" ht="12.75" customHeight="1" x14ac:dyDescent="0.2">
      <c r="A29" s="221"/>
      <c r="B29" s="154" t="s">
        <v>57</v>
      </c>
      <c r="C29" s="155" t="s">
        <v>58</v>
      </c>
      <c r="D29" s="156">
        <v>24287.4</v>
      </c>
      <c r="E29" s="156">
        <v>22144.2</v>
      </c>
      <c r="F29" s="156">
        <v>23453.4</v>
      </c>
      <c r="G29" s="156">
        <v>24361.4</v>
      </c>
      <c r="H29" s="156">
        <v>23485.200000000001</v>
      </c>
      <c r="I29" s="156">
        <v>23811.200000000001</v>
      </c>
      <c r="J29" s="156">
        <v>26029.3</v>
      </c>
      <c r="K29" s="156">
        <v>26924.2</v>
      </c>
      <c r="L29" s="156">
        <v>27816.2</v>
      </c>
      <c r="M29" s="156">
        <v>24861.200000000001</v>
      </c>
      <c r="N29" s="156">
        <v>26851.1</v>
      </c>
      <c r="O29" s="156">
        <v>30495.4</v>
      </c>
      <c r="P29" s="156">
        <v>31662.2</v>
      </c>
      <c r="Q29" s="156">
        <v>33632</v>
      </c>
      <c r="R29" s="156">
        <v>34002.1</v>
      </c>
      <c r="S29" s="156">
        <v>33280.699999999997</v>
      </c>
    </row>
    <row r="30" spans="1:19" ht="12.75" customHeight="1" x14ac:dyDescent="0.2">
      <c r="A30" s="221"/>
      <c r="B30" s="154" t="s">
        <v>82</v>
      </c>
      <c r="C30" s="155" t="s">
        <v>83</v>
      </c>
      <c r="D30" s="156">
        <v>14145.000000000002</v>
      </c>
      <c r="E30" s="156">
        <v>13738.999999999998</v>
      </c>
      <c r="F30" s="156">
        <v>14569.6</v>
      </c>
      <c r="G30" s="156">
        <v>15026.700000000003</v>
      </c>
      <c r="H30" s="156">
        <v>16561.5</v>
      </c>
      <c r="I30" s="156">
        <v>17286.400000000001</v>
      </c>
      <c r="J30" s="156">
        <v>19284.900000000001</v>
      </c>
      <c r="K30" s="156">
        <v>21553.4</v>
      </c>
      <c r="L30" s="156">
        <v>20704.099999999999</v>
      </c>
      <c r="M30" s="156">
        <v>17979.5</v>
      </c>
      <c r="N30" s="156">
        <v>22099.599999999999</v>
      </c>
      <c r="O30" s="156">
        <v>24775.299999999996</v>
      </c>
      <c r="P30" s="156">
        <v>26636.700000000004</v>
      </c>
      <c r="Q30" s="156">
        <v>29043.800000000003</v>
      </c>
      <c r="R30" s="156">
        <v>29065.899999999994</v>
      </c>
      <c r="S30" s="156">
        <v>30482.6</v>
      </c>
    </row>
    <row r="31" spans="1:19" ht="12.75" customHeight="1" x14ac:dyDescent="0.2">
      <c r="A31" s="221"/>
      <c r="B31" s="154" t="s">
        <v>84</v>
      </c>
      <c r="C31" s="155" t="s">
        <v>85</v>
      </c>
      <c r="D31" s="156">
        <v>6337</v>
      </c>
      <c r="E31" s="156">
        <v>6379.1</v>
      </c>
      <c r="F31" s="156">
        <v>6542.8</v>
      </c>
      <c r="G31" s="156">
        <v>6965</v>
      </c>
      <c r="H31" s="156">
        <v>7066.4</v>
      </c>
      <c r="I31" s="156">
        <v>7370.9</v>
      </c>
      <c r="J31" s="156">
        <v>8389.2000000000007</v>
      </c>
      <c r="K31" s="156">
        <v>9189.5999999999985</v>
      </c>
      <c r="L31" s="156">
        <v>9580.4</v>
      </c>
      <c r="M31" s="156">
        <v>8591.2000000000007</v>
      </c>
      <c r="N31" s="156">
        <v>10471.4</v>
      </c>
      <c r="O31" s="156">
        <v>12186.4</v>
      </c>
      <c r="P31" s="156">
        <v>12927.4</v>
      </c>
      <c r="Q31" s="156">
        <v>13171.5</v>
      </c>
      <c r="R31" s="156">
        <v>13392.4</v>
      </c>
      <c r="S31" s="156">
        <v>14046</v>
      </c>
    </row>
    <row r="32" spans="1:19" ht="12.75" customHeight="1" x14ac:dyDescent="0.2">
      <c r="A32" s="221"/>
      <c r="B32" s="154" t="s">
        <v>86</v>
      </c>
      <c r="C32" s="155" t="s">
        <v>87</v>
      </c>
      <c r="D32" s="156">
        <v>13789.200000000003</v>
      </c>
      <c r="E32" s="156">
        <v>12305.500000000002</v>
      </c>
      <c r="F32" s="156">
        <v>12789.499999999998</v>
      </c>
      <c r="G32" s="156">
        <v>13473.8</v>
      </c>
      <c r="H32" s="156">
        <v>13866.000000000005</v>
      </c>
      <c r="I32" s="156">
        <v>13986.600000000004</v>
      </c>
      <c r="J32" s="156">
        <v>15000.399999999998</v>
      </c>
      <c r="K32" s="156">
        <v>15571.999999999995</v>
      </c>
      <c r="L32" s="156">
        <v>15046.300000000003</v>
      </c>
      <c r="M32" s="156">
        <v>13739.200000000006</v>
      </c>
      <c r="N32" s="156">
        <v>15900.199999999997</v>
      </c>
      <c r="O32" s="156">
        <v>16997.400000000009</v>
      </c>
      <c r="P32" s="156">
        <v>18504.600000000006</v>
      </c>
      <c r="Q32" s="156">
        <v>19201.599999999991</v>
      </c>
      <c r="R32" s="156">
        <v>18843.200000000004</v>
      </c>
      <c r="S32" s="156">
        <v>18866.699999999997</v>
      </c>
    </row>
    <row r="33" spans="1:19" ht="12.75" customHeight="1" x14ac:dyDescent="0.2">
      <c r="A33" s="221"/>
      <c r="B33" s="154" t="s">
        <v>88</v>
      </c>
      <c r="C33" s="155" t="s">
        <v>89</v>
      </c>
      <c r="D33" s="156">
        <v>13563.6</v>
      </c>
      <c r="E33" s="156">
        <v>13205.9</v>
      </c>
      <c r="F33" s="156">
        <v>14014.8</v>
      </c>
      <c r="G33" s="156">
        <v>15108.8</v>
      </c>
      <c r="H33" s="156">
        <v>15430.999999999998</v>
      </c>
      <c r="I33" s="156">
        <v>15607.8</v>
      </c>
      <c r="J33" s="156">
        <v>16235.5</v>
      </c>
      <c r="K33" s="156">
        <v>16835.5</v>
      </c>
      <c r="L33" s="156">
        <v>16873.599999999999</v>
      </c>
      <c r="M33" s="156">
        <v>15694.999999999998</v>
      </c>
      <c r="N33" s="156">
        <v>17850.599999999999</v>
      </c>
      <c r="O33" s="156">
        <v>19562.099999999995</v>
      </c>
      <c r="P33" s="156">
        <v>20796.099999999999</v>
      </c>
      <c r="Q33" s="156">
        <v>21536.3</v>
      </c>
      <c r="R33" s="156">
        <v>21250.5</v>
      </c>
      <c r="S33" s="156">
        <v>21851.9</v>
      </c>
    </row>
    <row r="34" spans="1:19" ht="12.75" customHeight="1" x14ac:dyDescent="0.2">
      <c r="A34" s="221"/>
      <c r="B34" s="154" t="s">
        <v>90</v>
      </c>
      <c r="C34" s="155" t="s">
        <v>91</v>
      </c>
      <c r="D34" s="156">
        <v>23643.5</v>
      </c>
      <c r="E34" s="156">
        <v>22971.8</v>
      </c>
      <c r="F34" s="156">
        <v>25343.1</v>
      </c>
      <c r="G34" s="156">
        <v>26915.5</v>
      </c>
      <c r="H34" s="156">
        <v>27669.8</v>
      </c>
      <c r="I34" s="156">
        <v>28197.8</v>
      </c>
      <c r="J34" s="156">
        <v>29397</v>
      </c>
      <c r="K34" s="156">
        <v>31140.2</v>
      </c>
      <c r="L34" s="156">
        <v>31710.099999999995</v>
      </c>
      <c r="M34" s="156">
        <v>29564.400000000005</v>
      </c>
      <c r="N34" s="156">
        <v>34014.1</v>
      </c>
      <c r="O34" s="156">
        <v>37564.699999999997</v>
      </c>
      <c r="P34" s="156">
        <v>40428.6</v>
      </c>
      <c r="Q34" s="156">
        <v>42538.9</v>
      </c>
      <c r="R34" s="156">
        <v>42370.1</v>
      </c>
      <c r="S34" s="156">
        <v>43787.8</v>
      </c>
    </row>
    <row r="35" spans="1:19" ht="12.75" customHeight="1" x14ac:dyDescent="0.2">
      <c r="A35" s="221"/>
      <c r="B35" s="154" t="s">
        <v>92</v>
      </c>
      <c r="C35" s="155" t="s">
        <v>93</v>
      </c>
      <c r="D35" s="156">
        <v>2908.6000000000004</v>
      </c>
      <c r="E35" s="156">
        <v>2847.5</v>
      </c>
      <c r="F35" s="156">
        <v>3075.8</v>
      </c>
      <c r="G35" s="156">
        <v>3307.5</v>
      </c>
      <c r="H35" s="156">
        <v>3443.1999999999994</v>
      </c>
      <c r="I35" s="156">
        <v>3555.1000000000004</v>
      </c>
      <c r="J35" s="156">
        <v>3933.7999999999984</v>
      </c>
      <c r="K35" s="156">
        <v>4074.1999999999994</v>
      </c>
      <c r="L35" s="156">
        <v>4096.6000000000013</v>
      </c>
      <c r="M35" s="156">
        <v>3652.9000000000005</v>
      </c>
      <c r="N35" s="156">
        <v>4194.8</v>
      </c>
      <c r="O35" s="156">
        <v>4603.2999999999993</v>
      </c>
      <c r="P35" s="156">
        <v>5043.6000000000004</v>
      </c>
      <c r="Q35" s="156">
        <v>5419.9</v>
      </c>
      <c r="R35" s="156">
        <v>5202.5000000000009</v>
      </c>
      <c r="S35" s="156">
        <v>5366.3999999999987</v>
      </c>
    </row>
    <row r="36" spans="1:19" ht="12.75" customHeight="1" x14ac:dyDescent="0.2">
      <c r="A36" s="221"/>
      <c r="B36" s="154" t="s">
        <v>94</v>
      </c>
      <c r="C36" s="155" t="s">
        <v>95</v>
      </c>
      <c r="D36" s="156">
        <v>3505.7</v>
      </c>
      <c r="E36" s="156">
        <v>3455</v>
      </c>
      <c r="F36" s="156">
        <v>3737</v>
      </c>
      <c r="G36" s="156">
        <v>3879.4</v>
      </c>
      <c r="H36" s="156">
        <v>4083.4</v>
      </c>
      <c r="I36" s="156">
        <v>4236.7</v>
      </c>
      <c r="J36" s="156">
        <v>4441</v>
      </c>
      <c r="K36" s="156">
        <v>4652.3</v>
      </c>
      <c r="L36" s="156">
        <v>4781.7</v>
      </c>
      <c r="M36" s="156">
        <v>4383.3999999999996</v>
      </c>
      <c r="N36" s="156">
        <v>5195.3999999999996</v>
      </c>
      <c r="O36" s="156">
        <v>5763.9</v>
      </c>
      <c r="P36" s="156">
        <v>6143.1</v>
      </c>
      <c r="Q36" s="156">
        <v>6320.2</v>
      </c>
      <c r="R36" s="156">
        <v>6283.5</v>
      </c>
      <c r="S36" s="156">
        <v>6370.7</v>
      </c>
    </row>
    <row r="37" spans="1:19" ht="12.75" customHeight="1" x14ac:dyDescent="0.2">
      <c r="A37" s="221"/>
      <c r="B37" s="154" t="s">
        <v>96</v>
      </c>
      <c r="C37" s="155" t="s">
        <v>97</v>
      </c>
      <c r="D37" s="156">
        <v>41.7</v>
      </c>
      <c r="E37" s="156">
        <v>43.1</v>
      </c>
      <c r="F37" s="156">
        <v>48.1</v>
      </c>
      <c r="G37" s="156">
        <v>55.6</v>
      </c>
      <c r="H37" s="156">
        <v>66.3</v>
      </c>
      <c r="I37" s="156">
        <v>75.099999999999994</v>
      </c>
      <c r="J37" s="156">
        <v>87</v>
      </c>
      <c r="K37" s="156">
        <v>99.5</v>
      </c>
      <c r="L37" s="156">
        <v>105.9</v>
      </c>
      <c r="M37" s="156">
        <v>98.2</v>
      </c>
      <c r="N37" s="156">
        <v>112.8</v>
      </c>
      <c r="O37" s="156">
        <v>127.4</v>
      </c>
      <c r="P37" s="156">
        <v>144.39999999999998</v>
      </c>
      <c r="Q37" s="156">
        <v>173.7</v>
      </c>
      <c r="R37" s="156">
        <v>194.2</v>
      </c>
      <c r="S37" s="156">
        <v>172.2</v>
      </c>
    </row>
    <row r="38" spans="1:19" ht="12.75" customHeight="1" x14ac:dyDescent="0.2">
      <c r="A38" s="221"/>
      <c r="B38" s="154" t="s">
        <v>98</v>
      </c>
      <c r="C38" s="155" t="s">
        <v>99</v>
      </c>
      <c r="D38" s="156">
        <v>0</v>
      </c>
      <c r="E38" s="156">
        <v>0</v>
      </c>
      <c r="F38" s="156">
        <v>0</v>
      </c>
      <c r="G38" s="156">
        <v>0</v>
      </c>
      <c r="H38" s="156">
        <v>0</v>
      </c>
      <c r="I38" s="156">
        <v>0</v>
      </c>
      <c r="J38" s="156">
        <v>0</v>
      </c>
      <c r="K38" s="156">
        <v>0</v>
      </c>
      <c r="L38" s="156">
        <v>0</v>
      </c>
      <c r="M38" s="156">
        <v>0</v>
      </c>
      <c r="N38" s="156">
        <v>0</v>
      </c>
      <c r="O38" s="156">
        <v>0</v>
      </c>
      <c r="P38" s="156">
        <v>0</v>
      </c>
      <c r="Q38" s="156">
        <v>0</v>
      </c>
      <c r="R38" s="156">
        <v>0</v>
      </c>
      <c r="S38" s="156">
        <v>0</v>
      </c>
    </row>
    <row r="39" spans="1:19" ht="12.75" customHeight="1" x14ac:dyDescent="0.2">
      <c r="A39" s="222"/>
      <c r="B39" s="162" t="s">
        <v>65</v>
      </c>
      <c r="C39" s="163" t="s">
        <v>66</v>
      </c>
      <c r="D39" s="164">
        <f>SUM(D18:D38)</f>
        <v>249109.20000000007</v>
      </c>
      <c r="E39" s="164">
        <f t="shared" ref="E39:S39" si="1">SUM(E18:E38)</f>
        <v>236333.7</v>
      </c>
      <c r="F39" s="164">
        <f t="shared" si="1"/>
        <v>247218.09999999995</v>
      </c>
      <c r="G39" s="164">
        <f t="shared" si="1"/>
        <v>258694.1</v>
      </c>
      <c r="H39" s="164">
        <f t="shared" si="1"/>
        <v>271467.50000000006</v>
      </c>
      <c r="I39" s="164">
        <f t="shared" si="1"/>
        <v>275627.90000000002</v>
      </c>
      <c r="J39" s="164">
        <f t="shared" si="1"/>
        <v>295107.7</v>
      </c>
      <c r="K39" s="164">
        <f t="shared" si="1"/>
        <v>314354.80000000005</v>
      </c>
      <c r="L39" s="164">
        <f t="shared" si="1"/>
        <v>311174.90000000002</v>
      </c>
      <c r="M39" s="164">
        <f t="shared" si="1"/>
        <v>271942.50000000006</v>
      </c>
      <c r="N39" s="164">
        <f t="shared" si="1"/>
        <v>324492.99999999994</v>
      </c>
      <c r="O39" s="164">
        <f t="shared" si="1"/>
        <v>356921.59999999998</v>
      </c>
      <c r="P39" s="164">
        <f t="shared" si="1"/>
        <v>373843.89999999991</v>
      </c>
      <c r="Q39" s="164">
        <f t="shared" si="1"/>
        <v>385301.50000000006</v>
      </c>
      <c r="R39" s="164">
        <f t="shared" si="1"/>
        <v>383236.9</v>
      </c>
      <c r="S39" s="164">
        <f t="shared" si="1"/>
        <v>397686.1</v>
      </c>
    </row>
    <row r="40" spans="1:19" ht="12.75" customHeight="1" x14ac:dyDescent="0.2">
      <c r="C40" s="165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</row>
    <row r="41" spans="1:19" ht="12.75" customHeight="1" x14ac:dyDescent="0.2">
      <c r="A41" s="220" t="s">
        <v>100</v>
      </c>
      <c r="B41" s="150" t="s">
        <v>101</v>
      </c>
      <c r="C41" s="151" t="s">
        <v>102</v>
      </c>
      <c r="D41" s="152">
        <v>3953.7</v>
      </c>
      <c r="E41" s="152">
        <v>3744.9</v>
      </c>
      <c r="F41" s="152">
        <v>4017.2</v>
      </c>
      <c r="G41" s="152">
        <v>3976.2999999999993</v>
      </c>
      <c r="H41" s="152">
        <v>3988.1</v>
      </c>
      <c r="I41" s="152">
        <v>3839</v>
      </c>
      <c r="J41" s="152">
        <v>4061.4</v>
      </c>
      <c r="K41" s="152">
        <v>3969.4</v>
      </c>
      <c r="L41" s="152">
        <v>3787</v>
      </c>
      <c r="M41" s="152">
        <v>3572.9</v>
      </c>
      <c r="N41" s="152">
        <v>4125.6000000000004</v>
      </c>
      <c r="O41" s="152">
        <v>4482.5</v>
      </c>
      <c r="P41" s="152">
        <v>4478.3</v>
      </c>
      <c r="Q41" s="152">
        <v>4779.7000000000007</v>
      </c>
      <c r="R41" s="152">
        <v>4540</v>
      </c>
      <c r="S41" s="152">
        <v>4642.1000000000013</v>
      </c>
    </row>
    <row r="42" spans="1:19" ht="12.75" customHeight="1" x14ac:dyDescent="0.2">
      <c r="A42" s="221"/>
      <c r="B42" s="154" t="s">
        <v>103</v>
      </c>
      <c r="C42" s="155" t="s">
        <v>104</v>
      </c>
      <c r="D42" s="156">
        <v>608.29999999999995</v>
      </c>
      <c r="E42" s="156">
        <v>578.1</v>
      </c>
      <c r="F42" s="156">
        <v>591.20000000000016</v>
      </c>
      <c r="G42" s="156">
        <v>574.50000000000011</v>
      </c>
      <c r="H42" s="156">
        <v>552.6</v>
      </c>
      <c r="I42" s="156">
        <v>522.9</v>
      </c>
      <c r="J42" s="156">
        <v>514.70000000000005</v>
      </c>
      <c r="K42" s="156">
        <v>533.20000000000005</v>
      </c>
      <c r="L42" s="156">
        <v>488.1</v>
      </c>
      <c r="M42" s="156">
        <v>390.6</v>
      </c>
      <c r="N42" s="156">
        <v>445</v>
      </c>
      <c r="O42" s="156">
        <v>452.9</v>
      </c>
      <c r="P42" s="156">
        <v>453.2</v>
      </c>
      <c r="Q42" s="156">
        <v>462.9</v>
      </c>
      <c r="R42" s="156">
        <v>449</v>
      </c>
      <c r="S42" s="156">
        <v>485.7</v>
      </c>
    </row>
    <row r="43" spans="1:19" ht="12.75" customHeight="1" x14ac:dyDescent="0.2">
      <c r="A43" s="221"/>
      <c r="B43" s="154" t="s">
        <v>105</v>
      </c>
      <c r="C43" s="155" t="s">
        <v>106</v>
      </c>
      <c r="D43" s="156">
        <v>8520.5</v>
      </c>
      <c r="E43" s="156">
        <v>8022.6</v>
      </c>
      <c r="F43" s="156">
        <v>7719.7</v>
      </c>
      <c r="G43" s="156">
        <v>7639.9</v>
      </c>
      <c r="H43" s="156">
        <v>7152.3</v>
      </c>
      <c r="I43" s="156">
        <v>7236.3</v>
      </c>
      <c r="J43" s="156">
        <v>7453</v>
      </c>
      <c r="K43" s="156">
        <v>7883.3</v>
      </c>
      <c r="L43" s="156">
        <v>6401.7</v>
      </c>
      <c r="M43" s="156">
        <v>5630.9</v>
      </c>
      <c r="N43" s="156">
        <v>6452</v>
      </c>
      <c r="O43" s="156">
        <v>6588.1</v>
      </c>
      <c r="P43" s="156">
        <v>6543.7</v>
      </c>
      <c r="Q43" s="156">
        <v>6405.1</v>
      </c>
      <c r="R43" s="156">
        <v>6774.3</v>
      </c>
      <c r="S43" s="156">
        <v>7102.6</v>
      </c>
    </row>
    <row r="44" spans="1:19" ht="12.75" customHeight="1" x14ac:dyDescent="0.2">
      <c r="A44" s="221"/>
      <c r="B44" s="154" t="s">
        <v>107</v>
      </c>
      <c r="C44" s="155" t="s">
        <v>108</v>
      </c>
      <c r="D44" s="156">
        <v>476</v>
      </c>
      <c r="E44" s="156">
        <v>458.3</v>
      </c>
      <c r="F44" s="156">
        <v>251.2</v>
      </c>
      <c r="G44" s="156">
        <v>407.2</v>
      </c>
      <c r="H44" s="156">
        <v>359.4</v>
      </c>
      <c r="I44" s="156">
        <v>442</v>
      </c>
      <c r="J44" s="156">
        <v>508</v>
      </c>
      <c r="K44" s="156">
        <v>631.70000000000005</v>
      </c>
      <c r="L44" s="156">
        <v>798.8</v>
      </c>
      <c r="M44" s="156">
        <v>971.39999999999986</v>
      </c>
      <c r="N44" s="156">
        <v>743.8</v>
      </c>
      <c r="O44" s="156">
        <v>919.7</v>
      </c>
      <c r="P44" s="156">
        <v>732.8</v>
      </c>
      <c r="Q44" s="156">
        <v>977.6</v>
      </c>
      <c r="R44" s="156">
        <v>1059.5</v>
      </c>
      <c r="S44" s="156">
        <v>787.8</v>
      </c>
    </row>
    <row r="45" spans="1:19" ht="12.75" customHeight="1" x14ac:dyDescent="0.2">
      <c r="A45" s="221"/>
      <c r="B45" s="154" t="s">
        <v>109</v>
      </c>
      <c r="C45" s="155" t="s">
        <v>110</v>
      </c>
      <c r="D45" s="156">
        <v>5511.5999999999949</v>
      </c>
      <c r="E45" s="156">
        <v>5506.9189294816224</v>
      </c>
      <c r="F45" s="156">
        <v>5925.8633572565832</v>
      </c>
      <c r="G45" s="156">
        <v>5682.0986804790064</v>
      </c>
      <c r="H45" s="156">
        <v>5581.9229033290476</v>
      </c>
      <c r="I45" s="156">
        <v>5838.8514714981375</v>
      </c>
      <c r="J45" s="156">
        <v>6060.3709566586895</v>
      </c>
      <c r="K45" s="156">
        <v>6023.2032774762993</v>
      </c>
      <c r="L45" s="156">
        <v>5675.446573874854</v>
      </c>
      <c r="M45" s="156">
        <v>6101.8476842537311</v>
      </c>
      <c r="N45" s="156">
        <v>6462.2753563737206</v>
      </c>
      <c r="O45" s="156">
        <v>6521.0780552300357</v>
      </c>
      <c r="P45" s="156">
        <v>6565.9753053333188</v>
      </c>
      <c r="Q45" s="156">
        <v>6491.5459090382592</v>
      </c>
      <c r="R45" s="156">
        <v>5989.4923275439241</v>
      </c>
      <c r="S45" s="156">
        <v>6234.9685231676085</v>
      </c>
    </row>
    <row r="46" spans="1:19" ht="12.75" customHeight="1" x14ac:dyDescent="0.2">
      <c r="A46" s="221"/>
      <c r="B46" s="154" t="s">
        <v>111</v>
      </c>
      <c r="C46" s="155" t="s">
        <v>112</v>
      </c>
      <c r="D46" s="156">
        <v>1377.8999999999976</v>
      </c>
      <c r="E46" s="156">
        <v>1373.5810705183849</v>
      </c>
      <c r="F46" s="156">
        <v>1776.2366427434154</v>
      </c>
      <c r="G46" s="156">
        <v>1538.0013195209922</v>
      </c>
      <c r="H46" s="156">
        <v>1443.2770966709568</v>
      </c>
      <c r="I46" s="156">
        <v>1689.9485285018591</v>
      </c>
      <c r="J46" s="156">
        <v>1912.3290433413149</v>
      </c>
      <c r="K46" s="156">
        <v>1874.3967225236993</v>
      </c>
      <c r="L46" s="156">
        <v>1531.6534261251445</v>
      </c>
      <c r="M46" s="156">
        <v>1954.9523157462716</v>
      </c>
      <c r="N46" s="156">
        <v>2338.2246436262794</v>
      </c>
      <c r="O46" s="156">
        <v>2402.9219447699643</v>
      </c>
      <c r="P46" s="156">
        <v>2452.7246946666783</v>
      </c>
      <c r="Q46" s="156">
        <v>2370.3540909617423</v>
      </c>
      <c r="R46" s="156">
        <v>1840.2076724560802</v>
      </c>
      <c r="S46" s="156">
        <v>2093.8314768323953</v>
      </c>
    </row>
    <row r="47" spans="1:19" ht="12.75" customHeight="1" x14ac:dyDescent="0.2">
      <c r="A47" s="221"/>
      <c r="B47" s="154" t="s">
        <v>113</v>
      </c>
      <c r="C47" s="155" t="s">
        <v>114</v>
      </c>
      <c r="D47" s="156">
        <v>2497.8000000000002</v>
      </c>
      <c r="E47" s="156">
        <v>2378.6999999999998</v>
      </c>
      <c r="F47" s="156">
        <v>2496.8999999999996</v>
      </c>
      <c r="G47" s="156">
        <v>2540.3000000000002</v>
      </c>
      <c r="H47" s="156">
        <v>2464</v>
      </c>
      <c r="I47" s="156">
        <v>2470.4</v>
      </c>
      <c r="J47" s="156">
        <v>2685</v>
      </c>
      <c r="K47" s="156">
        <v>3027.5</v>
      </c>
      <c r="L47" s="156">
        <v>2797.9</v>
      </c>
      <c r="M47" s="156">
        <v>2167.9999999999995</v>
      </c>
      <c r="N47" s="156">
        <v>2800.2</v>
      </c>
      <c r="O47" s="156">
        <v>3390</v>
      </c>
      <c r="P47" s="156">
        <v>3461.6</v>
      </c>
      <c r="Q47" s="156">
        <v>3149.7</v>
      </c>
      <c r="R47" s="156">
        <v>3086</v>
      </c>
      <c r="S47" s="156">
        <v>3260.7</v>
      </c>
    </row>
    <row r="48" spans="1:19" ht="12.75" customHeight="1" x14ac:dyDescent="0.2">
      <c r="A48" s="221"/>
      <c r="B48" s="154" t="s">
        <v>115</v>
      </c>
      <c r="C48" s="155" t="s">
        <v>116</v>
      </c>
      <c r="D48" s="156">
        <v>7357.3</v>
      </c>
      <c r="E48" s="156">
        <v>6810.1</v>
      </c>
      <c r="F48" s="156">
        <v>6947.9</v>
      </c>
      <c r="G48" s="156">
        <v>6861.5</v>
      </c>
      <c r="H48" s="156">
        <v>7510.3</v>
      </c>
      <c r="I48" s="156">
        <v>7947.6000000000013</v>
      </c>
      <c r="J48" s="156">
        <v>8484.9</v>
      </c>
      <c r="K48" s="156">
        <v>9997.7000000000007</v>
      </c>
      <c r="L48" s="156">
        <v>8883.5000000000018</v>
      </c>
      <c r="M48" s="156">
        <v>5227.1000000000004</v>
      </c>
      <c r="N48" s="156">
        <v>7540.7</v>
      </c>
      <c r="O48" s="156">
        <v>8164</v>
      </c>
      <c r="P48" s="156">
        <v>8433.2000000000007</v>
      </c>
      <c r="Q48" s="156">
        <v>8687.5</v>
      </c>
      <c r="R48" s="156">
        <v>8578.2000000000007</v>
      </c>
      <c r="S48" s="156">
        <v>8500.6</v>
      </c>
    </row>
    <row r="49" spans="1:19" ht="12.75" customHeight="1" x14ac:dyDescent="0.2">
      <c r="A49" s="221"/>
      <c r="B49" s="154" t="s">
        <v>117</v>
      </c>
      <c r="C49" s="155" t="s">
        <v>118</v>
      </c>
      <c r="D49" s="156">
        <v>7973.8999999999987</v>
      </c>
      <c r="E49" s="156">
        <v>5236.7</v>
      </c>
      <c r="F49" s="156">
        <v>4928</v>
      </c>
      <c r="G49" s="156">
        <v>5696</v>
      </c>
      <c r="H49" s="156">
        <v>8100.8</v>
      </c>
      <c r="I49" s="156">
        <v>7654.8</v>
      </c>
      <c r="J49" s="156">
        <v>8369.6</v>
      </c>
      <c r="K49" s="156">
        <v>8282.9</v>
      </c>
      <c r="L49" s="156">
        <v>7847.5</v>
      </c>
      <c r="M49" s="156">
        <v>6650.2</v>
      </c>
      <c r="N49" s="156">
        <v>8337.1</v>
      </c>
      <c r="O49" s="156">
        <v>8583</v>
      </c>
      <c r="P49" s="156">
        <v>8421.7999999999993</v>
      </c>
      <c r="Q49" s="156">
        <v>9222</v>
      </c>
      <c r="R49" s="156">
        <v>9331.5</v>
      </c>
      <c r="S49" s="156">
        <v>2946.8</v>
      </c>
    </row>
    <row r="50" spans="1:19" ht="12.75" customHeight="1" x14ac:dyDescent="0.2">
      <c r="A50" s="221"/>
      <c r="B50" s="154" t="s">
        <v>119</v>
      </c>
      <c r="C50" s="155" t="s">
        <v>120</v>
      </c>
      <c r="D50" s="156">
        <v>2214.9</v>
      </c>
      <c r="E50" s="156">
        <v>2343</v>
      </c>
      <c r="F50" s="156">
        <v>2247.5</v>
      </c>
      <c r="G50" s="156">
        <v>2217.3000000000006</v>
      </c>
      <c r="H50" s="156">
        <v>2084.6999999999998</v>
      </c>
      <c r="I50" s="156">
        <v>2074.1</v>
      </c>
      <c r="J50" s="156">
        <v>2231.5</v>
      </c>
      <c r="K50" s="156">
        <v>2442.5</v>
      </c>
      <c r="L50" s="156">
        <v>2351.3000000000002</v>
      </c>
      <c r="M50" s="156">
        <v>1767.1</v>
      </c>
      <c r="N50" s="156">
        <v>1979</v>
      </c>
      <c r="O50" s="156">
        <v>2509.6999999999998</v>
      </c>
      <c r="P50" s="156">
        <v>2290.3000000000002</v>
      </c>
      <c r="Q50" s="156">
        <v>2269.9</v>
      </c>
      <c r="R50" s="156">
        <v>1938.7</v>
      </c>
      <c r="S50" s="156">
        <v>2531.6999999999998</v>
      </c>
    </row>
    <row r="51" spans="1:19" ht="12.75" customHeight="1" x14ac:dyDescent="0.2">
      <c r="A51" s="221"/>
      <c r="B51" s="154" t="s">
        <v>121</v>
      </c>
      <c r="C51" s="155" t="s">
        <v>122</v>
      </c>
      <c r="D51" s="156">
        <v>5335.8</v>
      </c>
      <c r="E51" s="156">
        <v>5570.4</v>
      </c>
      <c r="F51" s="156">
        <v>5927.1</v>
      </c>
      <c r="G51" s="156">
        <v>5924.5</v>
      </c>
      <c r="H51" s="156">
        <v>5864.4</v>
      </c>
      <c r="I51" s="156">
        <v>6302.8</v>
      </c>
      <c r="J51" s="156">
        <v>7059.7</v>
      </c>
      <c r="K51" s="156">
        <v>7742.1</v>
      </c>
      <c r="L51" s="156">
        <v>7205.2</v>
      </c>
      <c r="M51" s="156">
        <v>4480.8999999999996</v>
      </c>
      <c r="N51" s="156">
        <v>7209.4</v>
      </c>
      <c r="O51" s="156">
        <v>8572.9</v>
      </c>
      <c r="P51" s="156">
        <v>8341.7000000000007</v>
      </c>
      <c r="Q51" s="156">
        <v>7713.6</v>
      </c>
      <c r="R51" s="156">
        <v>7098.9</v>
      </c>
      <c r="S51" s="156">
        <v>7640.1</v>
      </c>
    </row>
    <row r="52" spans="1:19" ht="12.75" customHeight="1" x14ac:dyDescent="0.2">
      <c r="A52" s="221"/>
      <c r="B52" s="154" t="s">
        <v>123</v>
      </c>
      <c r="C52" s="155" t="s">
        <v>124</v>
      </c>
      <c r="D52" s="156">
        <v>8409.9</v>
      </c>
      <c r="E52" s="156">
        <v>6756.1</v>
      </c>
      <c r="F52" s="156">
        <v>6744.3</v>
      </c>
      <c r="G52" s="156">
        <v>7608.8</v>
      </c>
      <c r="H52" s="156">
        <v>7824.2</v>
      </c>
      <c r="I52" s="156">
        <v>7363</v>
      </c>
      <c r="J52" s="156">
        <v>7815.2000000000007</v>
      </c>
      <c r="K52" s="156">
        <v>8284.5999999999985</v>
      </c>
      <c r="L52" s="156">
        <v>7947.8000000000011</v>
      </c>
      <c r="M52" s="156">
        <v>5066.2</v>
      </c>
      <c r="N52" s="156">
        <v>8549.9</v>
      </c>
      <c r="O52" s="156">
        <v>9037</v>
      </c>
      <c r="P52" s="156">
        <v>8414.7000000000007</v>
      </c>
      <c r="Q52" s="156">
        <v>8785.5</v>
      </c>
      <c r="R52" s="156">
        <v>9155.0000000000018</v>
      </c>
      <c r="S52" s="156">
        <v>11936.4</v>
      </c>
    </row>
    <row r="53" spans="1:19" ht="12.75" customHeight="1" x14ac:dyDescent="0.2">
      <c r="A53" s="221"/>
      <c r="B53" s="154" t="s">
        <v>125</v>
      </c>
      <c r="C53" s="155" t="s">
        <v>126</v>
      </c>
      <c r="D53" s="156">
        <v>3010.8000000000366</v>
      </c>
      <c r="E53" s="156">
        <v>2981.9999999999923</v>
      </c>
      <c r="F53" s="156">
        <v>3140.9999999999777</v>
      </c>
      <c r="G53" s="156">
        <v>3234.5000000000091</v>
      </c>
      <c r="H53" s="156">
        <v>3193.8000000000029</v>
      </c>
      <c r="I53" s="156">
        <v>3251.4000000000406</v>
      </c>
      <c r="J53" s="156">
        <v>3598.6000000000031</v>
      </c>
      <c r="K53" s="156">
        <v>3866.5000000000173</v>
      </c>
      <c r="L53" s="156">
        <v>3617.0000000000268</v>
      </c>
      <c r="M53" s="156">
        <v>3092.3999999999564</v>
      </c>
      <c r="N53" s="156">
        <v>3333.5000000000068</v>
      </c>
      <c r="O53" s="156">
        <v>3555.0999999999212</v>
      </c>
      <c r="P53" s="156">
        <v>3668.099999999974</v>
      </c>
      <c r="Q53" s="156">
        <v>3413.5999999999872</v>
      </c>
      <c r="R53" s="156">
        <v>3379.5000000000132</v>
      </c>
      <c r="S53" s="156">
        <v>3285.8999999999492</v>
      </c>
    </row>
    <row r="54" spans="1:19" ht="12.75" customHeight="1" x14ac:dyDescent="0.2">
      <c r="A54" s="222"/>
      <c r="B54" s="162" t="s">
        <v>65</v>
      </c>
      <c r="C54" s="166" t="s">
        <v>71</v>
      </c>
      <c r="D54" s="164">
        <f>SUM(D41:D53)</f>
        <v>57248.400000000038</v>
      </c>
      <c r="E54" s="164">
        <f t="shared" ref="E54:S54" si="2">SUM(E41:E53)</f>
        <v>51761.4</v>
      </c>
      <c r="F54" s="164">
        <f t="shared" si="2"/>
        <v>52714.099999999984</v>
      </c>
      <c r="G54" s="164">
        <f t="shared" si="2"/>
        <v>53900.900000000016</v>
      </c>
      <c r="H54" s="164">
        <f t="shared" si="2"/>
        <v>56119.8</v>
      </c>
      <c r="I54" s="164">
        <f t="shared" si="2"/>
        <v>56633.100000000042</v>
      </c>
      <c r="J54" s="164">
        <f t="shared" si="2"/>
        <v>60754.3</v>
      </c>
      <c r="K54" s="164">
        <f t="shared" si="2"/>
        <v>64559.000000000015</v>
      </c>
      <c r="L54" s="164">
        <f t="shared" si="2"/>
        <v>59332.900000000031</v>
      </c>
      <c r="M54" s="164">
        <f t="shared" si="2"/>
        <v>47074.499999999964</v>
      </c>
      <c r="N54" s="164">
        <f t="shared" si="2"/>
        <v>60316.700000000012</v>
      </c>
      <c r="O54" s="164">
        <f t="shared" si="2"/>
        <v>65178.899999999914</v>
      </c>
      <c r="P54" s="164">
        <f t="shared" si="2"/>
        <v>64258.099999999977</v>
      </c>
      <c r="Q54" s="164">
        <f t="shared" si="2"/>
        <v>64728.999999999993</v>
      </c>
      <c r="R54" s="164">
        <f t="shared" si="2"/>
        <v>63220.300000000017</v>
      </c>
      <c r="S54" s="164">
        <f t="shared" si="2"/>
        <v>61449.199999999953</v>
      </c>
    </row>
    <row r="55" spans="1:19" ht="12.75" customHeight="1" x14ac:dyDescent="0.2">
      <c r="C55" s="165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</row>
    <row r="56" spans="1:19" ht="12.75" customHeight="1" x14ac:dyDescent="0.2">
      <c r="A56" s="220" t="s">
        <v>127</v>
      </c>
      <c r="B56" s="150" t="s">
        <v>101</v>
      </c>
      <c r="C56" s="151" t="s">
        <v>102</v>
      </c>
      <c r="D56" s="152">
        <v>3953.7</v>
      </c>
      <c r="E56" s="152">
        <v>3744.9</v>
      </c>
      <c r="F56" s="152">
        <v>4017.2</v>
      </c>
      <c r="G56" s="152">
        <v>3976.2999999999993</v>
      </c>
      <c r="H56" s="152">
        <v>3988.1</v>
      </c>
      <c r="I56" s="152">
        <v>3839</v>
      </c>
      <c r="J56" s="152">
        <v>4061.4</v>
      </c>
      <c r="K56" s="152">
        <v>3969.4</v>
      </c>
      <c r="L56" s="152">
        <v>3787</v>
      </c>
      <c r="M56" s="152">
        <v>3572.9</v>
      </c>
      <c r="N56" s="152">
        <v>4125.6000000000004</v>
      </c>
      <c r="O56" s="152">
        <v>4482.5</v>
      </c>
      <c r="P56" s="152">
        <v>4478.3</v>
      </c>
      <c r="Q56" s="152">
        <v>4779.7000000000007</v>
      </c>
      <c r="R56" s="152">
        <v>4540</v>
      </c>
      <c r="S56" s="152">
        <v>4642.1000000000013</v>
      </c>
    </row>
    <row r="57" spans="1:19" ht="12.75" customHeight="1" x14ac:dyDescent="0.2">
      <c r="A57" s="221"/>
      <c r="B57" s="154" t="s">
        <v>103</v>
      </c>
      <c r="C57" s="155" t="s">
        <v>104</v>
      </c>
      <c r="D57" s="156">
        <v>608.29999999999995</v>
      </c>
      <c r="E57" s="156">
        <v>578.1</v>
      </c>
      <c r="F57" s="156">
        <v>591.20000000000016</v>
      </c>
      <c r="G57" s="156">
        <v>574.50000000000011</v>
      </c>
      <c r="H57" s="156">
        <v>552.6</v>
      </c>
      <c r="I57" s="156">
        <v>522.9</v>
      </c>
      <c r="J57" s="156">
        <v>514.70000000000005</v>
      </c>
      <c r="K57" s="156">
        <v>533.20000000000005</v>
      </c>
      <c r="L57" s="156">
        <v>488.1</v>
      </c>
      <c r="M57" s="156">
        <v>390.6</v>
      </c>
      <c r="N57" s="156">
        <v>445</v>
      </c>
      <c r="O57" s="156">
        <v>452.9</v>
      </c>
      <c r="P57" s="156">
        <v>453.2</v>
      </c>
      <c r="Q57" s="156">
        <v>462.9</v>
      </c>
      <c r="R57" s="156">
        <v>449</v>
      </c>
      <c r="S57" s="156">
        <v>485.7</v>
      </c>
    </row>
    <row r="58" spans="1:19" ht="12.75" customHeight="1" x14ac:dyDescent="0.2">
      <c r="A58" s="221"/>
      <c r="B58" s="154" t="s">
        <v>128</v>
      </c>
      <c r="C58" s="155" t="s">
        <v>129</v>
      </c>
      <c r="D58" s="156">
        <v>1782</v>
      </c>
      <c r="E58" s="156">
        <v>1668.7</v>
      </c>
      <c r="F58" s="156">
        <v>1799</v>
      </c>
      <c r="G58" s="156">
        <v>1976.3</v>
      </c>
      <c r="H58" s="156">
        <v>1898.8</v>
      </c>
      <c r="I58" s="156">
        <v>2410.1999999999998</v>
      </c>
      <c r="J58" s="156">
        <v>2537.1</v>
      </c>
      <c r="K58" s="156">
        <v>2939.1</v>
      </c>
      <c r="L58" s="156">
        <v>2019.9</v>
      </c>
      <c r="M58" s="156">
        <v>1750.2</v>
      </c>
      <c r="N58" s="156">
        <v>2094.1</v>
      </c>
      <c r="O58" s="156">
        <v>1882.4</v>
      </c>
      <c r="P58" s="156">
        <v>1881.4</v>
      </c>
      <c r="Q58" s="156">
        <v>2028.7</v>
      </c>
      <c r="R58" s="156">
        <v>2230.8000000000002</v>
      </c>
      <c r="S58" s="156">
        <v>2419.9</v>
      </c>
    </row>
    <row r="59" spans="1:19" ht="12.75" customHeight="1" x14ac:dyDescent="0.2">
      <c r="A59" s="221"/>
      <c r="B59" s="154" t="s">
        <v>130</v>
      </c>
      <c r="C59" s="155" t="s">
        <v>131</v>
      </c>
      <c r="D59" s="156">
        <v>5319</v>
      </c>
      <c r="E59" s="156">
        <v>5059.3</v>
      </c>
      <c r="F59" s="156">
        <v>4667.2</v>
      </c>
      <c r="G59" s="156">
        <v>4464.2</v>
      </c>
      <c r="H59" s="156">
        <v>4038.9</v>
      </c>
      <c r="I59" s="156">
        <v>3657.2</v>
      </c>
      <c r="J59" s="156">
        <v>3761.5</v>
      </c>
      <c r="K59" s="156">
        <v>3763.4</v>
      </c>
      <c r="L59" s="156">
        <v>3270</v>
      </c>
      <c r="M59" s="156">
        <v>2961.8</v>
      </c>
      <c r="N59" s="156">
        <v>3515.3</v>
      </c>
      <c r="O59" s="156">
        <v>3794.8</v>
      </c>
      <c r="P59" s="156">
        <v>3772.6</v>
      </c>
      <c r="Q59" s="156">
        <v>3601.6</v>
      </c>
      <c r="R59" s="156">
        <v>3794.4</v>
      </c>
      <c r="S59" s="156">
        <v>3942.7</v>
      </c>
    </row>
    <row r="60" spans="1:19" ht="12.75" customHeight="1" x14ac:dyDescent="0.2">
      <c r="A60" s="221"/>
      <c r="B60" s="154" t="s">
        <v>132</v>
      </c>
      <c r="C60" s="155" t="s">
        <v>12</v>
      </c>
      <c r="D60" s="156">
        <v>1419.5000000000002</v>
      </c>
      <c r="E60" s="156">
        <v>1294.5999999999999</v>
      </c>
      <c r="F60" s="156">
        <v>1253.4999999999991</v>
      </c>
      <c r="G60" s="156">
        <v>1199.3999999999999</v>
      </c>
      <c r="H60" s="156">
        <v>1214.5999999999995</v>
      </c>
      <c r="I60" s="156">
        <v>1168.8999999999999</v>
      </c>
      <c r="J60" s="156">
        <v>1154.3999999999992</v>
      </c>
      <c r="K60" s="156">
        <v>1180.7999999999997</v>
      </c>
      <c r="L60" s="156">
        <v>1111.7999999999995</v>
      </c>
      <c r="M60" s="156">
        <v>918.89999999999952</v>
      </c>
      <c r="N60" s="156">
        <v>842.59999999999945</v>
      </c>
      <c r="O60" s="156">
        <v>910.89999999999975</v>
      </c>
      <c r="P60" s="156">
        <v>889.7</v>
      </c>
      <c r="Q60" s="156">
        <v>774.79999999999984</v>
      </c>
      <c r="R60" s="156">
        <v>749.09999999999889</v>
      </c>
      <c r="S60" s="156">
        <v>740.00000000000034</v>
      </c>
    </row>
    <row r="61" spans="1:19" ht="12.75" customHeight="1" x14ac:dyDescent="0.2">
      <c r="A61" s="221"/>
      <c r="B61" s="154" t="s">
        <v>107</v>
      </c>
      <c r="C61" s="155" t="s">
        <v>108</v>
      </c>
      <c r="D61" s="156">
        <v>476</v>
      </c>
      <c r="E61" s="156">
        <v>458.3</v>
      </c>
      <c r="F61" s="156">
        <v>251.2</v>
      </c>
      <c r="G61" s="156">
        <v>407.2</v>
      </c>
      <c r="H61" s="156">
        <v>359.4</v>
      </c>
      <c r="I61" s="156">
        <v>442</v>
      </c>
      <c r="J61" s="156">
        <v>508</v>
      </c>
      <c r="K61" s="156">
        <v>631.70000000000005</v>
      </c>
      <c r="L61" s="156">
        <v>798.8</v>
      </c>
      <c r="M61" s="156">
        <v>971.39999999999986</v>
      </c>
      <c r="N61" s="156">
        <v>743.8</v>
      </c>
      <c r="O61" s="156">
        <v>919.7</v>
      </c>
      <c r="P61" s="156">
        <v>732.8</v>
      </c>
      <c r="Q61" s="156">
        <v>977.6</v>
      </c>
      <c r="R61" s="156">
        <v>1059.5</v>
      </c>
      <c r="S61" s="156">
        <v>787.8</v>
      </c>
    </row>
    <row r="62" spans="1:19" ht="12.75" customHeight="1" x14ac:dyDescent="0.2">
      <c r="A62" s="221"/>
      <c r="B62" s="154" t="s">
        <v>109</v>
      </c>
      <c r="C62" s="155" t="s">
        <v>110</v>
      </c>
      <c r="D62" s="156">
        <v>5511.5999999999949</v>
      </c>
      <c r="E62" s="156">
        <v>5506.9189294816224</v>
      </c>
      <c r="F62" s="156">
        <v>5925.8633572565832</v>
      </c>
      <c r="G62" s="156">
        <v>5682.0986804790064</v>
      </c>
      <c r="H62" s="156">
        <v>5581.9229033290476</v>
      </c>
      <c r="I62" s="156">
        <v>5838.8514714981375</v>
      </c>
      <c r="J62" s="156">
        <v>6060.3709566586895</v>
      </c>
      <c r="K62" s="156">
        <v>6023.2032774762993</v>
      </c>
      <c r="L62" s="156">
        <v>5675.446573874854</v>
      </c>
      <c r="M62" s="156">
        <v>6101.8476842537311</v>
      </c>
      <c r="N62" s="156">
        <v>6462.2753563737206</v>
      </c>
      <c r="O62" s="156">
        <v>6521.0780552300357</v>
      </c>
      <c r="P62" s="156">
        <v>6565.9753053333188</v>
      </c>
      <c r="Q62" s="156">
        <v>6491.5459090382592</v>
      </c>
      <c r="R62" s="156">
        <v>5989.4923275439241</v>
      </c>
      <c r="S62" s="156">
        <v>6234.9685231676085</v>
      </c>
    </row>
    <row r="63" spans="1:19" ht="12.75" customHeight="1" x14ac:dyDescent="0.2">
      <c r="A63" s="221"/>
      <c r="B63" s="154" t="s">
        <v>111</v>
      </c>
      <c r="C63" s="155" t="s">
        <v>112</v>
      </c>
      <c r="D63" s="156">
        <v>1377.8999999999976</v>
      </c>
      <c r="E63" s="156">
        <v>1373.5810705183849</v>
      </c>
      <c r="F63" s="156">
        <v>1776.2366427434154</v>
      </c>
      <c r="G63" s="156">
        <v>1538.0013195209922</v>
      </c>
      <c r="H63" s="156">
        <v>1443.2770966709568</v>
      </c>
      <c r="I63" s="156">
        <v>1689.9485285018591</v>
      </c>
      <c r="J63" s="156">
        <v>1912.3290433413149</v>
      </c>
      <c r="K63" s="156">
        <v>1874.3967225236993</v>
      </c>
      <c r="L63" s="156">
        <v>1531.6534261251445</v>
      </c>
      <c r="M63" s="156">
        <v>1954.9523157462716</v>
      </c>
      <c r="N63" s="156">
        <v>2338.2246436262794</v>
      </c>
      <c r="O63" s="156">
        <v>2402.9219447699643</v>
      </c>
      <c r="P63" s="156">
        <v>2452.7246946666783</v>
      </c>
      <c r="Q63" s="156">
        <v>2370.3540909617423</v>
      </c>
      <c r="R63" s="156">
        <v>1840.2076724560802</v>
      </c>
      <c r="S63" s="156">
        <v>2093.8314768323953</v>
      </c>
    </row>
    <row r="64" spans="1:19" ht="12.75" customHeight="1" x14ac:dyDescent="0.2">
      <c r="A64" s="221"/>
      <c r="B64" s="154" t="s">
        <v>133</v>
      </c>
      <c r="C64" s="155" t="s">
        <v>134</v>
      </c>
      <c r="D64" s="156">
        <v>1542.9</v>
      </c>
      <c r="E64" s="156">
        <v>1431.3</v>
      </c>
      <c r="F64" s="156">
        <v>1499.6</v>
      </c>
      <c r="G64" s="156">
        <v>1570.7</v>
      </c>
      <c r="H64" s="156">
        <v>1484.6</v>
      </c>
      <c r="I64" s="156">
        <v>1431.6</v>
      </c>
      <c r="J64" s="156">
        <v>1553.9</v>
      </c>
      <c r="K64" s="156">
        <v>1711.4</v>
      </c>
      <c r="L64" s="156">
        <v>1514.2</v>
      </c>
      <c r="M64" s="156">
        <v>1185.3</v>
      </c>
      <c r="N64" s="156">
        <v>1554</v>
      </c>
      <c r="O64" s="156">
        <v>1709.3</v>
      </c>
      <c r="P64" s="156">
        <v>1688.5</v>
      </c>
      <c r="Q64" s="156">
        <v>1628.7</v>
      </c>
      <c r="R64" s="156">
        <v>1595.3</v>
      </c>
      <c r="S64" s="156">
        <v>1733.1</v>
      </c>
    </row>
    <row r="65" spans="1:19" ht="12.75" customHeight="1" x14ac:dyDescent="0.2">
      <c r="A65" s="221"/>
      <c r="B65" s="154" t="s">
        <v>135</v>
      </c>
      <c r="C65" s="155" t="s">
        <v>136</v>
      </c>
      <c r="D65" s="156">
        <v>954.90000000000032</v>
      </c>
      <c r="E65" s="156">
        <v>947.39999999999952</v>
      </c>
      <c r="F65" s="156">
        <v>997.29999999999984</v>
      </c>
      <c r="G65" s="156">
        <v>969.60000000000025</v>
      </c>
      <c r="H65" s="156">
        <v>979.40000000000009</v>
      </c>
      <c r="I65" s="156">
        <v>1038.8</v>
      </c>
      <c r="J65" s="156">
        <v>1131.1000000000001</v>
      </c>
      <c r="K65" s="156">
        <v>1316.1</v>
      </c>
      <c r="L65" s="156">
        <v>1283.6999999999998</v>
      </c>
      <c r="M65" s="156">
        <v>982.69999999999982</v>
      </c>
      <c r="N65" s="156">
        <v>1246.1999999999998</v>
      </c>
      <c r="O65" s="156">
        <v>1680.7000000000003</v>
      </c>
      <c r="P65" s="156">
        <v>1773.0999999999997</v>
      </c>
      <c r="Q65" s="156">
        <v>1521.0000000000002</v>
      </c>
      <c r="R65" s="156">
        <v>1490.7</v>
      </c>
      <c r="S65" s="156">
        <v>1527.6</v>
      </c>
    </row>
    <row r="66" spans="1:19" ht="12.75" customHeight="1" x14ac:dyDescent="0.2">
      <c r="A66" s="221"/>
      <c r="B66" s="154" t="s">
        <v>137</v>
      </c>
      <c r="C66" s="155" t="s">
        <v>138</v>
      </c>
      <c r="D66" s="156">
        <v>2569.9</v>
      </c>
      <c r="E66" s="156">
        <v>2431.4</v>
      </c>
      <c r="F66" s="156">
        <v>2494.1</v>
      </c>
      <c r="G66" s="156">
        <v>2482.8000000000002</v>
      </c>
      <c r="H66" s="156">
        <v>2878.9</v>
      </c>
      <c r="I66" s="156">
        <v>3109.1</v>
      </c>
      <c r="J66" s="156">
        <v>3413.4</v>
      </c>
      <c r="K66" s="156">
        <v>4383.6000000000004</v>
      </c>
      <c r="L66" s="156">
        <v>3436.2</v>
      </c>
      <c r="M66" s="156">
        <v>1392.2</v>
      </c>
      <c r="N66" s="156">
        <v>2629.5</v>
      </c>
      <c r="O66" s="156">
        <v>2932.1</v>
      </c>
      <c r="P66" s="156">
        <v>2735.4</v>
      </c>
      <c r="Q66" s="156">
        <v>2940.3</v>
      </c>
      <c r="R66" s="156">
        <v>3063.9</v>
      </c>
      <c r="S66" s="156">
        <v>3088.4</v>
      </c>
    </row>
    <row r="67" spans="1:19" ht="12.75" customHeight="1" x14ac:dyDescent="0.2">
      <c r="A67" s="221"/>
      <c r="B67" s="154" t="s">
        <v>139</v>
      </c>
      <c r="C67" s="155" t="s">
        <v>140</v>
      </c>
      <c r="D67" s="156">
        <v>4787.3999999999987</v>
      </c>
      <c r="E67" s="156">
        <v>4378.7</v>
      </c>
      <c r="F67" s="156">
        <v>4453.7999999999993</v>
      </c>
      <c r="G67" s="156">
        <v>4378.7</v>
      </c>
      <c r="H67" s="156">
        <v>4631.4000000000015</v>
      </c>
      <c r="I67" s="156">
        <v>4838.5000000000009</v>
      </c>
      <c r="J67" s="156">
        <v>5071.5</v>
      </c>
      <c r="K67" s="156">
        <v>5614.1000000000013</v>
      </c>
      <c r="L67" s="156">
        <v>5447.3</v>
      </c>
      <c r="M67" s="156">
        <v>3834.9000000000005</v>
      </c>
      <c r="N67" s="156">
        <v>4911.2</v>
      </c>
      <c r="O67" s="156">
        <v>5231.8999999999996</v>
      </c>
      <c r="P67" s="156">
        <v>5697.8</v>
      </c>
      <c r="Q67" s="156">
        <v>5747.1999999999989</v>
      </c>
      <c r="R67" s="156">
        <v>5514.3000000000011</v>
      </c>
      <c r="S67" s="156">
        <v>5412.2</v>
      </c>
    </row>
    <row r="68" spans="1:19" ht="12.75" customHeight="1" x14ac:dyDescent="0.2">
      <c r="A68" s="221"/>
      <c r="B68" s="154" t="s">
        <v>117</v>
      </c>
      <c r="C68" s="155" t="s">
        <v>118</v>
      </c>
      <c r="D68" s="156">
        <v>7973.8999999999987</v>
      </c>
      <c r="E68" s="156">
        <v>5236.7</v>
      </c>
      <c r="F68" s="156">
        <v>4928</v>
      </c>
      <c r="G68" s="156">
        <v>5696</v>
      </c>
      <c r="H68" s="156">
        <v>8100.8</v>
      </c>
      <c r="I68" s="156">
        <v>7654.8</v>
      </c>
      <c r="J68" s="156">
        <v>8369.6</v>
      </c>
      <c r="K68" s="156">
        <v>8282.9</v>
      </c>
      <c r="L68" s="156">
        <v>7847.5</v>
      </c>
      <c r="M68" s="156">
        <v>6650.2</v>
      </c>
      <c r="N68" s="156">
        <v>8337.1</v>
      </c>
      <c r="O68" s="156">
        <v>8583</v>
      </c>
      <c r="P68" s="156">
        <v>8421.7999999999993</v>
      </c>
      <c r="Q68" s="156">
        <v>9222</v>
      </c>
      <c r="R68" s="156">
        <v>9331.5</v>
      </c>
      <c r="S68" s="156">
        <v>2946.8</v>
      </c>
    </row>
    <row r="69" spans="1:19" ht="12.75" customHeight="1" x14ac:dyDescent="0.2">
      <c r="A69" s="221"/>
      <c r="B69" s="154" t="s">
        <v>119</v>
      </c>
      <c r="C69" s="155" t="s">
        <v>120</v>
      </c>
      <c r="D69" s="156">
        <v>2214.9</v>
      </c>
      <c r="E69" s="156">
        <v>2343</v>
      </c>
      <c r="F69" s="156">
        <v>2247.5</v>
      </c>
      <c r="G69" s="156">
        <v>2217.3000000000006</v>
      </c>
      <c r="H69" s="156">
        <v>2084.6999999999998</v>
      </c>
      <c r="I69" s="156">
        <v>2074.1</v>
      </c>
      <c r="J69" s="156">
        <v>2231.5</v>
      </c>
      <c r="K69" s="156">
        <v>2442.5</v>
      </c>
      <c r="L69" s="156">
        <v>2351.3000000000002</v>
      </c>
      <c r="M69" s="156">
        <v>1767.1</v>
      </c>
      <c r="N69" s="156">
        <v>1979</v>
      </c>
      <c r="O69" s="156">
        <v>2509.6999999999998</v>
      </c>
      <c r="P69" s="156">
        <v>2290.3000000000002</v>
      </c>
      <c r="Q69" s="156">
        <v>2269.9</v>
      </c>
      <c r="R69" s="156">
        <v>1938.7</v>
      </c>
      <c r="S69" s="156">
        <v>2531.6999999999998</v>
      </c>
    </row>
    <row r="70" spans="1:19" ht="12.75" customHeight="1" x14ac:dyDescent="0.2">
      <c r="A70" s="221"/>
      <c r="B70" s="154" t="s">
        <v>121</v>
      </c>
      <c r="C70" s="155" t="s">
        <v>122</v>
      </c>
      <c r="D70" s="156">
        <v>5335.8</v>
      </c>
      <c r="E70" s="156">
        <v>5570.4</v>
      </c>
      <c r="F70" s="156">
        <v>5927.1</v>
      </c>
      <c r="G70" s="156">
        <v>5924.5</v>
      </c>
      <c r="H70" s="156">
        <v>5864.4</v>
      </c>
      <c r="I70" s="156">
        <v>6302.8</v>
      </c>
      <c r="J70" s="156">
        <v>7059.7</v>
      </c>
      <c r="K70" s="156">
        <v>7742.1</v>
      </c>
      <c r="L70" s="156">
        <v>7205.2</v>
      </c>
      <c r="M70" s="156">
        <v>4480.8999999999996</v>
      </c>
      <c r="N70" s="156">
        <v>7209.4</v>
      </c>
      <c r="O70" s="156">
        <v>8572.9</v>
      </c>
      <c r="P70" s="156">
        <v>8341.7000000000007</v>
      </c>
      <c r="Q70" s="156">
        <v>7713.6</v>
      </c>
      <c r="R70" s="156">
        <v>7098.9</v>
      </c>
      <c r="S70" s="156">
        <v>7640.1</v>
      </c>
    </row>
    <row r="71" spans="1:19" ht="12.75" customHeight="1" x14ac:dyDescent="0.2">
      <c r="A71" s="221"/>
      <c r="B71" s="154" t="s">
        <v>141</v>
      </c>
      <c r="C71" s="155" t="s">
        <v>142</v>
      </c>
      <c r="D71" s="156">
        <v>7018.2</v>
      </c>
      <c r="E71" s="156">
        <v>5295.5</v>
      </c>
      <c r="F71" s="156">
        <v>5239.7</v>
      </c>
      <c r="G71" s="156">
        <v>6044.4</v>
      </c>
      <c r="H71" s="156">
        <v>6323.4</v>
      </c>
      <c r="I71" s="156">
        <v>5806</v>
      </c>
      <c r="J71" s="156">
        <v>6165.8</v>
      </c>
      <c r="K71" s="156">
        <v>6564.9</v>
      </c>
      <c r="L71" s="156">
        <v>6265.7</v>
      </c>
      <c r="M71" s="156">
        <v>3223.2</v>
      </c>
      <c r="N71" s="156">
        <v>6592.2</v>
      </c>
      <c r="O71" s="156">
        <v>6941.6</v>
      </c>
      <c r="P71" s="156">
        <v>6308.6</v>
      </c>
      <c r="Q71" s="156">
        <v>6491.5</v>
      </c>
      <c r="R71" s="156">
        <v>6802.2</v>
      </c>
      <c r="S71" s="156">
        <v>9321.9</v>
      </c>
    </row>
    <row r="72" spans="1:19" ht="12.75" customHeight="1" x14ac:dyDescent="0.2">
      <c r="A72" s="221"/>
      <c r="B72" s="154" t="s">
        <v>143</v>
      </c>
      <c r="C72" s="155" t="s">
        <v>144</v>
      </c>
      <c r="D72" s="156">
        <v>1391.7000000000003</v>
      </c>
      <c r="E72" s="156">
        <v>1460.6000000000004</v>
      </c>
      <c r="F72" s="156">
        <v>1504.6</v>
      </c>
      <c r="G72" s="156">
        <v>1564.4000000000003</v>
      </c>
      <c r="H72" s="156">
        <v>1500.8</v>
      </c>
      <c r="I72" s="156">
        <v>1556.9999999999993</v>
      </c>
      <c r="J72" s="156">
        <v>1649.4000000000003</v>
      </c>
      <c r="K72" s="156">
        <v>1719.6999999999994</v>
      </c>
      <c r="L72" s="156">
        <v>1682.1000000000004</v>
      </c>
      <c r="M72" s="156">
        <v>1843.0000000000002</v>
      </c>
      <c r="N72" s="156">
        <v>1957.6999999999998</v>
      </c>
      <c r="O72" s="156">
        <v>2095.3999999999996</v>
      </c>
      <c r="P72" s="156">
        <v>2106.1000000000004</v>
      </c>
      <c r="Q72" s="156">
        <v>2293.9999999999995</v>
      </c>
      <c r="R72" s="156">
        <v>2352.8000000000002</v>
      </c>
      <c r="S72" s="156">
        <v>2614.4999999999991</v>
      </c>
    </row>
    <row r="73" spans="1:19" ht="12.75" customHeight="1" x14ac:dyDescent="0.2">
      <c r="A73" s="221"/>
      <c r="B73" s="154" t="s">
        <v>145</v>
      </c>
      <c r="C73" s="155" t="s">
        <v>146</v>
      </c>
      <c r="D73" s="156">
        <v>1960</v>
      </c>
      <c r="E73" s="156">
        <v>1909.1</v>
      </c>
      <c r="F73" s="156">
        <v>1988.9999999999998</v>
      </c>
      <c r="G73" s="156">
        <v>2077.3000000000002</v>
      </c>
      <c r="H73" s="156">
        <v>2085.0000000000005</v>
      </c>
      <c r="I73" s="156">
        <v>2087</v>
      </c>
      <c r="J73" s="156">
        <v>2301.5</v>
      </c>
      <c r="K73" s="156">
        <v>2407.0000000000005</v>
      </c>
      <c r="L73" s="156">
        <v>2249.8000000000002</v>
      </c>
      <c r="M73" s="156">
        <v>1933.4000000000003</v>
      </c>
      <c r="N73" s="156">
        <v>2129</v>
      </c>
      <c r="O73" s="156">
        <v>2304.6</v>
      </c>
      <c r="P73" s="156">
        <v>2329.1999999999998</v>
      </c>
      <c r="Q73" s="156">
        <v>2161.4</v>
      </c>
      <c r="R73" s="156">
        <v>2183.5</v>
      </c>
      <c r="S73" s="156">
        <v>2097.4</v>
      </c>
    </row>
    <row r="74" spans="1:19" ht="12.75" customHeight="1" x14ac:dyDescent="0.2">
      <c r="A74" s="221"/>
      <c r="B74" s="154" t="s">
        <v>147</v>
      </c>
      <c r="C74" s="155" t="s">
        <v>148</v>
      </c>
      <c r="D74" s="156">
        <v>1050.8000000000366</v>
      </c>
      <c r="E74" s="156">
        <v>1072.8999999999921</v>
      </c>
      <c r="F74" s="156">
        <v>1151.9999999999779</v>
      </c>
      <c r="G74" s="156">
        <v>1157.2000000000094</v>
      </c>
      <c r="H74" s="156">
        <v>1108.8000000000025</v>
      </c>
      <c r="I74" s="156">
        <v>1164.4000000000408</v>
      </c>
      <c r="J74" s="156">
        <v>1297.1000000000029</v>
      </c>
      <c r="K74" s="156">
        <v>1459.5000000000175</v>
      </c>
      <c r="L74" s="156">
        <v>1367.2000000000269</v>
      </c>
      <c r="M74" s="156">
        <v>1158.9999999999559</v>
      </c>
      <c r="N74" s="156">
        <v>1204.5000000000073</v>
      </c>
      <c r="O74" s="156">
        <v>1250.4999999999218</v>
      </c>
      <c r="P74" s="156">
        <v>1338.8999999999737</v>
      </c>
      <c r="Q74" s="156">
        <v>1252.1999999999873</v>
      </c>
      <c r="R74" s="156">
        <v>1196.0000000000136</v>
      </c>
      <c r="S74" s="156">
        <v>1188.4999999999495</v>
      </c>
    </row>
    <row r="75" spans="1:19" ht="12.75" customHeight="1" x14ac:dyDescent="0.2">
      <c r="A75" s="222"/>
      <c r="B75" s="162" t="s">
        <v>65</v>
      </c>
      <c r="C75" s="166" t="s">
        <v>71</v>
      </c>
      <c r="D75" s="164">
        <f>SUM(D56:D74)</f>
        <v>57248.400000000031</v>
      </c>
      <c r="E75" s="164">
        <f t="shared" ref="E75:S75" si="3">SUM(E56:E74)</f>
        <v>51761.4</v>
      </c>
      <c r="F75" s="164">
        <f t="shared" si="3"/>
        <v>52714.099999999969</v>
      </c>
      <c r="G75" s="164">
        <f t="shared" si="3"/>
        <v>53900.900000000023</v>
      </c>
      <c r="H75" s="164">
        <f t="shared" si="3"/>
        <v>56119.800000000017</v>
      </c>
      <c r="I75" s="164">
        <f t="shared" si="3"/>
        <v>56633.100000000035</v>
      </c>
      <c r="J75" s="164">
        <f t="shared" si="3"/>
        <v>60754.30000000001</v>
      </c>
      <c r="K75" s="164">
        <f t="shared" si="3"/>
        <v>64559.000000000007</v>
      </c>
      <c r="L75" s="164">
        <f t="shared" si="3"/>
        <v>59332.900000000023</v>
      </c>
      <c r="M75" s="164">
        <f t="shared" si="3"/>
        <v>47074.499999999964</v>
      </c>
      <c r="N75" s="164">
        <f t="shared" si="3"/>
        <v>60316.700000000004</v>
      </c>
      <c r="O75" s="164">
        <f t="shared" si="3"/>
        <v>65178.899999999914</v>
      </c>
      <c r="P75" s="164">
        <f t="shared" si="3"/>
        <v>64258.099999999969</v>
      </c>
      <c r="Q75" s="164">
        <f t="shared" si="3"/>
        <v>64728.999999999993</v>
      </c>
      <c r="R75" s="164">
        <f t="shared" si="3"/>
        <v>63220.300000000017</v>
      </c>
      <c r="S75" s="164">
        <f t="shared" si="3"/>
        <v>61449.199999999953</v>
      </c>
    </row>
  </sheetData>
  <mergeCells count="4">
    <mergeCell ref="A6:A16"/>
    <mergeCell ref="A18:A39"/>
    <mergeCell ref="A41:A54"/>
    <mergeCell ref="A56:A75"/>
  </mergeCell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S75"/>
  <sheetViews>
    <sheetView showGridLines="0" zoomScale="110" zoomScaleNormal="110"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D2" sqref="D2"/>
    </sheetView>
  </sheetViews>
  <sheetFormatPr defaultRowHeight="11.25" x14ac:dyDescent="0.2"/>
  <cols>
    <col min="1" max="1" width="3.28515625" style="147" customWidth="1" collapsed="1"/>
    <col min="2" max="2" width="9.28515625" style="147" customWidth="1"/>
    <col min="3" max="3" width="50.7109375" style="147" customWidth="1" collapsed="1"/>
    <col min="4" max="19" width="8.7109375" style="147" customWidth="1"/>
    <col min="20" max="16384" width="9.140625" style="147"/>
  </cols>
  <sheetData>
    <row r="1" spans="1:19" ht="12.75" customHeight="1" x14ac:dyDescent="0.2">
      <c r="B1" s="167" t="s">
        <v>279</v>
      </c>
      <c r="C1" s="148" t="s">
        <v>251</v>
      </c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ht="12.75" customHeight="1" x14ac:dyDescent="0.2">
      <c r="A2" s="149"/>
      <c r="B2" s="150" t="s">
        <v>37</v>
      </c>
      <c r="C2" s="151" t="s">
        <v>38</v>
      </c>
      <c r="D2" s="152">
        <v>299662.23327911203</v>
      </c>
      <c r="E2" s="152">
        <v>304350.34156654577</v>
      </c>
      <c r="F2" s="152">
        <v>310660.81197811692</v>
      </c>
      <c r="G2" s="152">
        <v>318072.88335844432</v>
      </c>
      <c r="H2" s="152">
        <v>331815.17938090925</v>
      </c>
      <c r="I2" s="152">
        <v>341166.34715928894</v>
      </c>
      <c r="J2" s="152">
        <v>357159.69326265721</v>
      </c>
      <c r="K2" s="152">
        <v>369319.87027385482</v>
      </c>
      <c r="L2" s="152">
        <v>367264.77639945789</v>
      </c>
      <c r="M2" s="152">
        <v>348223.56658533023</v>
      </c>
      <c r="N2" s="152">
        <v>369076.6</v>
      </c>
      <c r="O2" s="152">
        <v>378910.55571670522</v>
      </c>
      <c r="P2" s="152">
        <v>377824.21662338125</v>
      </c>
      <c r="Q2" s="152">
        <v>382513.82573430007</v>
      </c>
      <c r="R2" s="152">
        <v>392477.82232461951</v>
      </c>
      <c r="S2" s="152">
        <v>410224.01695658528</v>
      </c>
    </row>
    <row r="3" spans="1:19" ht="12.75" customHeight="1" x14ac:dyDescent="0.2">
      <c r="A3" s="153"/>
      <c r="B3" s="154" t="s">
        <v>39</v>
      </c>
      <c r="C3" s="155" t="s">
        <v>40</v>
      </c>
      <c r="D3" s="156">
        <v>137785.38479200154</v>
      </c>
      <c r="E3" s="156">
        <v>138793.69415769086</v>
      </c>
      <c r="F3" s="156">
        <v>142412.16186688808</v>
      </c>
      <c r="G3" s="156">
        <v>145708.62600651023</v>
      </c>
      <c r="H3" s="156">
        <v>149772.73210225464</v>
      </c>
      <c r="I3" s="156">
        <v>153916.65953989566</v>
      </c>
      <c r="J3" s="156">
        <v>158028.32920857245</v>
      </c>
      <c r="K3" s="156">
        <v>164026.2731913834</v>
      </c>
      <c r="L3" s="156">
        <v>164398.89967366747</v>
      </c>
      <c r="M3" s="156">
        <v>164977.1178684023</v>
      </c>
      <c r="N3" s="156">
        <v>171394.4</v>
      </c>
      <c r="O3" s="156">
        <v>174593.68597504191</v>
      </c>
      <c r="P3" s="156">
        <v>175971.2782774111</v>
      </c>
      <c r="Q3" s="156">
        <v>179242.84492864762</v>
      </c>
      <c r="R3" s="156">
        <v>183057.29797146106</v>
      </c>
      <c r="S3" s="156">
        <v>188766.83521351864</v>
      </c>
    </row>
    <row r="4" spans="1:19" ht="12.75" customHeight="1" x14ac:dyDescent="0.2">
      <c r="A4" s="157"/>
      <c r="B4" s="158" t="s">
        <v>41</v>
      </c>
      <c r="C4" s="159" t="s">
        <v>42</v>
      </c>
      <c r="D4" s="160">
        <v>263920.41361189983</v>
      </c>
      <c r="E4" s="160">
        <v>267618.27652587474</v>
      </c>
      <c r="F4" s="160">
        <v>272774.32666526904</v>
      </c>
      <c r="G4" s="160">
        <v>279409.52195796341</v>
      </c>
      <c r="H4" s="160">
        <v>292258.7903451543</v>
      </c>
      <c r="I4" s="160">
        <v>300022.74978502002</v>
      </c>
      <c r="J4" s="160">
        <v>314372.44332708366</v>
      </c>
      <c r="K4" s="160">
        <v>325079.16153917747</v>
      </c>
      <c r="L4" s="160">
        <v>324116.88731030031</v>
      </c>
      <c r="M4" s="160">
        <v>305453.84088330768</v>
      </c>
      <c r="N4" s="160">
        <v>324493</v>
      </c>
      <c r="O4" s="160">
        <v>334052.37444546353</v>
      </c>
      <c r="P4" s="160">
        <v>333640.24988844269</v>
      </c>
      <c r="Q4" s="160">
        <v>338117.23926111183</v>
      </c>
      <c r="R4" s="160">
        <v>347116.00818796078</v>
      </c>
      <c r="S4" s="160">
        <v>362300.23595433967</v>
      </c>
    </row>
    <row r="5" spans="1:19" ht="12.75" customHeight="1" x14ac:dyDescent="0.2">
      <c r="B5" s="147" t="s">
        <v>43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</row>
    <row r="6" spans="1:19" ht="12.75" customHeight="1" x14ac:dyDescent="0.2">
      <c r="A6" s="220" t="s">
        <v>44</v>
      </c>
      <c r="B6" s="150" t="s">
        <v>45</v>
      </c>
      <c r="C6" s="151" t="s">
        <v>46</v>
      </c>
      <c r="D6" s="152">
        <v>5021.8248082383352</v>
      </c>
      <c r="E6" s="152">
        <v>5091.1561544558936</v>
      </c>
      <c r="F6" s="152">
        <v>5025.1017863644893</v>
      </c>
      <c r="G6" s="152">
        <v>5089.2143520618665</v>
      </c>
      <c r="H6" s="152">
        <v>5248.0459918609913</v>
      </c>
      <c r="I6" s="152">
        <v>3422.9174150148583</v>
      </c>
      <c r="J6" s="152">
        <v>4255.3690131242547</v>
      </c>
      <c r="K6" s="152">
        <v>5154.6519684387968</v>
      </c>
      <c r="L6" s="152">
        <v>5197.6418386159348</v>
      </c>
      <c r="M6" s="152">
        <v>4506.172146154624</v>
      </c>
      <c r="N6" s="152">
        <v>5271</v>
      </c>
      <c r="O6" s="152">
        <v>5446.6241132096657</v>
      </c>
      <c r="P6" s="152">
        <v>4960.9995537706382</v>
      </c>
      <c r="Q6" s="152">
        <v>4689.2194287218636</v>
      </c>
      <c r="R6" s="152">
        <v>4659.2576490408137</v>
      </c>
      <c r="S6" s="152">
        <v>4919.5113285413654</v>
      </c>
    </row>
    <row r="7" spans="1:19" ht="12.75" customHeight="1" x14ac:dyDescent="0.2">
      <c r="A7" s="221"/>
      <c r="B7" s="154" t="s">
        <v>47</v>
      </c>
      <c r="C7" s="155" t="s">
        <v>48</v>
      </c>
      <c r="D7" s="156">
        <v>67841.145060812851</v>
      </c>
      <c r="E7" s="156">
        <v>66729.362473106099</v>
      </c>
      <c r="F7" s="156">
        <v>66487.294634286256</v>
      </c>
      <c r="G7" s="156">
        <v>67152.485256950313</v>
      </c>
      <c r="H7" s="156">
        <v>70688.155373253248</v>
      </c>
      <c r="I7" s="156">
        <v>72609.041134659172</v>
      </c>
      <c r="J7" s="156">
        <v>76342.253281063575</v>
      </c>
      <c r="K7" s="156">
        <v>78266.925884944329</v>
      </c>
      <c r="L7" s="156">
        <v>75150.97857447897</v>
      </c>
      <c r="M7" s="156">
        <v>64522.683619944029</v>
      </c>
      <c r="N7" s="156">
        <v>74758</v>
      </c>
      <c r="O7" s="156">
        <v>75074.780525241862</v>
      </c>
      <c r="P7" s="156">
        <v>71172.601517179806</v>
      </c>
      <c r="Q7" s="156">
        <v>69733.754552235536</v>
      </c>
      <c r="R7" s="156">
        <v>70066.663043675188</v>
      </c>
      <c r="S7" s="156">
        <v>67801.980558820011</v>
      </c>
    </row>
    <row r="8" spans="1:19" ht="12.75" customHeight="1" x14ac:dyDescent="0.2">
      <c r="A8" s="221"/>
      <c r="B8" s="154" t="s">
        <v>49</v>
      </c>
      <c r="C8" s="155" t="s">
        <v>50</v>
      </c>
      <c r="D8" s="156">
        <v>12306.543204644657</v>
      </c>
      <c r="E8" s="156">
        <v>13398.142905673196</v>
      </c>
      <c r="F8" s="156">
        <v>14109.410687292428</v>
      </c>
      <c r="G8" s="156">
        <v>14564.621001015272</v>
      </c>
      <c r="H8" s="156">
        <v>16077.126800594278</v>
      </c>
      <c r="I8" s="156">
        <v>16466.054926035988</v>
      </c>
      <c r="J8" s="156">
        <v>18479.63183910005</v>
      </c>
      <c r="K8" s="156">
        <v>20293.275147102926</v>
      </c>
      <c r="L8" s="156">
        <v>19717.62475652817</v>
      </c>
      <c r="M8" s="156">
        <v>17693.560525222118</v>
      </c>
      <c r="N8" s="156">
        <v>19120.5</v>
      </c>
      <c r="O8" s="156">
        <v>19260.056529959005</v>
      </c>
      <c r="P8" s="156">
        <v>18536.635430611335</v>
      </c>
      <c r="Q8" s="156">
        <v>18450.353209600282</v>
      </c>
      <c r="R8" s="156">
        <v>19294.694128942265</v>
      </c>
      <c r="S8" s="156">
        <v>20890.249346342709</v>
      </c>
    </row>
    <row r="9" spans="1:19" ht="12.75" customHeight="1" x14ac:dyDescent="0.2">
      <c r="A9" s="221"/>
      <c r="B9" s="154" t="s">
        <v>51</v>
      </c>
      <c r="C9" s="155" t="s">
        <v>52</v>
      </c>
      <c r="D9" s="156">
        <v>45492.435479086322</v>
      </c>
      <c r="E9" s="156">
        <v>46493.149133733437</v>
      </c>
      <c r="F9" s="156">
        <v>47891.11893281548</v>
      </c>
      <c r="G9" s="156">
        <v>49242.54206899531</v>
      </c>
      <c r="H9" s="156">
        <v>51880.800120577915</v>
      </c>
      <c r="I9" s="156">
        <v>54258.128421992187</v>
      </c>
      <c r="J9" s="156">
        <v>56450.485767854101</v>
      </c>
      <c r="K9" s="156">
        <v>58501.566684936042</v>
      </c>
      <c r="L9" s="156">
        <v>59089.753872113492</v>
      </c>
      <c r="M9" s="156">
        <v>55632.883667119706</v>
      </c>
      <c r="N9" s="156">
        <v>58618.7</v>
      </c>
      <c r="O9" s="156">
        <v>60035.190835407971</v>
      </c>
      <c r="P9" s="156">
        <v>61110.129406514941</v>
      </c>
      <c r="Q9" s="156">
        <v>60811.372910359365</v>
      </c>
      <c r="R9" s="156">
        <v>62731.826168867628</v>
      </c>
      <c r="S9" s="156">
        <v>65371.833064582257</v>
      </c>
    </row>
    <row r="10" spans="1:19" ht="12.75" customHeight="1" x14ac:dyDescent="0.2">
      <c r="A10" s="221"/>
      <c r="B10" s="154" t="s">
        <v>53</v>
      </c>
      <c r="C10" s="155" t="s">
        <v>54</v>
      </c>
      <c r="D10" s="156">
        <v>13809.276602958002</v>
      </c>
      <c r="E10" s="156">
        <v>14888.121390555996</v>
      </c>
      <c r="F10" s="156">
        <v>14633.072568988537</v>
      </c>
      <c r="G10" s="156">
        <v>14809.042403819152</v>
      </c>
      <c r="H10" s="156">
        <v>15745.645199491852</v>
      </c>
      <c r="I10" s="156">
        <v>16204.26912233724</v>
      </c>
      <c r="J10" s="156">
        <v>16570.116754729846</v>
      </c>
      <c r="K10" s="156">
        <v>16754.325187950486</v>
      </c>
      <c r="L10" s="156">
        <v>17281.552386805128</v>
      </c>
      <c r="M10" s="156">
        <v>16512.147727145089</v>
      </c>
      <c r="N10" s="156">
        <v>17441.7</v>
      </c>
      <c r="O10" s="156">
        <v>18266.289800273291</v>
      </c>
      <c r="P10" s="156">
        <v>18640.606871932174</v>
      </c>
      <c r="Q10" s="156">
        <v>18947.567022070114</v>
      </c>
      <c r="R10" s="156">
        <v>19806.894552832273</v>
      </c>
      <c r="S10" s="156">
        <v>27820.383175271258</v>
      </c>
    </row>
    <row r="11" spans="1:19" ht="12.75" customHeight="1" x14ac:dyDescent="0.2">
      <c r="A11" s="221"/>
      <c r="B11" s="154" t="s">
        <v>55</v>
      </c>
      <c r="C11" s="155" t="s">
        <v>56</v>
      </c>
      <c r="D11" s="156">
        <v>11149.722422341823</v>
      </c>
      <c r="E11" s="156">
        <v>11074.84996036689</v>
      </c>
      <c r="F11" s="156">
        <v>10347.232183248556</v>
      </c>
      <c r="G11" s="156">
        <v>10722.031408636296</v>
      </c>
      <c r="H11" s="156">
        <v>12393.363908446914</v>
      </c>
      <c r="I11" s="156">
        <v>12833.708868062133</v>
      </c>
      <c r="J11" s="156">
        <v>11460.179819328447</v>
      </c>
      <c r="K11" s="156">
        <v>11631.110329779423</v>
      </c>
      <c r="L11" s="156">
        <v>11527.90942327122</v>
      </c>
      <c r="M11" s="156">
        <v>13410.686405553248</v>
      </c>
      <c r="N11" s="156">
        <v>12593.1</v>
      </c>
      <c r="O11" s="156">
        <v>13637.571832356849</v>
      </c>
      <c r="P11" s="156">
        <v>14385.095939312807</v>
      </c>
      <c r="Q11" s="156">
        <v>15392.479487517003</v>
      </c>
      <c r="R11" s="156">
        <v>16032.099704726194</v>
      </c>
      <c r="S11" s="156">
        <v>16773.711589093262</v>
      </c>
    </row>
    <row r="12" spans="1:19" ht="12.75" customHeight="1" x14ac:dyDescent="0.2">
      <c r="A12" s="221"/>
      <c r="B12" s="154" t="s">
        <v>57</v>
      </c>
      <c r="C12" s="155" t="s">
        <v>58</v>
      </c>
      <c r="D12" s="156">
        <v>25731.448912997414</v>
      </c>
      <c r="E12" s="156">
        <v>25075.529385120597</v>
      </c>
      <c r="F12" s="156">
        <v>25877.900497622228</v>
      </c>
      <c r="G12" s="156">
        <v>26312.185427602446</v>
      </c>
      <c r="H12" s="156">
        <v>25283.89638912215</v>
      </c>
      <c r="I12" s="156">
        <v>25918.645027158236</v>
      </c>
      <c r="J12" s="156">
        <v>27728.502641895346</v>
      </c>
      <c r="K12" s="156">
        <v>27842.731719423791</v>
      </c>
      <c r="L12" s="156">
        <v>28973.095711771017</v>
      </c>
      <c r="M12" s="156">
        <v>27924.833481225221</v>
      </c>
      <c r="N12" s="156">
        <v>26851.1</v>
      </c>
      <c r="O12" s="156">
        <v>28541.452183516463</v>
      </c>
      <c r="P12" s="156">
        <v>28257.206604194558</v>
      </c>
      <c r="Q12" s="156">
        <v>29513.40441402308</v>
      </c>
      <c r="R12" s="156">
        <v>30797.329855261487</v>
      </c>
      <c r="S12" s="156">
        <v>30319.403828108629</v>
      </c>
    </row>
    <row r="13" spans="1:19" ht="12.75" customHeight="1" x14ac:dyDescent="0.2">
      <c r="A13" s="221"/>
      <c r="B13" s="154" t="s">
        <v>59</v>
      </c>
      <c r="C13" s="155" t="s">
        <v>60</v>
      </c>
      <c r="D13" s="156">
        <v>21699.792346484723</v>
      </c>
      <c r="E13" s="156">
        <v>22781.225229305852</v>
      </c>
      <c r="F13" s="156">
        <v>23294.899096335692</v>
      </c>
      <c r="G13" s="156">
        <v>23752.727194176226</v>
      </c>
      <c r="H13" s="156">
        <v>25437.525568977027</v>
      </c>
      <c r="I13" s="156">
        <v>26839.630343206089</v>
      </c>
      <c r="J13" s="156">
        <v>29480.675813874212</v>
      </c>
      <c r="K13" s="156">
        <v>31791.811873713821</v>
      </c>
      <c r="L13" s="156">
        <v>31544.054079390044</v>
      </c>
      <c r="M13" s="156">
        <v>29844.99432769098</v>
      </c>
      <c r="N13" s="156">
        <v>32571</v>
      </c>
      <c r="O13" s="156">
        <v>34593.4335398611</v>
      </c>
      <c r="P13" s="156">
        <v>35309.326193663546</v>
      </c>
      <c r="Q13" s="156">
        <v>37045.588170769166</v>
      </c>
      <c r="R13" s="156">
        <v>38456.515044472217</v>
      </c>
      <c r="S13" s="156">
        <v>40566.472619275373</v>
      </c>
    </row>
    <row r="14" spans="1:19" ht="12.75" customHeight="1" x14ac:dyDescent="0.2">
      <c r="A14" s="221"/>
      <c r="B14" s="154" t="s">
        <v>61</v>
      </c>
      <c r="C14" s="155" t="s">
        <v>62</v>
      </c>
      <c r="D14" s="156">
        <v>54028.372250709835</v>
      </c>
      <c r="E14" s="156">
        <v>54901.143698335407</v>
      </c>
      <c r="F14" s="156">
        <v>57538.149198397899</v>
      </c>
      <c r="G14" s="156">
        <v>59942.215885771067</v>
      </c>
      <c r="H14" s="156">
        <v>61329.802123032539</v>
      </c>
      <c r="I14" s="156">
        <v>62907.183054131427</v>
      </c>
      <c r="J14" s="156">
        <v>64591.038861428329</v>
      </c>
      <c r="K14" s="156">
        <v>65715.659610552117</v>
      </c>
      <c r="L14" s="156">
        <v>66276.417344568617</v>
      </c>
      <c r="M14" s="156">
        <v>66268.968538341447</v>
      </c>
      <c r="N14" s="156">
        <v>67764.899999999994</v>
      </c>
      <c r="O14" s="156">
        <v>69374.801115624359</v>
      </c>
      <c r="P14" s="156">
        <v>71155.109326193662</v>
      </c>
      <c r="Q14" s="156">
        <v>73078.671405379311</v>
      </c>
      <c r="R14" s="156">
        <v>74691.411698639567</v>
      </c>
      <c r="S14" s="156">
        <v>76987.072617453334</v>
      </c>
    </row>
    <row r="15" spans="1:19" ht="12.75" customHeight="1" x14ac:dyDescent="0.2">
      <c r="A15" s="221"/>
      <c r="B15" s="154" t="s">
        <v>63</v>
      </c>
      <c r="C15" s="155" t="s">
        <v>64</v>
      </c>
      <c r="D15" s="156">
        <v>6839.8525236258847</v>
      </c>
      <c r="E15" s="156">
        <v>7185.5961952213793</v>
      </c>
      <c r="F15" s="156">
        <v>7570.1470799174676</v>
      </c>
      <c r="G15" s="156">
        <v>7822.456958935476</v>
      </c>
      <c r="H15" s="156">
        <v>8174.4288697973861</v>
      </c>
      <c r="I15" s="156">
        <v>8563.1714724226895</v>
      </c>
      <c r="J15" s="156">
        <v>9014.1895346855272</v>
      </c>
      <c r="K15" s="156">
        <v>9127.1031323357565</v>
      </c>
      <c r="L15" s="156">
        <v>9357.8593227577167</v>
      </c>
      <c r="M15" s="156">
        <v>9136.9104449112092</v>
      </c>
      <c r="N15" s="156">
        <v>9503</v>
      </c>
      <c r="O15" s="156">
        <v>9822.1739700129147</v>
      </c>
      <c r="P15" s="156">
        <v>10112.539045069167</v>
      </c>
      <c r="Q15" s="156">
        <v>10454.828660436136</v>
      </c>
      <c r="R15" s="156">
        <v>10579.31634150318</v>
      </c>
      <c r="S15" s="156">
        <v>10849.617826851421</v>
      </c>
    </row>
    <row r="16" spans="1:19" ht="12.75" customHeight="1" x14ac:dyDescent="0.2">
      <c r="A16" s="222"/>
      <c r="B16" s="162" t="s">
        <v>65</v>
      </c>
      <c r="C16" s="163" t="s">
        <v>66</v>
      </c>
      <c r="D16" s="164">
        <f>SUM(D6:D15)</f>
        <v>263920.41361189983</v>
      </c>
      <c r="E16" s="164">
        <f t="shared" ref="E16:S16" si="0">SUM(E6:E15)</f>
        <v>267618.27652587474</v>
      </c>
      <c r="F16" s="164">
        <f t="shared" si="0"/>
        <v>272774.32666526909</v>
      </c>
      <c r="G16" s="164">
        <f t="shared" si="0"/>
        <v>279409.52195796347</v>
      </c>
      <c r="H16" s="164">
        <f t="shared" si="0"/>
        <v>292258.7903451543</v>
      </c>
      <c r="I16" s="164">
        <f t="shared" si="0"/>
        <v>300022.74978502002</v>
      </c>
      <c r="J16" s="164">
        <f t="shared" si="0"/>
        <v>314372.44332708366</v>
      </c>
      <c r="K16" s="164">
        <f t="shared" si="0"/>
        <v>325079.16153917747</v>
      </c>
      <c r="L16" s="164">
        <f t="shared" si="0"/>
        <v>324116.88731030026</v>
      </c>
      <c r="M16" s="164">
        <f t="shared" si="0"/>
        <v>305453.84088330768</v>
      </c>
      <c r="N16" s="164">
        <f t="shared" si="0"/>
        <v>324493</v>
      </c>
      <c r="O16" s="164">
        <f t="shared" si="0"/>
        <v>334052.37444546353</v>
      </c>
      <c r="P16" s="164">
        <f t="shared" si="0"/>
        <v>333640.24988844263</v>
      </c>
      <c r="Q16" s="164">
        <f t="shared" si="0"/>
        <v>338117.23926111183</v>
      </c>
      <c r="R16" s="164">
        <f t="shared" si="0"/>
        <v>347116.00818796078</v>
      </c>
      <c r="S16" s="164">
        <f t="shared" si="0"/>
        <v>362300.23595433967</v>
      </c>
    </row>
    <row r="17" spans="1:19" ht="12.75" customHeight="1" x14ac:dyDescent="0.2"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</row>
    <row r="18" spans="1:19" ht="12.75" customHeight="1" x14ac:dyDescent="0.2">
      <c r="A18" s="220" t="s">
        <v>67</v>
      </c>
      <c r="B18" s="150" t="s">
        <v>45</v>
      </c>
      <c r="C18" s="151" t="s">
        <v>46</v>
      </c>
      <c r="D18" s="152">
        <v>5021.8248082383352</v>
      </c>
      <c r="E18" s="152">
        <v>5091.1561544558936</v>
      </c>
      <c r="F18" s="152">
        <v>5025.1017863644893</v>
      </c>
      <c r="G18" s="152">
        <v>5089.2143520618665</v>
      </c>
      <c r="H18" s="152">
        <v>5248.0459918609913</v>
      </c>
      <c r="I18" s="152">
        <v>3422.9174150148583</v>
      </c>
      <c r="J18" s="152">
        <v>4255.3690131242547</v>
      </c>
      <c r="K18" s="152">
        <v>5154.6519684387968</v>
      </c>
      <c r="L18" s="152">
        <v>5197.6418386159348</v>
      </c>
      <c r="M18" s="152">
        <v>4506.172146154624</v>
      </c>
      <c r="N18" s="152">
        <v>5271</v>
      </c>
      <c r="O18" s="152">
        <v>5446.6241132096657</v>
      </c>
      <c r="P18" s="152">
        <v>4960.9995537706382</v>
      </c>
      <c r="Q18" s="152">
        <v>4689.2194287218636</v>
      </c>
      <c r="R18" s="152">
        <v>4659.2576490408137</v>
      </c>
      <c r="S18" s="152">
        <v>4919.5113285413654</v>
      </c>
    </row>
    <row r="19" spans="1:19" ht="12.75" customHeight="1" x14ac:dyDescent="0.2">
      <c r="A19" s="221"/>
      <c r="B19" s="154" t="s">
        <v>68</v>
      </c>
      <c r="C19" s="155" t="s">
        <v>69</v>
      </c>
      <c r="D19" s="156">
        <v>671.90744586176208</v>
      </c>
      <c r="E19" s="156">
        <v>654.85222511606833</v>
      </c>
      <c r="F19" s="156">
        <v>666.65931083183466</v>
      </c>
      <c r="G19" s="156">
        <v>754.8657464411466</v>
      </c>
      <c r="H19" s="156">
        <v>977.54236375772462</v>
      </c>
      <c r="I19" s="156">
        <v>1459.7960138893425</v>
      </c>
      <c r="J19" s="156">
        <v>1953.2981080620418</v>
      </c>
      <c r="K19" s="156">
        <v>2006.5976566943466</v>
      </c>
      <c r="L19" s="156">
        <v>2338.7877967231557</v>
      </c>
      <c r="M19" s="156">
        <v>1172.7639308539913</v>
      </c>
      <c r="N19" s="156">
        <v>2955.4</v>
      </c>
      <c r="O19" s="156">
        <v>2895.7565093686239</v>
      </c>
      <c r="P19" s="156">
        <v>2407.1396697902724</v>
      </c>
      <c r="Q19" s="156">
        <v>1871.1772190777065</v>
      </c>
      <c r="R19" s="156">
        <v>1714.9430284585981</v>
      </c>
      <c r="S19" s="156">
        <v>1528.8747984366887</v>
      </c>
    </row>
    <row r="20" spans="1:19" ht="12.75" customHeight="1" x14ac:dyDescent="0.2">
      <c r="A20" s="221"/>
      <c r="B20" s="154" t="s">
        <v>70</v>
      </c>
      <c r="C20" s="155" t="s">
        <v>71</v>
      </c>
      <c r="D20" s="156">
        <v>60652.201551044651</v>
      </c>
      <c r="E20" s="156">
        <v>58613.294077680897</v>
      </c>
      <c r="F20" s="156">
        <v>58163.431938299233</v>
      </c>
      <c r="G20" s="156">
        <v>58217.117058734591</v>
      </c>
      <c r="H20" s="156">
        <v>60417.931658161637</v>
      </c>
      <c r="I20" s="156">
        <v>61645.495216014147</v>
      </c>
      <c r="J20" s="156">
        <v>64720.363899778429</v>
      </c>
      <c r="K20" s="156">
        <v>66761.460584688917</v>
      </c>
      <c r="L20" s="156">
        <v>61800.597873071776</v>
      </c>
      <c r="M20" s="156">
        <v>52875.467544283281</v>
      </c>
      <c r="N20" s="156">
        <v>60316.700000000012</v>
      </c>
      <c r="O20" s="156">
        <v>61002.65803118499</v>
      </c>
      <c r="P20" s="156">
        <v>57347.701918786239</v>
      </c>
      <c r="Q20" s="156">
        <v>56802.246500811714</v>
      </c>
      <c r="R20" s="156">
        <v>57261.652446425032</v>
      </c>
      <c r="S20" s="156">
        <v>55981.488061074779</v>
      </c>
    </row>
    <row r="21" spans="1:19" ht="12.75" customHeight="1" x14ac:dyDescent="0.2">
      <c r="A21" s="221"/>
      <c r="B21" s="154" t="s">
        <v>72</v>
      </c>
      <c r="C21" s="155" t="s">
        <v>73</v>
      </c>
      <c r="D21" s="156">
        <v>4951.2649913124542</v>
      </c>
      <c r="E21" s="156">
        <v>5854.3766277884724</v>
      </c>
      <c r="F21" s="156">
        <v>5856.9363683507854</v>
      </c>
      <c r="G21" s="156">
        <v>6256.7774825567585</v>
      </c>
      <c r="H21" s="156">
        <v>7234.8900803135029</v>
      </c>
      <c r="I21" s="156">
        <v>7572.3040416244867</v>
      </c>
      <c r="J21" s="156">
        <v>7712.8430202829386</v>
      </c>
      <c r="K21" s="156">
        <v>7438.2891593675358</v>
      </c>
      <c r="L21" s="156">
        <v>9007.6765235868206</v>
      </c>
      <c r="M21" s="156">
        <v>8636.9609902391367</v>
      </c>
      <c r="N21" s="156">
        <v>9575.7000000000007</v>
      </c>
      <c r="O21" s="156">
        <v>9049.9410366321626</v>
      </c>
      <c r="P21" s="156">
        <v>9186.2561356537281</v>
      </c>
      <c r="Q21" s="156">
        <v>8767.8469571322021</v>
      </c>
      <c r="R21" s="156">
        <v>8719.0913537307752</v>
      </c>
      <c r="S21" s="156">
        <v>7921.9619739994732</v>
      </c>
    </row>
    <row r="22" spans="1:19" ht="12.75" customHeight="1" x14ac:dyDescent="0.2">
      <c r="A22" s="221"/>
      <c r="B22" s="154" t="s">
        <v>74</v>
      </c>
      <c r="C22" s="155" t="s">
        <v>75</v>
      </c>
      <c r="D22" s="156">
        <v>1565.7710725939737</v>
      </c>
      <c r="E22" s="156">
        <v>1606.8395425206659</v>
      </c>
      <c r="F22" s="156">
        <v>1800.2670168044046</v>
      </c>
      <c r="G22" s="156">
        <v>1923.7249692178084</v>
      </c>
      <c r="H22" s="156">
        <v>2057.7912710203905</v>
      </c>
      <c r="I22" s="156">
        <v>1931.4458631311977</v>
      </c>
      <c r="J22" s="156">
        <v>1955.7482529401739</v>
      </c>
      <c r="K22" s="156">
        <v>2060.5784841935451</v>
      </c>
      <c r="L22" s="156">
        <v>2003.9163810972116</v>
      </c>
      <c r="M22" s="156">
        <v>1837.491154567613</v>
      </c>
      <c r="N22" s="156">
        <v>1910.2</v>
      </c>
      <c r="O22" s="156">
        <v>2126.4249480560807</v>
      </c>
      <c r="P22" s="156">
        <v>2231.5037929495761</v>
      </c>
      <c r="Q22" s="156">
        <v>2292.4838752139003</v>
      </c>
      <c r="R22" s="156">
        <v>2370.9762150607753</v>
      </c>
      <c r="S22" s="156">
        <v>2369.6557253090637</v>
      </c>
    </row>
    <row r="23" spans="1:19" ht="12.75" customHeight="1" x14ac:dyDescent="0.2">
      <c r="A23" s="221"/>
      <c r="B23" s="154" t="s">
        <v>49</v>
      </c>
      <c r="C23" s="155" t="s">
        <v>50</v>
      </c>
      <c r="D23" s="156">
        <v>12306.543204644657</v>
      </c>
      <c r="E23" s="156">
        <v>13398.142905673196</v>
      </c>
      <c r="F23" s="156">
        <v>14109.410687292428</v>
      </c>
      <c r="G23" s="156">
        <v>14564.621001015272</v>
      </c>
      <c r="H23" s="156">
        <v>16077.126800594278</v>
      </c>
      <c r="I23" s="156">
        <v>16466.054926035988</v>
      </c>
      <c r="J23" s="156">
        <v>18479.63183910005</v>
      </c>
      <c r="K23" s="156">
        <v>20293.275147102926</v>
      </c>
      <c r="L23" s="156">
        <v>19717.62475652817</v>
      </c>
      <c r="M23" s="156">
        <v>17693.560525222118</v>
      </c>
      <c r="N23" s="156">
        <v>19120.5</v>
      </c>
      <c r="O23" s="156">
        <v>19260.056529959005</v>
      </c>
      <c r="P23" s="156">
        <v>18536.635430611335</v>
      </c>
      <c r="Q23" s="156">
        <v>18450.353209600282</v>
      </c>
      <c r="R23" s="156">
        <v>19294.694128942265</v>
      </c>
      <c r="S23" s="156">
        <v>20890.249346342709</v>
      </c>
    </row>
    <row r="24" spans="1:19" ht="12.75" customHeight="1" x14ac:dyDescent="0.2">
      <c r="A24" s="221"/>
      <c r="B24" s="154" t="s">
        <v>76</v>
      </c>
      <c r="C24" s="155" t="s">
        <v>77</v>
      </c>
      <c r="D24" s="156">
        <v>25614.484892147302</v>
      </c>
      <c r="E24" s="156">
        <v>26123.315592798095</v>
      </c>
      <c r="F24" s="156">
        <v>27205.260893071903</v>
      </c>
      <c r="G24" s="156">
        <v>28155.228652280042</v>
      </c>
      <c r="H24" s="156">
        <v>30170.854595956331</v>
      </c>
      <c r="I24" s="156">
        <v>31647.998780872764</v>
      </c>
      <c r="J24" s="156">
        <v>33088.354354866198</v>
      </c>
      <c r="K24" s="156">
        <v>34285.581328011081</v>
      </c>
      <c r="L24" s="156">
        <v>34564.771318758008</v>
      </c>
      <c r="M24" s="156">
        <v>33342.506374327466</v>
      </c>
      <c r="N24" s="156">
        <v>35711.299999999996</v>
      </c>
      <c r="O24" s="156">
        <v>36277.726821780889</v>
      </c>
      <c r="P24" s="156">
        <v>36129.138777331544</v>
      </c>
      <c r="Q24" s="156">
        <v>36085.2090737572</v>
      </c>
      <c r="R24" s="156">
        <v>37802.836802347694</v>
      </c>
      <c r="S24" s="156">
        <v>39106.926489746467</v>
      </c>
    </row>
    <row r="25" spans="1:19" ht="12.75" customHeight="1" x14ac:dyDescent="0.2">
      <c r="A25" s="221"/>
      <c r="B25" s="154" t="s">
        <v>78</v>
      </c>
      <c r="C25" s="155" t="s">
        <v>79</v>
      </c>
      <c r="D25" s="156">
        <v>15925.859219392294</v>
      </c>
      <c r="E25" s="156">
        <v>16356.811233155928</v>
      </c>
      <c r="F25" s="156">
        <v>16605.466120863723</v>
      </c>
      <c r="G25" s="156">
        <v>17028.168405590477</v>
      </c>
      <c r="H25" s="156">
        <v>17562.926598195638</v>
      </c>
      <c r="I25" s="156">
        <v>18215.067106423277</v>
      </c>
      <c r="J25" s="156">
        <v>18748.934719618203</v>
      </c>
      <c r="K25" s="156">
        <v>19408.485951541352</v>
      </c>
      <c r="L25" s="156">
        <v>19676.273605049628</v>
      </c>
      <c r="M25" s="156">
        <v>17809.927102404836</v>
      </c>
      <c r="N25" s="156">
        <v>18196.3</v>
      </c>
      <c r="O25" s="156">
        <v>18625.124010257754</v>
      </c>
      <c r="P25" s="156">
        <v>19418.652387327085</v>
      </c>
      <c r="Q25" s="156">
        <v>18891.404501777019</v>
      </c>
      <c r="R25" s="156">
        <v>18890.458851873991</v>
      </c>
      <c r="S25" s="156">
        <v>19701.185237821934</v>
      </c>
    </row>
    <row r="26" spans="1:19" ht="12.75" customHeight="1" x14ac:dyDescent="0.2">
      <c r="A26" s="221"/>
      <c r="B26" s="154" t="s">
        <v>80</v>
      </c>
      <c r="C26" s="155" t="s">
        <v>81</v>
      </c>
      <c r="D26" s="156">
        <v>3952.0913675467218</v>
      </c>
      <c r="E26" s="156">
        <v>4013.0223077794135</v>
      </c>
      <c r="F26" s="156">
        <v>4080.3919188798536</v>
      </c>
      <c r="G26" s="156">
        <v>4059.1450111247923</v>
      </c>
      <c r="H26" s="156">
        <v>4147.0189264259416</v>
      </c>
      <c r="I26" s="156">
        <v>4395.0625346961433</v>
      </c>
      <c r="J26" s="156">
        <v>4613.1966933696949</v>
      </c>
      <c r="K26" s="156">
        <v>4807.4994053836044</v>
      </c>
      <c r="L26" s="156">
        <v>4848.7089483058535</v>
      </c>
      <c r="M26" s="156">
        <v>4480.4501903874025</v>
      </c>
      <c r="N26" s="156">
        <v>4711.1000000000004</v>
      </c>
      <c r="O26" s="156">
        <v>5132.3400033693351</v>
      </c>
      <c r="P26" s="156">
        <v>5562.3382418563142</v>
      </c>
      <c r="Q26" s="156">
        <v>5834.7593348251503</v>
      </c>
      <c r="R26" s="156">
        <v>6038.5305146459432</v>
      </c>
      <c r="S26" s="156">
        <v>6563.721337013857</v>
      </c>
    </row>
    <row r="27" spans="1:19" ht="12.75" customHeight="1" x14ac:dyDescent="0.2">
      <c r="A27" s="221"/>
      <c r="B27" s="154" t="s">
        <v>53</v>
      </c>
      <c r="C27" s="155" t="s">
        <v>54</v>
      </c>
      <c r="D27" s="156">
        <v>13809.276602958002</v>
      </c>
      <c r="E27" s="156">
        <v>14888.121390555996</v>
      </c>
      <c r="F27" s="156">
        <v>14633.072568988537</v>
      </c>
      <c r="G27" s="156">
        <v>14809.042403819152</v>
      </c>
      <c r="H27" s="156">
        <v>15745.645199491852</v>
      </c>
      <c r="I27" s="156">
        <v>16204.26912233724</v>
      </c>
      <c r="J27" s="156">
        <v>16570.116754729846</v>
      </c>
      <c r="K27" s="156">
        <v>16754.325187950486</v>
      </c>
      <c r="L27" s="156">
        <v>17281.552386805128</v>
      </c>
      <c r="M27" s="156">
        <v>16512.147727145089</v>
      </c>
      <c r="N27" s="156">
        <v>17441.7</v>
      </c>
      <c r="O27" s="156">
        <v>18266.289800273291</v>
      </c>
      <c r="P27" s="156">
        <v>18640.606871932174</v>
      </c>
      <c r="Q27" s="156">
        <v>18947.567022070114</v>
      </c>
      <c r="R27" s="156">
        <v>19806.894552832273</v>
      </c>
      <c r="S27" s="156">
        <v>27820.383175271258</v>
      </c>
    </row>
    <row r="28" spans="1:19" ht="12.75" customHeight="1" x14ac:dyDescent="0.2">
      <c r="A28" s="221"/>
      <c r="B28" s="154" t="s">
        <v>55</v>
      </c>
      <c r="C28" s="155" t="s">
        <v>56</v>
      </c>
      <c r="D28" s="156">
        <v>11149.722422341823</v>
      </c>
      <c r="E28" s="156">
        <v>11074.84996036689</v>
      </c>
      <c r="F28" s="156">
        <v>10347.232183248556</v>
      </c>
      <c r="G28" s="156">
        <v>10722.031408636296</v>
      </c>
      <c r="H28" s="156">
        <v>12393.363908446914</v>
      </c>
      <c r="I28" s="156">
        <v>12833.708868062133</v>
      </c>
      <c r="J28" s="156">
        <v>11460.179819328447</v>
      </c>
      <c r="K28" s="156">
        <v>11631.110329779423</v>
      </c>
      <c r="L28" s="156">
        <v>11527.90942327122</v>
      </c>
      <c r="M28" s="156">
        <v>13410.686405553248</v>
      </c>
      <c r="N28" s="156">
        <v>12593.1</v>
      </c>
      <c r="O28" s="156">
        <v>13637.571832356849</v>
      </c>
      <c r="P28" s="156">
        <v>14385.095939312807</v>
      </c>
      <c r="Q28" s="156">
        <v>15392.479487517003</v>
      </c>
      <c r="R28" s="156">
        <v>16032.099704726194</v>
      </c>
      <c r="S28" s="156">
        <v>16773.711589093262</v>
      </c>
    </row>
    <row r="29" spans="1:19" ht="12.75" customHeight="1" x14ac:dyDescent="0.2">
      <c r="A29" s="221"/>
      <c r="B29" s="154" t="s">
        <v>57</v>
      </c>
      <c r="C29" s="155" t="s">
        <v>58</v>
      </c>
      <c r="D29" s="156">
        <v>25731.448912997414</v>
      </c>
      <c r="E29" s="156">
        <v>25075.529385120597</v>
      </c>
      <c r="F29" s="156">
        <v>25877.900497622228</v>
      </c>
      <c r="G29" s="156">
        <v>26312.185427602446</v>
      </c>
      <c r="H29" s="156">
        <v>25283.89638912215</v>
      </c>
      <c r="I29" s="156">
        <v>25918.645027158236</v>
      </c>
      <c r="J29" s="156">
        <v>27728.502641895346</v>
      </c>
      <c r="K29" s="156">
        <v>27842.731719423791</v>
      </c>
      <c r="L29" s="156">
        <v>28973.095711771017</v>
      </c>
      <c r="M29" s="156">
        <v>27924.833481225221</v>
      </c>
      <c r="N29" s="156">
        <v>26851.1</v>
      </c>
      <c r="O29" s="156">
        <v>28541.452183516463</v>
      </c>
      <c r="P29" s="156">
        <v>28257.206604194558</v>
      </c>
      <c r="Q29" s="156">
        <v>29513.40441402308</v>
      </c>
      <c r="R29" s="156">
        <v>30797.329855261487</v>
      </c>
      <c r="S29" s="156">
        <v>30319.403828108629</v>
      </c>
    </row>
    <row r="30" spans="1:19" ht="12.75" customHeight="1" x14ac:dyDescent="0.2">
      <c r="A30" s="221"/>
      <c r="B30" s="154" t="s">
        <v>82</v>
      </c>
      <c r="C30" s="155" t="s">
        <v>83</v>
      </c>
      <c r="D30" s="156">
        <v>14986.015171420097</v>
      </c>
      <c r="E30" s="156">
        <v>15557.694485335745</v>
      </c>
      <c r="F30" s="156">
        <v>16075.735675431144</v>
      </c>
      <c r="G30" s="156">
        <v>16229.99157540017</v>
      </c>
      <c r="H30" s="156">
        <v>17829.920547768234</v>
      </c>
      <c r="I30" s="156">
        <v>18816.358075085176</v>
      </c>
      <c r="J30" s="156">
        <v>20543.825634907109</v>
      </c>
      <c r="K30" s="156">
        <v>22288.704356728475</v>
      </c>
      <c r="L30" s="156">
        <v>21565.198370952116</v>
      </c>
      <c r="M30" s="156">
        <v>20195.104965797662</v>
      </c>
      <c r="N30" s="156">
        <v>22099.599999999999</v>
      </c>
      <c r="O30" s="156">
        <v>23187.859161784243</v>
      </c>
      <c r="P30" s="156">
        <v>23772.155287817943</v>
      </c>
      <c r="Q30" s="156">
        <v>25487.078232635693</v>
      </c>
      <c r="R30" s="156">
        <v>26326.377189645485</v>
      </c>
      <c r="S30" s="156">
        <v>27770.277041369445</v>
      </c>
    </row>
    <row r="31" spans="1:19" ht="12.75" customHeight="1" x14ac:dyDescent="0.2">
      <c r="A31" s="221"/>
      <c r="B31" s="154" t="s">
        <v>84</v>
      </c>
      <c r="C31" s="155" t="s">
        <v>85</v>
      </c>
      <c r="D31" s="156">
        <v>6713.7771750646261</v>
      </c>
      <c r="E31" s="156">
        <v>7223.5307439701055</v>
      </c>
      <c r="F31" s="156">
        <v>7219.1634209045469</v>
      </c>
      <c r="G31" s="156">
        <v>7522.735618776057</v>
      </c>
      <c r="H31" s="156">
        <v>7607.6050212087939</v>
      </c>
      <c r="I31" s="156">
        <v>8023.2722681209116</v>
      </c>
      <c r="J31" s="156">
        <v>8936.8501789671045</v>
      </c>
      <c r="K31" s="156">
        <v>9503.1075169853466</v>
      </c>
      <c r="L31" s="156">
        <v>9978.8557084379263</v>
      </c>
      <c r="M31" s="156">
        <v>9649.889361893318</v>
      </c>
      <c r="N31" s="156">
        <v>10471.4</v>
      </c>
      <c r="O31" s="156">
        <v>11405.574378076857</v>
      </c>
      <c r="P31" s="156">
        <v>11537.170905845605</v>
      </c>
      <c r="Q31" s="156">
        <v>11558.509938133473</v>
      </c>
      <c r="R31" s="156">
        <v>12130.137854826729</v>
      </c>
      <c r="S31" s="156">
        <v>12796.195577905928</v>
      </c>
    </row>
    <row r="32" spans="1:19" ht="12.75" customHeight="1" x14ac:dyDescent="0.2">
      <c r="A32" s="221"/>
      <c r="B32" s="154" t="s">
        <v>86</v>
      </c>
      <c r="C32" s="155" t="s">
        <v>87</v>
      </c>
      <c r="D32" s="156">
        <v>14609.060473789043</v>
      </c>
      <c r="E32" s="156">
        <v>13934.435511267129</v>
      </c>
      <c r="F32" s="156">
        <v>14111.61743774205</v>
      </c>
      <c r="G32" s="156">
        <v>14552.740155099043</v>
      </c>
      <c r="H32" s="156">
        <v>14927.976228925785</v>
      </c>
      <c r="I32" s="156">
        <v>15224.504457433959</v>
      </c>
      <c r="J32" s="156">
        <v>15979.63183910005</v>
      </c>
      <c r="K32" s="156">
        <v>16103.246088458232</v>
      </c>
      <c r="L32" s="156">
        <v>15672.086410365911</v>
      </c>
      <c r="M32" s="156">
        <v>15432.274876725569</v>
      </c>
      <c r="N32" s="156">
        <v>15900.199999999997</v>
      </c>
      <c r="O32" s="156">
        <v>15908.31664264456</v>
      </c>
      <c r="P32" s="156">
        <v>16514.591700133875</v>
      </c>
      <c r="Q32" s="156">
        <v>16850.160150936768</v>
      </c>
      <c r="R32" s="156">
        <v>17067.188377443257</v>
      </c>
      <c r="S32" s="156">
        <v>17187.952663368771</v>
      </c>
    </row>
    <row r="33" spans="1:19" ht="12.75" customHeight="1" x14ac:dyDescent="0.2">
      <c r="A33" s="221"/>
      <c r="B33" s="154" t="s">
        <v>88</v>
      </c>
      <c r="C33" s="155" t="s">
        <v>89</v>
      </c>
      <c r="D33" s="156">
        <v>14370.047039877949</v>
      </c>
      <c r="E33" s="156">
        <v>14954.025591665722</v>
      </c>
      <c r="F33" s="156">
        <v>15463.583100705056</v>
      </c>
      <c r="G33" s="156">
        <v>16318.665889011298</v>
      </c>
      <c r="H33" s="156">
        <v>16612.837241349611</v>
      </c>
      <c r="I33" s="156">
        <v>16989.191130849362</v>
      </c>
      <c r="J33" s="156">
        <v>17295.359638656893</v>
      </c>
      <c r="K33" s="156">
        <v>17409.850983960871</v>
      </c>
      <c r="L33" s="156">
        <v>17575.385128167734</v>
      </c>
      <c r="M33" s="156">
        <v>17629.08715137764</v>
      </c>
      <c r="N33" s="156">
        <v>17850.599999999999</v>
      </c>
      <c r="O33" s="156">
        <v>18308.687269528102</v>
      </c>
      <c r="P33" s="156">
        <v>18559.66086568496</v>
      </c>
      <c r="Q33" s="156">
        <v>18898.951340441403</v>
      </c>
      <c r="R33" s="156">
        <v>19247.595239389164</v>
      </c>
      <c r="S33" s="156">
        <v>19907.531407435752</v>
      </c>
    </row>
    <row r="34" spans="1:19" ht="12.75" customHeight="1" x14ac:dyDescent="0.2">
      <c r="A34" s="221"/>
      <c r="B34" s="154" t="s">
        <v>90</v>
      </c>
      <c r="C34" s="155" t="s">
        <v>91</v>
      </c>
      <c r="D34" s="156">
        <v>25049.264737042842</v>
      </c>
      <c r="E34" s="156">
        <v>26012.682595402559</v>
      </c>
      <c r="F34" s="156">
        <v>27962.948659950791</v>
      </c>
      <c r="G34" s="156">
        <v>29070.809841660728</v>
      </c>
      <c r="H34" s="156">
        <v>29788.988652757143</v>
      </c>
      <c r="I34" s="156">
        <v>30693.487465848109</v>
      </c>
      <c r="J34" s="156">
        <v>31316.047383671383</v>
      </c>
      <c r="K34" s="156">
        <v>32202.56253813301</v>
      </c>
      <c r="L34" s="156">
        <v>33028.945806034972</v>
      </c>
      <c r="M34" s="156">
        <v>33207.606510238242</v>
      </c>
      <c r="N34" s="156">
        <v>34014.1</v>
      </c>
      <c r="O34" s="156">
        <v>35157.797203451693</v>
      </c>
      <c r="P34" s="156">
        <v>36080.856760374831</v>
      </c>
      <c r="Q34" s="156">
        <v>37329.55991400114</v>
      </c>
      <c r="R34" s="156">
        <v>38376.628081807146</v>
      </c>
      <c r="S34" s="156">
        <v>39891.588546648811</v>
      </c>
    </row>
    <row r="35" spans="1:19" ht="12.75" customHeight="1" x14ac:dyDescent="0.2">
      <c r="A35" s="221"/>
      <c r="B35" s="154" t="s">
        <v>92</v>
      </c>
      <c r="C35" s="155" t="s">
        <v>93</v>
      </c>
      <c r="D35" s="156">
        <v>3081.5357884476844</v>
      </c>
      <c r="E35" s="156">
        <v>3224.4366436417167</v>
      </c>
      <c r="F35" s="156">
        <v>3393.761516478909</v>
      </c>
      <c r="G35" s="156">
        <v>3572.3543516298359</v>
      </c>
      <c r="H35" s="156">
        <v>3706.9095450336968</v>
      </c>
      <c r="I35" s="156">
        <v>3869.7493169621971</v>
      </c>
      <c r="J35" s="156">
        <v>4190.5999659110257</v>
      </c>
      <c r="K35" s="156">
        <v>4213.1932451577541</v>
      </c>
      <c r="L35" s="156">
        <v>4266.9805326694941</v>
      </c>
      <c r="M35" s="156">
        <v>4103.0450752002162</v>
      </c>
      <c r="N35" s="156">
        <v>4194.8</v>
      </c>
      <c r="O35" s="156">
        <v>4308.350335997603</v>
      </c>
      <c r="P35" s="156">
        <v>4501.204819277109</v>
      </c>
      <c r="Q35" s="156">
        <v>4756.1756833837917</v>
      </c>
      <c r="R35" s="156">
        <v>4712.1533250004532</v>
      </c>
      <c r="S35" s="156">
        <v>4888.9010358304404</v>
      </c>
    </row>
    <row r="36" spans="1:19" ht="12.75" customHeight="1" x14ac:dyDescent="0.2">
      <c r="A36" s="221"/>
      <c r="B36" s="154" t="s">
        <v>94</v>
      </c>
      <c r="C36" s="155" t="s">
        <v>95</v>
      </c>
      <c r="D36" s="156">
        <v>3714.1373903462304</v>
      </c>
      <c r="E36" s="156">
        <v>3912.3542067715998</v>
      </c>
      <c r="F36" s="156">
        <v>4123.3132151250675</v>
      </c>
      <c r="G36" s="156">
        <v>4190.0503315836086</v>
      </c>
      <c r="H36" s="156">
        <v>4396.1415067932739</v>
      </c>
      <c r="I36" s="156">
        <v>4611.6753202930258</v>
      </c>
      <c r="J36" s="156">
        <v>4730.9101755582069</v>
      </c>
      <c r="K36" s="156">
        <v>4811.0153979793386</v>
      </c>
      <c r="L36" s="156">
        <v>4980.5743331215426</v>
      </c>
      <c r="M36" s="156">
        <v>4923.5642318794999</v>
      </c>
      <c r="N36" s="156">
        <v>5195.3999999999996</v>
      </c>
      <c r="O36" s="156">
        <v>5394.5866012766037</v>
      </c>
      <c r="P36" s="156">
        <v>5482.4631860776444</v>
      </c>
      <c r="Q36" s="156">
        <v>5546.2243868193582</v>
      </c>
      <c r="R36" s="156">
        <v>5691.2667789794032</v>
      </c>
      <c r="S36" s="156">
        <v>5803.8390408774949</v>
      </c>
    </row>
    <row r="37" spans="1:19" ht="12.75" customHeight="1" x14ac:dyDescent="0.2">
      <c r="A37" s="221"/>
      <c r="B37" s="154" t="s">
        <v>96</v>
      </c>
      <c r="C37" s="155" t="s">
        <v>97</v>
      </c>
      <c r="D37" s="156">
        <v>44.179344831970162</v>
      </c>
      <c r="E37" s="156">
        <v>48.805344808062507</v>
      </c>
      <c r="F37" s="156">
        <v>53.07234831349097</v>
      </c>
      <c r="G37" s="156">
        <v>60.052275722031411</v>
      </c>
      <c r="H37" s="156">
        <v>71.37781797041535</v>
      </c>
      <c r="I37" s="156">
        <v>81.746835167466713</v>
      </c>
      <c r="J37" s="156">
        <v>92.679393216294528</v>
      </c>
      <c r="K37" s="156">
        <v>102.89448919866393</v>
      </c>
      <c r="L37" s="156">
        <v>110.30445696667951</v>
      </c>
      <c r="M37" s="156">
        <v>110.30113783149311</v>
      </c>
      <c r="N37" s="156">
        <v>112.8</v>
      </c>
      <c r="O37" s="156">
        <v>119.23703273870804</v>
      </c>
      <c r="P37" s="156">
        <v>128.8710397144132</v>
      </c>
      <c r="Q37" s="156">
        <v>152.42859023298672</v>
      </c>
      <c r="R37" s="156">
        <v>175.89623752332301</v>
      </c>
      <c r="S37" s="156">
        <v>156.87775014348574</v>
      </c>
    </row>
    <row r="38" spans="1:19" ht="12.75" customHeight="1" x14ac:dyDescent="0.2">
      <c r="A38" s="221"/>
      <c r="B38" s="154" t="s">
        <v>98</v>
      </c>
      <c r="C38" s="155" t="s">
        <v>99</v>
      </c>
      <c r="D38" s="156">
        <v>0</v>
      </c>
      <c r="E38" s="156">
        <v>0</v>
      </c>
      <c r="F38" s="156">
        <v>0</v>
      </c>
      <c r="G38" s="156">
        <v>0</v>
      </c>
      <c r="H38" s="156">
        <v>0</v>
      </c>
      <c r="I38" s="156">
        <v>0</v>
      </c>
      <c r="J38" s="156">
        <v>0</v>
      </c>
      <c r="K38" s="156">
        <v>0</v>
      </c>
      <c r="L38" s="156">
        <v>0</v>
      </c>
      <c r="M38" s="156">
        <v>0</v>
      </c>
      <c r="N38" s="156">
        <v>0</v>
      </c>
      <c r="O38" s="156">
        <v>0</v>
      </c>
      <c r="P38" s="156">
        <v>0</v>
      </c>
      <c r="Q38" s="156">
        <v>0</v>
      </c>
      <c r="R38" s="156">
        <v>0</v>
      </c>
      <c r="S38" s="156">
        <v>0</v>
      </c>
    </row>
    <row r="39" spans="1:19" ht="12.75" customHeight="1" x14ac:dyDescent="0.2">
      <c r="A39" s="222"/>
      <c r="B39" s="162" t="s">
        <v>65</v>
      </c>
      <c r="C39" s="163" t="s">
        <v>66</v>
      </c>
      <c r="D39" s="164">
        <f>SUM(D18:D38)</f>
        <v>263920.41361189977</v>
      </c>
      <c r="E39" s="164">
        <f t="shared" ref="E39:S39" si="1">SUM(E18:E38)</f>
        <v>267618.2765258748</v>
      </c>
      <c r="F39" s="164">
        <f t="shared" si="1"/>
        <v>272774.32666526898</v>
      </c>
      <c r="G39" s="164">
        <f t="shared" si="1"/>
        <v>279409.52195796341</v>
      </c>
      <c r="H39" s="164">
        <f t="shared" si="1"/>
        <v>292258.7903451543</v>
      </c>
      <c r="I39" s="164">
        <f t="shared" si="1"/>
        <v>300022.74978501996</v>
      </c>
      <c r="J39" s="164">
        <f t="shared" si="1"/>
        <v>314372.4433270836</v>
      </c>
      <c r="K39" s="164">
        <f t="shared" si="1"/>
        <v>325079.16153917753</v>
      </c>
      <c r="L39" s="164">
        <f t="shared" si="1"/>
        <v>324116.88731030037</v>
      </c>
      <c r="M39" s="164">
        <f t="shared" si="1"/>
        <v>305453.84088330762</v>
      </c>
      <c r="N39" s="164">
        <f t="shared" si="1"/>
        <v>324492.99999999994</v>
      </c>
      <c r="O39" s="164">
        <f t="shared" si="1"/>
        <v>334052.37444546341</v>
      </c>
      <c r="P39" s="164">
        <f t="shared" si="1"/>
        <v>333640.24988844269</v>
      </c>
      <c r="Q39" s="164">
        <f t="shared" si="1"/>
        <v>338117.23926111183</v>
      </c>
      <c r="R39" s="164">
        <f t="shared" si="1"/>
        <v>347116.00818796078</v>
      </c>
      <c r="S39" s="164">
        <f t="shared" si="1"/>
        <v>362300.23595433956</v>
      </c>
    </row>
    <row r="40" spans="1:19" ht="12.75" customHeight="1" x14ac:dyDescent="0.2">
      <c r="C40" s="165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</row>
    <row r="41" spans="1:19" ht="12.75" customHeight="1" x14ac:dyDescent="0.2">
      <c r="A41" s="220" t="s">
        <v>100</v>
      </c>
      <c r="B41" s="150" t="s">
        <v>101</v>
      </c>
      <c r="C41" s="151" t="s">
        <v>102</v>
      </c>
      <c r="D41" s="152">
        <v>4188.7739966944946</v>
      </c>
      <c r="E41" s="152">
        <v>4240.62960027177</v>
      </c>
      <c r="F41" s="152">
        <v>4432.4789531175866</v>
      </c>
      <c r="G41" s="152">
        <v>4294.7097833365733</v>
      </c>
      <c r="H41" s="152">
        <v>4293.5426221389662</v>
      </c>
      <c r="I41" s="152">
        <v>4178.7763010373465</v>
      </c>
      <c r="J41" s="152">
        <v>4326.5297426282596</v>
      </c>
      <c r="K41" s="152">
        <v>4104.8179439716241</v>
      </c>
      <c r="L41" s="152">
        <v>3944.5040465799366</v>
      </c>
      <c r="M41" s="152">
        <v>4013.1867144413618</v>
      </c>
      <c r="N41" s="152">
        <v>4125.6000000000004</v>
      </c>
      <c r="O41" s="152">
        <v>4195.2904179847628</v>
      </c>
      <c r="P41" s="152">
        <v>3996.6979027219991</v>
      </c>
      <c r="Q41" s="152">
        <v>4194.3749725768948</v>
      </c>
      <c r="R41" s="152">
        <v>4112.0953571363871</v>
      </c>
      <c r="S41" s="152">
        <v>4229.0488033744214</v>
      </c>
    </row>
    <row r="42" spans="1:19" ht="12.75" customHeight="1" x14ac:dyDescent="0.2">
      <c r="A42" s="221"/>
      <c r="B42" s="154" t="s">
        <v>103</v>
      </c>
      <c r="C42" s="155" t="s">
        <v>104</v>
      </c>
      <c r="D42" s="156">
        <v>644.46751705725296</v>
      </c>
      <c r="E42" s="156">
        <v>654.62575019816552</v>
      </c>
      <c r="F42" s="156">
        <v>652.31543290926959</v>
      </c>
      <c r="G42" s="156">
        <v>620.50417989760876</v>
      </c>
      <c r="H42" s="156">
        <v>594.92280860409539</v>
      </c>
      <c r="I42" s="156">
        <v>569.18002808346671</v>
      </c>
      <c r="J42" s="156">
        <v>548.29981251065283</v>
      </c>
      <c r="K42" s="156">
        <v>551.39036824851871</v>
      </c>
      <c r="L42" s="156">
        <v>508.40042913537553</v>
      </c>
      <c r="M42" s="156">
        <v>438.73344640510396</v>
      </c>
      <c r="N42" s="156">
        <v>445</v>
      </c>
      <c r="O42" s="156">
        <v>423.88109990079175</v>
      </c>
      <c r="P42" s="156">
        <v>404.46229361892011</v>
      </c>
      <c r="Q42" s="156">
        <v>406.21297880742401</v>
      </c>
      <c r="R42" s="156">
        <v>406.68079633353256</v>
      </c>
      <c r="S42" s="156">
        <v>442.48271338380391</v>
      </c>
    </row>
    <row r="43" spans="1:19" ht="12.75" customHeight="1" x14ac:dyDescent="0.2">
      <c r="A43" s="221"/>
      <c r="B43" s="154" t="s">
        <v>105</v>
      </c>
      <c r="C43" s="155" t="s">
        <v>106</v>
      </c>
      <c r="D43" s="156">
        <v>9027.1009026571173</v>
      </c>
      <c r="E43" s="156">
        <v>9084.5883818367111</v>
      </c>
      <c r="F43" s="156">
        <v>8517.7257229866154</v>
      </c>
      <c r="G43" s="156">
        <v>8251.679519581794</v>
      </c>
      <c r="H43" s="156">
        <v>7700.0839739034946</v>
      </c>
      <c r="I43" s="156">
        <v>7876.7592985664369</v>
      </c>
      <c r="J43" s="156">
        <v>7939.534685529231</v>
      </c>
      <c r="K43" s="156">
        <v>8152.2424793952496</v>
      </c>
      <c r="L43" s="156">
        <v>6667.9512952180567</v>
      </c>
      <c r="M43" s="156">
        <v>6324.7930449628775</v>
      </c>
      <c r="N43" s="156">
        <v>6452</v>
      </c>
      <c r="O43" s="156">
        <v>6165.9772008311029</v>
      </c>
      <c r="P43" s="156">
        <v>5839.9821508255245</v>
      </c>
      <c r="Q43" s="156">
        <v>5620.7274801456715</v>
      </c>
      <c r="R43" s="156">
        <v>6135.8078365306228</v>
      </c>
      <c r="S43" s="156">
        <v>6470.6150300181298</v>
      </c>
    </row>
    <row r="44" spans="1:19" ht="12.75" customHeight="1" x14ac:dyDescent="0.2">
      <c r="A44" s="221"/>
      <c r="B44" s="154" t="s">
        <v>107</v>
      </c>
      <c r="C44" s="155" t="s">
        <v>108</v>
      </c>
      <c r="D44" s="156">
        <v>504.30139424503113</v>
      </c>
      <c r="E44" s="156">
        <v>518.967274374363</v>
      </c>
      <c r="F44" s="156">
        <v>277.16785647295075</v>
      </c>
      <c r="G44" s="156">
        <v>439.80731428077678</v>
      </c>
      <c r="H44" s="156">
        <v>386.92590917899361</v>
      </c>
      <c r="I44" s="156">
        <v>481.11985544634206</v>
      </c>
      <c r="J44" s="156">
        <v>541.16243395261631</v>
      </c>
      <c r="K44" s="156">
        <v>653.25074197784932</v>
      </c>
      <c r="L44" s="156">
        <v>832.02266501400936</v>
      </c>
      <c r="M44" s="156">
        <v>1091.1051455143829</v>
      </c>
      <c r="N44" s="156">
        <v>743.8</v>
      </c>
      <c r="O44" s="156">
        <v>860.77157778484923</v>
      </c>
      <c r="P44" s="156">
        <v>653.99375278893353</v>
      </c>
      <c r="Q44" s="156">
        <v>857.88249747707425</v>
      </c>
      <c r="R44" s="156">
        <v>959.63987464449394</v>
      </c>
      <c r="S44" s="156">
        <v>717.7020415972014</v>
      </c>
    </row>
    <row r="45" spans="1:19" ht="12.75" customHeight="1" x14ac:dyDescent="0.2">
      <c r="A45" s="221"/>
      <c r="B45" s="154" t="s">
        <v>109</v>
      </c>
      <c r="C45" s="155" t="s">
        <v>110</v>
      </c>
      <c r="D45" s="156">
        <v>5839.3016061363678</v>
      </c>
      <c r="E45" s="156">
        <v>6235.8950622597922</v>
      </c>
      <c r="F45" s="156">
        <v>6538.4508140223361</v>
      </c>
      <c r="G45" s="156">
        <v>6137.1035366891392</v>
      </c>
      <c r="H45" s="156">
        <v>6009.4340410062314</v>
      </c>
      <c r="I45" s="156">
        <v>6355.6275473752157</v>
      </c>
      <c r="J45" s="156">
        <v>6455.9942865377207</v>
      </c>
      <c r="K45" s="156">
        <v>6228.6876841773092</v>
      </c>
      <c r="L45" s="156">
        <v>5911.4924681271714</v>
      </c>
      <c r="M45" s="156">
        <v>6853.7753813406098</v>
      </c>
      <c r="N45" s="156">
        <v>6462.2753563737206</v>
      </c>
      <c r="O45" s="156">
        <v>6103.2495884076479</v>
      </c>
      <c r="P45" s="156">
        <v>5859.8619413951983</v>
      </c>
      <c r="Q45" s="156">
        <v>5696.5871695303058</v>
      </c>
      <c r="R45" s="156">
        <v>5424.9699541183663</v>
      </c>
      <c r="S45" s="156">
        <v>5680.1848671892358</v>
      </c>
    </row>
    <row r="46" spans="1:19" ht="12.75" customHeight="1" x14ac:dyDescent="0.2">
      <c r="A46" s="221"/>
      <c r="B46" s="154" t="s">
        <v>111</v>
      </c>
      <c r="C46" s="155" t="s">
        <v>112</v>
      </c>
      <c r="D46" s="156">
        <v>1459.8254015340908</v>
      </c>
      <c r="E46" s="156">
        <v>1555.4083008927469</v>
      </c>
      <c r="F46" s="156">
        <v>1959.8555050075752</v>
      </c>
      <c r="G46" s="156">
        <v>1661.1596996532869</v>
      </c>
      <c r="H46" s="156">
        <v>1553.8155337413139</v>
      </c>
      <c r="I46" s="156">
        <v>1839.5198908248258</v>
      </c>
      <c r="J46" s="156">
        <v>2037.1666134111501</v>
      </c>
      <c r="K46" s="156">
        <v>1938.3426464294055</v>
      </c>
      <c r="L46" s="156">
        <v>1595.3559908393599</v>
      </c>
      <c r="M46" s="156">
        <v>2195.8601306835658</v>
      </c>
      <c r="N46" s="156">
        <v>2338.2246436262794</v>
      </c>
      <c r="O46" s="156">
        <v>2248.9582621436125</v>
      </c>
      <c r="P46" s="156">
        <v>2188.9555507957862</v>
      </c>
      <c r="Q46" s="156">
        <v>2080.0790583666731</v>
      </c>
      <c r="R46" s="156">
        <v>1666.7641907650673</v>
      </c>
      <c r="S46" s="156">
        <v>1907.5236426543456</v>
      </c>
    </row>
    <row r="47" spans="1:19" ht="12.75" customHeight="1" x14ac:dyDescent="0.2">
      <c r="A47" s="221"/>
      <c r="B47" s="154" t="s">
        <v>113</v>
      </c>
      <c r="C47" s="155" t="s">
        <v>114</v>
      </c>
      <c r="D47" s="156">
        <v>2646.3109717336952</v>
      </c>
      <c r="E47" s="156">
        <v>2693.5794360774539</v>
      </c>
      <c r="F47" s="156">
        <v>2755.0175988348356</v>
      </c>
      <c r="G47" s="156">
        <v>2743.7193528179209</v>
      </c>
      <c r="H47" s="156">
        <v>2652.7140796244862</v>
      </c>
      <c r="I47" s="156">
        <v>2689.0463594901435</v>
      </c>
      <c r="J47" s="156">
        <v>2860.2778251235727</v>
      </c>
      <c r="K47" s="156">
        <v>3130.7845834065834</v>
      </c>
      <c r="L47" s="156">
        <v>2914.2666680554539</v>
      </c>
      <c r="M47" s="156">
        <v>2435.1615765649394</v>
      </c>
      <c r="N47" s="156">
        <v>2800.2</v>
      </c>
      <c r="O47" s="156">
        <v>3172.7907455590289</v>
      </c>
      <c r="P47" s="156">
        <v>3089.3351182507809</v>
      </c>
      <c r="Q47" s="156">
        <v>2763.985783862051</v>
      </c>
      <c r="R47" s="156">
        <v>2795.1379454015178</v>
      </c>
      <c r="S47" s="156">
        <v>2970.5649238842275</v>
      </c>
    </row>
    <row r="48" spans="1:19" ht="12.75" customHeight="1" x14ac:dyDescent="0.2">
      <c r="A48" s="221"/>
      <c r="B48" s="154" t="s">
        <v>115</v>
      </c>
      <c r="C48" s="155" t="s">
        <v>116</v>
      </c>
      <c r="D48" s="156">
        <v>7794.7408568885867</v>
      </c>
      <c r="E48" s="156">
        <v>7711.5841920507301</v>
      </c>
      <c r="F48" s="156">
        <v>7666.1407244761722</v>
      </c>
      <c r="G48" s="156">
        <v>7410.9476594733542</v>
      </c>
      <c r="H48" s="156">
        <v>8085.5026591736114</v>
      </c>
      <c r="I48" s="156">
        <v>8651.0139437677572</v>
      </c>
      <c r="J48" s="156">
        <v>9038.7975115050285</v>
      </c>
      <c r="K48" s="156">
        <v>10338.776227753593</v>
      </c>
      <c r="L48" s="156">
        <v>9252.9711375212228</v>
      </c>
      <c r="M48" s="156">
        <v>5871.2329690325632</v>
      </c>
      <c r="N48" s="156">
        <v>7540.7</v>
      </c>
      <c r="O48" s="156">
        <v>7640.9037306029231</v>
      </c>
      <c r="P48" s="156">
        <v>7526.2829094154404</v>
      </c>
      <c r="Q48" s="156">
        <v>7623.6233600982841</v>
      </c>
      <c r="R48" s="156">
        <v>7769.6864300853222</v>
      </c>
      <c r="S48" s="156">
        <v>7744.2218517405054</v>
      </c>
    </row>
    <row r="49" spans="1:19" ht="12.75" customHeight="1" x14ac:dyDescent="0.2">
      <c r="A49" s="221"/>
      <c r="B49" s="154" t="s">
        <v>117</v>
      </c>
      <c r="C49" s="155" t="s">
        <v>118</v>
      </c>
      <c r="D49" s="156">
        <v>8448.0018646438093</v>
      </c>
      <c r="E49" s="156">
        <v>5929.9060129090703</v>
      </c>
      <c r="F49" s="156">
        <v>5437.4331078769956</v>
      </c>
      <c r="G49" s="156">
        <v>6152.1180308037938</v>
      </c>
      <c r="H49" s="156">
        <v>8721.2281721680338</v>
      </c>
      <c r="I49" s="156">
        <v>8332.2992521960623</v>
      </c>
      <c r="J49" s="156">
        <v>8915.9706834838926</v>
      </c>
      <c r="K49" s="156">
        <v>8565.4750209408394</v>
      </c>
      <c r="L49" s="156">
        <v>8173.8831543533279</v>
      </c>
      <c r="M49" s="156">
        <v>7469.7008839816244</v>
      </c>
      <c r="N49" s="156">
        <v>8337.1</v>
      </c>
      <c r="O49" s="156">
        <v>8033.0569230481251</v>
      </c>
      <c r="P49" s="156">
        <v>7516.1088799643012</v>
      </c>
      <c r="Q49" s="156">
        <v>8092.6681584836124</v>
      </c>
      <c r="R49" s="156">
        <v>8451.986305092114</v>
      </c>
      <c r="S49" s="156">
        <v>2684.5955523973507</v>
      </c>
    </row>
    <row r="50" spans="1:19" ht="12.75" customHeight="1" x14ac:dyDescent="0.2">
      <c r="A50" s="221"/>
      <c r="B50" s="154" t="s">
        <v>119</v>
      </c>
      <c r="C50" s="155" t="s">
        <v>120</v>
      </c>
      <c r="D50" s="156">
        <v>2346.5906683052931</v>
      </c>
      <c r="E50" s="156">
        <v>2653.1536632317971</v>
      </c>
      <c r="F50" s="156">
        <v>2479.8358177665477</v>
      </c>
      <c r="G50" s="156">
        <v>2394.8545136413718</v>
      </c>
      <c r="H50" s="156">
        <v>2244.3640591693043</v>
      </c>
      <c r="I50" s="156">
        <v>2257.6712492788643</v>
      </c>
      <c r="J50" s="156">
        <v>2377.173171978865</v>
      </c>
      <c r="K50" s="156">
        <v>2525.8270338465995</v>
      </c>
      <c r="L50" s="156">
        <v>2449.0922536898352</v>
      </c>
      <c r="M50" s="156">
        <v>1984.8588662121333</v>
      </c>
      <c r="N50" s="156">
        <v>1979</v>
      </c>
      <c r="O50" s="156">
        <v>2348.8946708346589</v>
      </c>
      <c r="P50" s="156">
        <v>2043.9982150825526</v>
      </c>
      <c r="Q50" s="156">
        <v>1991.9266377078673</v>
      </c>
      <c r="R50" s="156">
        <v>1755.9734072423598</v>
      </c>
      <c r="S50" s="156">
        <v>2306.4308945311432</v>
      </c>
    </row>
    <row r="51" spans="1:19" ht="12.75" customHeight="1" x14ac:dyDescent="0.2">
      <c r="A51" s="221"/>
      <c r="B51" s="154" t="s">
        <v>121</v>
      </c>
      <c r="C51" s="155" t="s">
        <v>122</v>
      </c>
      <c r="D51" s="156">
        <v>5653.0491164131026</v>
      </c>
      <c r="E51" s="156">
        <v>6307.7794134299629</v>
      </c>
      <c r="F51" s="156">
        <v>6539.8152949873665</v>
      </c>
      <c r="G51" s="156">
        <v>6398.9156027909185</v>
      </c>
      <c r="H51" s="156">
        <v>6313.545636586784</v>
      </c>
      <c r="I51" s="156">
        <v>6860.6385178896035</v>
      </c>
      <c r="J51" s="156">
        <v>7520.5599113686721</v>
      </c>
      <c r="K51" s="156">
        <v>8006.2253751253875</v>
      </c>
      <c r="L51" s="156">
        <v>7504.8694366035807</v>
      </c>
      <c r="M51" s="156">
        <v>5033.0791090543526</v>
      </c>
      <c r="N51" s="156">
        <v>7209.4</v>
      </c>
      <c r="O51" s="156">
        <v>8023.604065664601</v>
      </c>
      <c r="P51" s="156">
        <v>7444.6229361892028</v>
      </c>
      <c r="Q51" s="156">
        <v>6768.9877583256548</v>
      </c>
      <c r="R51" s="156">
        <v>6429.8135970871144</v>
      </c>
      <c r="S51" s="156">
        <v>6960.2886113312743</v>
      </c>
    </row>
    <row r="52" spans="1:19" ht="12.75" customHeight="1" x14ac:dyDescent="0.2">
      <c r="A52" s="221"/>
      <c r="B52" s="154" t="s">
        <v>123</v>
      </c>
      <c r="C52" s="155" t="s">
        <v>124</v>
      </c>
      <c r="D52" s="156">
        <v>8909.9249904648896</v>
      </c>
      <c r="E52" s="156">
        <v>7650.4359642169629</v>
      </c>
      <c r="F52" s="156">
        <v>7441.4935287043063</v>
      </c>
      <c r="G52" s="156">
        <v>8218.0891279459101</v>
      </c>
      <c r="H52" s="156">
        <v>8423.4437913140846</v>
      </c>
      <c r="I52" s="156">
        <v>8014.6730670846528</v>
      </c>
      <c r="J52" s="156">
        <v>8325.3792398159203</v>
      </c>
      <c r="K52" s="156">
        <v>8567.2330172387046</v>
      </c>
      <c r="L52" s="156">
        <v>8278.3547033028844</v>
      </c>
      <c r="M52" s="156">
        <v>5690.5053409563179</v>
      </c>
      <c r="N52" s="156">
        <v>8549.9</v>
      </c>
      <c r="O52" s="156">
        <v>8457.967542069895</v>
      </c>
      <c r="P52" s="156">
        <v>7509.7724230254362</v>
      </c>
      <c r="Q52" s="156">
        <v>7709.6222192970909</v>
      </c>
      <c r="R52" s="156">
        <v>8292.1218049743675</v>
      </c>
      <c r="S52" s="156">
        <v>10874.306485555768</v>
      </c>
    </row>
    <row r="53" spans="1:19" ht="12.75" customHeight="1" x14ac:dyDescent="0.2">
      <c r="A53" s="221"/>
      <c r="B53" s="154" t="s">
        <v>125</v>
      </c>
      <c r="C53" s="155" t="s">
        <v>126</v>
      </c>
      <c r="D53" s="156">
        <v>3189.8122642709204</v>
      </c>
      <c r="E53" s="156">
        <v>3376.7410259313692</v>
      </c>
      <c r="F53" s="156">
        <v>3465.7015811366728</v>
      </c>
      <c r="G53" s="156">
        <v>3493.5087378221433</v>
      </c>
      <c r="H53" s="156">
        <v>3438.4083715522283</v>
      </c>
      <c r="I53" s="156">
        <v>3539.1699049734307</v>
      </c>
      <c r="J53" s="156">
        <v>3833.5179819328478</v>
      </c>
      <c r="K53" s="156">
        <v>3998.4074621772452</v>
      </c>
      <c r="L53" s="156">
        <v>3767.4336246315652</v>
      </c>
      <c r="M53" s="156">
        <v>3473.4749351334467</v>
      </c>
      <c r="N53" s="156">
        <v>3333.5000000000073</v>
      </c>
      <c r="O53" s="156">
        <v>3327.3122063529954</v>
      </c>
      <c r="P53" s="156">
        <v>3273.6278447121585</v>
      </c>
      <c r="Q53" s="156">
        <v>2995.5684261331116</v>
      </c>
      <c r="R53" s="156">
        <v>3060.9749470137613</v>
      </c>
      <c r="S53" s="156">
        <v>2993.5226434173746</v>
      </c>
    </row>
    <row r="54" spans="1:19" ht="12.75" customHeight="1" x14ac:dyDescent="0.2">
      <c r="A54" s="222"/>
      <c r="B54" s="162" t="s">
        <v>65</v>
      </c>
      <c r="C54" s="166" t="s">
        <v>71</v>
      </c>
      <c r="D54" s="164">
        <f>SUM(D41:D53)</f>
        <v>60652.201551044651</v>
      </c>
      <c r="E54" s="164">
        <f t="shared" ref="E54:S54" si="2">SUM(E41:E53)</f>
        <v>58613.294077680897</v>
      </c>
      <c r="F54" s="164">
        <f t="shared" si="2"/>
        <v>58163.431938299233</v>
      </c>
      <c r="G54" s="164">
        <f t="shared" si="2"/>
        <v>58217.117058734591</v>
      </c>
      <c r="H54" s="164">
        <f t="shared" si="2"/>
        <v>60417.931658161637</v>
      </c>
      <c r="I54" s="164">
        <f t="shared" si="2"/>
        <v>61645.495216014147</v>
      </c>
      <c r="J54" s="164">
        <f t="shared" si="2"/>
        <v>64720.363899778429</v>
      </c>
      <c r="K54" s="164">
        <f t="shared" si="2"/>
        <v>66761.460584688917</v>
      </c>
      <c r="L54" s="164">
        <f t="shared" si="2"/>
        <v>61800.597873071776</v>
      </c>
      <c r="M54" s="164">
        <f t="shared" si="2"/>
        <v>52875.467544283281</v>
      </c>
      <c r="N54" s="164">
        <f t="shared" si="2"/>
        <v>60316.700000000012</v>
      </c>
      <c r="O54" s="164">
        <f t="shared" si="2"/>
        <v>61002.65803118499</v>
      </c>
      <c r="P54" s="164">
        <f t="shared" si="2"/>
        <v>57347.701918786239</v>
      </c>
      <c r="Q54" s="164">
        <f t="shared" si="2"/>
        <v>56802.246500811714</v>
      </c>
      <c r="R54" s="164">
        <f t="shared" si="2"/>
        <v>57261.652446425032</v>
      </c>
      <c r="S54" s="164">
        <f t="shared" si="2"/>
        <v>55981.488061074779</v>
      </c>
    </row>
    <row r="55" spans="1:19" ht="12.75" customHeight="1" x14ac:dyDescent="0.2">
      <c r="C55" s="165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</row>
    <row r="56" spans="1:19" ht="12.75" customHeight="1" x14ac:dyDescent="0.2">
      <c r="A56" s="220" t="s">
        <v>127</v>
      </c>
      <c r="B56" s="150" t="s">
        <v>101</v>
      </c>
      <c r="C56" s="151" t="s">
        <v>102</v>
      </c>
      <c r="D56" s="152">
        <v>4188.7739966944946</v>
      </c>
      <c r="E56" s="152">
        <v>4240.62960027177</v>
      </c>
      <c r="F56" s="152">
        <v>4432.4789531175866</v>
      </c>
      <c r="G56" s="152">
        <v>4294.7097833365733</v>
      </c>
      <c r="H56" s="152">
        <v>4293.5426221389662</v>
      </c>
      <c r="I56" s="152">
        <v>4178.7763010373465</v>
      </c>
      <c r="J56" s="152">
        <v>4326.5297426282596</v>
      </c>
      <c r="K56" s="152">
        <v>4104.8179439716241</v>
      </c>
      <c r="L56" s="152">
        <v>3944.5040465799366</v>
      </c>
      <c r="M56" s="152">
        <v>4013.1867144413618</v>
      </c>
      <c r="N56" s="152">
        <v>4125.6000000000004</v>
      </c>
      <c r="O56" s="152">
        <v>4195.2904179847628</v>
      </c>
      <c r="P56" s="152">
        <v>3996.6979027219991</v>
      </c>
      <c r="Q56" s="152">
        <v>4194.3749725768948</v>
      </c>
      <c r="R56" s="152">
        <v>4112.0953571363871</v>
      </c>
      <c r="S56" s="152">
        <v>4229.0488033744214</v>
      </c>
    </row>
    <row r="57" spans="1:19" ht="12.75" customHeight="1" x14ac:dyDescent="0.2">
      <c r="A57" s="221"/>
      <c r="B57" s="154" t="s">
        <v>103</v>
      </c>
      <c r="C57" s="155" t="s">
        <v>104</v>
      </c>
      <c r="D57" s="156">
        <v>644.46751705725296</v>
      </c>
      <c r="E57" s="156">
        <v>654.62575019816552</v>
      </c>
      <c r="F57" s="156">
        <v>652.31543290926959</v>
      </c>
      <c r="G57" s="156">
        <v>620.50417989760876</v>
      </c>
      <c r="H57" s="156">
        <v>594.92280860409539</v>
      </c>
      <c r="I57" s="156">
        <v>569.18002808346671</v>
      </c>
      <c r="J57" s="156">
        <v>548.29981251065283</v>
      </c>
      <c r="K57" s="156">
        <v>551.39036824851871</v>
      </c>
      <c r="L57" s="156">
        <v>508.40042913537553</v>
      </c>
      <c r="M57" s="156">
        <v>438.73344640510396</v>
      </c>
      <c r="N57" s="156">
        <v>445</v>
      </c>
      <c r="O57" s="156">
        <v>423.88109990079175</v>
      </c>
      <c r="P57" s="156">
        <v>404.46229361892011</v>
      </c>
      <c r="Q57" s="156">
        <v>406.21297880742401</v>
      </c>
      <c r="R57" s="156">
        <v>406.68079633353256</v>
      </c>
      <c r="S57" s="156">
        <v>442.48271338380391</v>
      </c>
    </row>
    <row r="58" spans="1:19" ht="12.75" customHeight="1" x14ac:dyDescent="0.2">
      <c r="A58" s="221"/>
      <c r="B58" s="154" t="s">
        <v>128</v>
      </c>
      <c r="C58" s="155" t="s">
        <v>129</v>
      </c>
      <c r="D58" s="156">
        <v>1887.9518582870703</v>
      </c>
      <c r="E58" s="156">
        <v>1889.5934775223643</v>
      </c>
      <c r="F58" s="156">
        <v>1984.9720294380511</v>
      </c>
      <c r="G58" s="156">
        <v>2134.5559803858037</v>
      </c>
      <c r="H58" s="156">
        <v>2044.2262558404927</v>
      </c>
      <c r="I58" s="156">
        <v>2623.5182705809357</v>
      </c>
      <c r="J58" s="156">
        <v>2702.722856655872</v>
      </c>
      <c r="K58" s="156">
        <v>3039.3687759175191</v>
      </c>
      <c r="L58" s="156">
        <v>2103.9090899621901</v>
      </c>
      <c r="M58" s="156">
        <v>1965.8762875018253</v>
      </c>
      <c r="N58" s="156">
        <v>2094.1</v>
      </c>
      <c r="O58" s="156">
        <v>1761.7879939351965</v>
      </c>
      <c r="P58" s="156">
        <v>1679.0718429272647</v>
      </c>
      <c r="Q58" s="156">
        <v>1780.2641393532535</v>
      </c>
      <c r="R58" s="156">
        <v>2020.5423618281616</v>
      </c>
      <c r="S58" s="156">
        <v>2204.5787896180091</v>
      </c>
    </row>
    <row r="59" spans="1:19" ht="12.75" customHeight="1" x14ac:dyDescent="0.2">
      <c r="A59" s="221"/>
      <c r="B59" s="154" t="s">
        <v>130</v>
      </c>
      <c r="C59" s="155" t="s">
        <v>131</v>
      </c>
      <c r="D59" s="156">
        <v>5635.2502436750428</v>
      </c>
      <c r="E59" s="156">
        <v>5729.0227607292491</v>
      </c>
      <c r="F59" s="156">
        <v>5149.6728492458433</v>
      </c>
      <c r="G59" s="156">
        <v>4821.6793035664141</v>
      </c>
      <c r="H59" s="156">
        <v>4348.2333182610946</v>
      </c>
      <c r="I59" s="156">
        <v>3980.8858265573808</v>
      </c>
      <c r="J59" s="156">
        <v>4007.0521561274927</v>
      </c>
      <c r="K59" s="156">
        <v>3891.7901572889632</v>
      </c>
      <c r="L59" s="156">
        <v>3406.0016457133333</v>
      </c>
      <c r="M59" s="156">
        <v>3326.7811611946672</v>
      </c>
      <c r="N59" s="156">
        <v>3515.3</v>
      </c>
      <c r="O59" s="156">
        <v>3551.6537820788799</v>
      </c>
      <c r="P59" s="156">
        <v>3366.8897813476128</v>
      </c>
      <c r="Q59" s="156">
        <v>3160.5458294940986</v>
      </c>
      <c r="R59" s="156">
        <v>3436.7697407749579</v>
      </c>
      <c r="S59" s="156">
        <v>3591.8809842666742</v>
      </c>
    </row>
    <row r="60" spans="1:19" ht="12.75" customHeight="1" x14ac:dyDescent="0.2">
      <c r="A60" s="221"/>
      <c r="B60" s="154" t="s">
        <v>132</v>
      </c>
      <c r="C60" s="155" t="s">
        <v>12</v>
      </c>
      <c r="D60" s="156">
        <v>1503.898800695004</v>
      </c>
      <c r="E60" s="156">
        <v>1465.9721435850979</v>
      </c>
      <c r="F60" s="156">
        <v>1383.0808443027208</v>
      </c>
      <c r="G60" s="156">
        <v>1295.4442356295767</v>
      </c>
      <c r="H60" s="156">
        <v>1307.6243998019072</v>
      </c>
      <c r="I60" s="156">
        <v>1272.3552014281204</v>
      </c>
      <c r="J60" s="156">
        <v>1229.7596727458658</v>
      </c>
      <c r="K60" s="156">
        <v>1221.0835461887673</v>
      </c>
      <c r="L60" s="156">
        <v>1158.0405595425327</v>
      </c>
      <c r="M60" s="156">
        <v>1032.1355962663847</v>
      </c>
      <c r="N60" s="156">
        <v>842.59999999999945</v>
      </c>
      <c r="O60" s="156">
        <v>852.53542481702607</v>
      </c>
      <c r="P60" s="156">
        <v>794.02052655064699</v>
      </c>
      <c r="Q60" s="156">
        <v>679.91751129831937</v>
      </c>
      <c r="R60" s="156">
        <v>678.4957339275029</v>
      </c>
      <c r="S60" s="156">
        <v>674.15525613344653</v>
      </c>
    </row>
    <row r="61" spans="1:19" ht="12.75" customHeight="1" x14ac:dyDescent="0.2">
      <c r="A61" s="221"/>
      <c r="B61" s="154" t="s">
        <v>107</v>
      </c>
      <c r="C61" s="155" t="s">
        <v>108</v>
      </c>
      <c r="D61" s="156">
        <v>504.30139424503113</v>
      </c>
      <c r="E61" s="156">
        <v>518.967274374363</v>
      </c>
      <c r="F61" s="156">
        <v>277.16785647295075</v>
      </c>
      <c r="G61" s="156">
        <v>439.80731428077678</v>
      </c>
      <c r="H61" s="156">
        <v>386.92590917899361</v>
      </c>
      <c r="I61" s="156">
        <v>481.11985544634206</v>
      </c>
      <c r="J61" s="156">
        <v>541.16243395261631</v>
      </c>
      <c r="K61" s="156">
        <v>653.25074197784932</v>
      </c>
      <c r="L61" s="156">
        <v>832.02266501400936</v>
      </c>
      <c r="M61" s="156">
        <v>1091.1051455143829</v>
      </c>
      <c r="N61" s="156">
        <v>743.8</v>
      </c>
      <c r="O61" s="156">
        <v>860.77157778484923</v>
      </c>
      <c r="P61" s="156">
        <v>653.99375278893353</v>
      </c>
      <c r="Q61" s="156">
        <v>857.88249747707425</v>
      </c>
      <c r="R61" s="156">
        <v>959.63987464449394</v>
      </c>
      <c r="S61" s="156">
        <v>717.7020415972014</v>
      </c>
    </row>
    <row r="62" spans="1:19" ht="12.75" customHeight="1" x14ac:dyDescent="0.2">
      <c r="A62" s="221"/>
      <c r="B62" s="154" t="s">
        <v>109</v>
      </c>
      <c r="C62" s="155" t="s">
        <v>110</v>
      </c>
      <c r="D62" s="156">
        <v>5839.3016061363678</v>
      </c>
      <c r="E62" s="156">
        <v>6235.8950622597922</v>
      </c>
      <c r="F62" s="156">
        <v>6538.4508140223361</v>
      </c>
      <c r="G62" s="156">
        <v>6137.1035366891392</v>
      </c>
      <c r="H62" s="156">
        <v>6009.4340410062314</v>
      </c>
      <c r="I62" s="156">
        <v>6355.6275473752157</v>
      </c>
      <c r="J62" s="156">
        <v>6455.9942865377207</v>
      </c>
      <c r="K62" s="156">
        <v>6228.6876841773092</v>
      </c>
      <c r="L62" s="156">
        <v>5911.4924681271714</v>
      </c>
      <c r="M62" s="156">
        <v>6853.7753813406098</v>
      </c>
      <c r="N62" s="156">
        <v>6462.2753563737206</v>
      </c>
      <c r="O62" s="156">
        <v>6103.2495884076479</v>
      </c>
      <c r="P62" s="156">
        <v>5859.8619413951983</v>
      </c>
      <c r="Q62" s="156">
        <v>5696.5871695303058</v>
      </c>
      <c r="R62" s="156">
        <v>5424.9699541183663</v>
      </c>
      <c r="S62" s="156">
        <v>5680.1848671892358</v>
      </c>
    </row>
    <row r="63" spans="1:19" ht="12.75" customHeight="1" x14ac:dyDescent="0.2">
      <c r="A63" s="221"/>
      <c r="B63" s="154" t="s">
        <v>111</v>
      </c>
      <c r="C63" s="155" t="s">
        <v>112</v>
      </c>
      <c r="D63" s="156">
        <v>1459.8254015340908</v>
      </c>
      <c r="E63" s="156">
        <v>1555.4083008927469</v>
      </c>
      <c r="F63" s="156">
        <v>1959.8555050075752</v>
      </c>
      <c r="G63" s="156">
        <v>1661.1596996532869</v>
      </c>
      <c r="H63" s="156">
        <v>1553.8155337413139</v>
      </c>
      <c r="I63" s="156">
        <v>1839.5198908248258</v>
      </c>
      <c r="J63" s="156">
        <v>2037.1666134111501</v>
      </c>
      <c r="K63" s="156">
        <v>1938.3426464294055</v>
      </c>
      <c r="L63" s="156">
        <v>1595.3559908393599</v>
      </c>
      <c r="M63" s="156">
        <v>2195.8601306835658</v>
      </c>
      <c r="N63" s="156">
        <v>2338.2246436262794</v>
      </c>
      <c r="O63" s="156">
        <v>2248.9582621436125</v>
      </c>
      <c r="P63" s="156">
        <v>2188.9555507957862</v>
      </c>
      <c r="Q63" s="156">
        <v>2080.0790583666731</v>
      </c>
      <c r="R63" s="156">
        <v>1666.7641907650673</v>
      </c>
      <c r="S63" s="156">
        <v>1907.5236426543456</v>
      </c>
    </row>
    <row r="64" spans="1:19" ht="12.75" customHeight="1" x14ac:dyDescent="0.2">
      <c r="A64" s="221"/>
      <c r="B64" s="154" t="s">
        <v>133</v>
      </c>
      <c r="C64" s="155" t="s">
        <v>134</v>
      </c>
      <c r="D64" s="156">
        <v>1634.6357587828961</v>
      </c>
      <c r="E64" s="156">
        <v>1620.7677499716906</v>
      </c>
      <c r="F64" s="156">
        <v>1654.6214871291279</v>
      </c>
      <c r="G64" s="156">
        <v>1696.4767891473873</v>
      </c>
      <c r="H64" s="156">
        <v>1598.3032965140064</v>
      </c>
      <c r="I64" s="156">
        <v>1558.3058485452111</v>
      </c>
      <c r="J64" s="156">
        <v>1655.339185273564</v>
      </c>
      <c r="K64" s="156">
        <v>1769.7852142170195</v>
      </c>
      <c r="L64" s="156">
        <v>1577.1766642015687</v>
      </c>
      <c r="M64" s="156">
        <v>1331.3639375933685</v>
      </c>
      <c r="N64" s="156">
        <v>1554</v>
      </c>
      <c r="O64" s="156">
        <v>1599.7791213522264</v>
      </c>
      <c r="P64" s="156">
        <v>1506.9165551093263</v>
      </c>
      <c r="Q64" s="156">
        <v>1429.24838752139</v>
      </c>
      <c r="R64" s="156">
        <v>1444.9395866166692</v>
      </c>
      <c r="S64" s="156">
        <v>1578.8898302768591</v>
      </c>
    </row>
    <row r="65" spans="1:19" ht="12.75" customHeight="1" x14ac:dyDescent="0.2">
      <c r="A65" s="221"/>
      <c r="B65" s="154" t="s">
        <v>135</v>
      </c>
      <c r="C65" s="155" t="s">
        <v>136</v>
      </c>
      <c r="D65" s="156">
        <v>1011.6752129507991</v>
      </c>
      <c r="E65" s="156">
        <v>1072.8116861057633</v>
      </c>
      <c r="F65" s="156">
        <v>1100.3961117057077</v>
      </c>
      <c r="G65" s="156">
        <v>1047.2425636705336</v>
      </c>
      <c r="H65" s="156">
        <v>1054.4107831104798</v>
      </c>
      <c r="I65" s="156">
        <v>1130.7405109449323</v>
      </c>
      <c r="J65" s="156">
        <v>1204.9386398500087</v>
      </c>
      <c r="K65" s="156">
        <v>1360.9993691895638</v>
      </c>
      <c r="L65" s="156">
        <v>1337.0900038538853</v>
      </c>
      <c r="M65" s="156">
        <v>1103.7976389715709</v>
      </c>
      <c r="N65" s="156">
        <v>1246.1999999999998</v>
      </c>
      <c r="O65" s="156">
        <v>1573.0116242068025</v>
      </c>
      <c r="P65" s="156">
        <v>1582.4185631414546</v>
      </c>
      <c r="Q65" s="156">
        <v>1334.737396340661</v>
      </c>
      <c r="R65" s="156">
        <v>1350.1983587848486</v>
      </c>
      <c r="S65" s="156">
        <v>1391.6750936073684</v>
      </c>
    </row>
    <row r="66" spans="1:19" ht="12.75" customHeight="1" x14ac:dyDescent="0.2">
      <c r="A66" s="221"/>
      <c r="B66" s="154" t="s">
        <v>137</v>
      </c>
      <c r="C66" s="155" t="s">
        <v>138</v>
      </c>
      <c r="D66" s="156">
        <v>2722.6978005678689</v>
      </c>
      <c r="E66" s="156">
        <v>2753.2555769448531</v>
      </c>
      <c r="F66" s="156">
        <v>2751.9281482053602</v>
      </c>
      <c r="G66" s="156">
        <v>2681.6149309830862</v>
      </c>
      <c r="H66" s="156">
        <v>3099.3906509054109</v>
      </c>
      <c r="I66" s="156">
        <v>3384.2754356747109</v>
      </c>
      <c r="J66" s="156">
        <v>3636.228055224135</v>
      </c>
      <c r="K66" s="156">
        <v>4533.1485713694801</v>
      </c>
      <c r="L66" s="156">
        <v>3579.1140229358275</v>
      </c>
      <c r="M66" s="156">
        <v>1563.7601231059543</v>
      </c>
      <c r="N66" s="156">
        <v>2629.5</v>
      </c>
      <c r="O66" s="156">
        <v>2744.230013290156</v>
      </c>
      <c r="P66" s="156">
        <v>2441.2315930388222</v>
      </c>
      <c r="Q66" s="156">
        <v>2580.2290377780705</v>
      </c>
      <c r="R66" s="156">
        <v>2775.1209173414486</v>
      </c>
      <c r="S66" s="156">
        <v>2813.5960716791024</v>
      </c>
    </row>
    <row r="67" spans="1:19" ht="12.75" customHeight="1" x14ac:dyDescent="0.2">
      <c r="A67" s="221"/>
      <c r="B67" s="154" t="s">
        <v>139</v>
      </c>
      <c r="C67" s="155" t="s">
        <v>140</v>
      </c>
      <c r="D67" s="156">
        <v>5072.0430563207174</v>
      </c>
      <c r="E67" s="156">
        <v>4958.3286151058765</v>
      </c>
      <c r="F67" s="156">
        <v>4914.212576270812</v>
      </c>
      <c r="G67" s="156">
        <v>4729.332728490268</v>
      </c>
      <c r="H67" s="156">
        <v>4986.112008268201</v>
      </c>
      <c r="I67" s="156">
        <v>5266.7385080930462</v>
      </c>
      <c r="J67" s="156">
        <v>5402.5694562808931</v>
      </c>
      <c r="K67" s="156">
        <v>5805.6276563841129</v>
      </c>
      <c r="L67" s="156">
        <v>5673.8571145853948</v>
      </c>
      <c r="M67" s="156">
        <v>4307.4728459266089</v>
      </c>
      <c r="N67" s="156">
        <v>4911.2</v>
      </c>
      <c r="O67" s="156">
        <v>4896.6737173127676</v>
      </c>
      <c r="P67" s="156">
        <v>5085.0513163766182</v>
      </c>
      <c r="Q67" s="156">
        <v>5043.3943223202132</v>
      </c>
      <c r="R67" s="156">
        <v>4994.5655127438731</v>
      </c>
      <c r="S67" s="156">
        <v>4930.625780061403</v>
      </c>
    </row>
    <row r="68" spans="1:19" ht="12.75" customHeight="1" x14ac:dyDescent="0.2">
      <c r="A68" s="221"/>
      <c r="B68" s="154" t="s">
        <v>117</v>
      </c>
      <c r="C68" s="155" t="s">
        <v>118</v>
      </c>
      <c r="D68" s="156">
        <v>8448.0018646438093</v>
      </c>
      <c r="E68" s="156">
        <v>5929.9060129090703</v>
      </c>
      <c r="F68" s="156">
        <v>5437.4331078769956</v>
      </c>
      <c r="G68" s="156">
        <v>6152.1180308037938</v>
      </c>
      <c r="H68" s="156">
        <v>8721.2281721680338</v>
      </c>
      <c r="I68" s="156">
        <v>8332.2992521960623</v>
      </c>
      <c r="J68" s="156">
        <v>8915.9706834838926</v>
      </c>
      <c r="K68" s="156">
        <v>8565.4750209408394</v>
      </c>
      <c r="L68" s="156">
        <v>8173.8831543533279</v>
      </c>
      <c r="M68" s="156">
        <v>7469.7008839816244</v>
      </c>
      <c r="N68" s="156">
        <v>8337.1</v>
      </c>
      <c r="O68" s="156">
        <v>8033.0569230481251</v>
      </c>
      <c r="P68" s="156">
        <v>7516.1088799643012</v>
      </c>
      <c r="Q68" s="156">
        <v>8092.6681584836124</v>
      </c>
      <c r="R68" s="156">
        <v>8451.986305092114</v>
      </c>
      <c r="S68" s="156">
        <v>2684.5955523973507</v>
      </c>
    </row>
    <row r="69" spans="1:19" ht="12.75" customHeight="1" x14ac:dyDescent="0.2">
      <c r="A69" s="221"/>
      <c r="B69" s="154" t="s">
        <v>119</v>
      </c>
      <c r="C69" s="155" t="s">
        <v>120</v>
      </c>
      <c r="D69" s="156">
        <v>2346.5906683052931</v>
      </c>
      <c r="E69" s="156">
        <v>2653.1536632317971</v>
      </c>
      <c r="F69" s="156">
        <v>2479.8358177665477</v>
      </c>
      <c r="G69" s="156">
        <v>2394.8545136413718</v>
      </c>
      <c r="H69" s="156">
        <v>2244.3640591693043</v>
      </c>
      <c r="I69" s="156">
        <v>2257.6712492788643</v>
      </c>
      <c r="J69" s="156">
        <v>2377.173171978865</v>
      </c>
      <c r="K69" s="156">
        <v>2525.8270338465995</v>
      </c>
      <c r="L69" s="156">
        <v>2449.0922536898352</v>
      </c>
      <c r="M69" s="156">
        <v>1984.8588662121333</v>
      </c>
      <c r="N69" s="156">
        <v>1979</v>
      </c>
      <c r="O69" s="156">
        <v>2348.8946708346589</v>
      </c>
      <c r="P69" s="156">
        <v>2043.9982150825526</v>
      </c>
      <c r="Q69" s="156">
        <v>1991.9266377078673</v>
      </c>
      <c r="R69" s="156">
        <v>1755.9734072423598</v>
      </c>
      <c r="S69" s="156">
        <v>2306.4308945311432</v>
      </c>
    </row>
    <row r="70" spans="1:19" ht="12.75" customHeight="1" x14ac:dyDescent="0.2">
      <c r="A70" s="221"/>
      <c r="B70" s="154" t="s">
        <v>121</v>
      </c>
      <c r="C70" s="155" t="s">
        <v>122</v>
      </c>
      <c r="D70" s="156">
        <v>5653.0491164131026</v>
      </c>
      <c r="E70" s="156">
        <v>6307.7794134299629</v>
      </c>
      <c r="F70" s="156">
        <v>6539.8152949873665</v>
      </c>
      <c r="G70" s="156">
        <v>6398.9156027909185</v>
      </c>
      <c r="H70" s="156">
        <v>6313.545636586784</v>
      </c>
      <c r="I70" s="156">
        <v>6860.6385178896035</v>
      </c>
      <c r="J70" s="156">
        <v>7520.5599113686721</v>
      </c>
      <c r="K70" s="156">
        <v>8006.2253751253875</v>
      </c>
      <c r="L70" s="156">
        <v>7504.8694366035807</v>
      </c>
      <c r="M70" s="156">
        <v>5033.0791090543526</v>
      </c>
      <c r="N70" s="156">
        <v>7209.4</v>
      </c>
      <c r="O70" s="156">
        <v>8023.604065664601</v>
      </c>
      <c r="P70" s="156">
        <v>7444.6229361892028</v>
      </c>
      <c r="Q70" s="156">
        <v>6768.9877583256548</v>
      </c>
      <c r="R70" s="156">
        <v>6429.8135970871144</v>
      </c>
      <c r="S70" s="156">
        <v>6960.2886113312743</v>
      </c>
    </row>
    <row r="71" spans="1:19" ht="12.75" customHeight="1" x14ac:dyDescent="0.2">
      <c r="A71" s="221"/>
      <c r="B71" s="154" t="s">
        <v>141</v>
      </c>
      <c r="C71" s="155" t="s">
        <v>142</v>
      </c>
      <c r="D71" s="156">
        <v>7435.4790863245325</v>
      </c>
      <c r="E71" s="156">
        <v>5996.4896387725057</v>
      </c>
      <c r="F71" s="156">
        <v>5781.3551654511148</v>
      </c>
      <c r="G71" s="156">
        <v>6528.4168232778175</v>
      </c>
      <c r="H71" s="156">
        <v>6807.6997609973523</v>
      </c>
      <c r="I71" s="156">
        <v>6319.8685084195977</v>
      </c>
      <c r="J71" s="156">
        <v>6568.3057780807912</v>
      </c>
      <c r="K71" s="156">
        <v>6788.8646446262192</v>
      </c>
      <c r="L71" s="156">
        <v>6526.2949576593373</v>
      </c>
      <c r="M71" s="156">
        <v>3620.3933549742219</v>
      </c>
      <c r="N71" s="156">
        <v>6592.2</v>
      </c>
      <c r="O71" s="156">
        <v>6496.8272092544412</v>
      </c>
      <c r="P71" s="156">
        <v>5630.1651048639005</v>
      </c>
      <c r="Q71" s="156">
        <v>5696.5468825413545</v>
      </c>
      <c r="R71" s="156">
        <v>6161.0782022716157</v>
      </c>
      <c r="S71" s="156">
        <v>8492.443083986991</v>
      </c>
    </row>
    <row r="72" spans="1:19" ht="12.75" customHeight="1" x14ac:dyDescent="0.2">
      <c r="A72" s="221"/>
      <c r="B72" s="154" t="s">
        <v>143</v>
      </c>
      <c r="C72" s="155" t="s">
        <v>144</v>
      </c>
      <c r="D72" s="156">
        <v>1474.445904140357</v>
      </c>
      <c r="E72" s="156">
        <v>1653.9463254444572</v>
      </c>
      <c r="F72" s="156">
        <v>1660.1383632531915</v>
      </c>
      <c r="G72" s="156">
        <v>1689.6723046680927</v>
      </c>
      <c r="H72" s="156">
        <v>1615.7440303167323</v>
      </c>
      <c r="I72" s="156">
        <v>1694.8045586650551</v>
      </c>
      <c r="J72" s="156">
        <v>1757.0734617351291</v>
      </c>
      <c r="K72" s="156">
        <v>1778.3683726124855</v>
      </c>
      <c r="L72" s="156">
        <v>1752.0597456435471</v>
      </c>
      <c r="M72" s="156">
        <v>2070.111985982096</v>
      </c>
      <c r="N72" s="156">
        <v>1957.6999999999998</v>
      </c>
      <c r="O72" s="156">
        <v>1961.1403328154538</v>
      </c>
      <c r="P72" s="156">
        <v>1879.6073181615357</v>
      </c>
      <c r="Q72" s="156">
        <v>2013.0753367557363</v>
      </c>
      <c r="R72" s="156">
        <v>2131.0436027027517</v>
      </c>
      <c r="S72" s="156">
        <v>2381.8634015687767</v>
      </c>
    </row>
    <row r="73" spans="1:19" ht="12.75" customHeight="1" x14ac:dyDescent="0.2">
      <c r="A73" s="221"/>
      <c r="B73" s="154" t="s">
        <v>145</v>
      </c>
      <c r="C73" s="155" t="s">
        <v>146</v>
      </c>
      <c r="D73" s="156">
        <v>2076.5351527736575</v>
      </c>
      <c r="E73" s="156">
        <v>2161.8163288415808</v>
      </c>
      <c r="F73" s="156">
        <v>2194.6133221524642</v>
      </c>
      <c r="G73" s="156">
        <v>2243.6437474348177</v>
      </c>
      <c r="H73" s="156">
        <v>2244.6870357212069</v>
      </c>
      <c r="I73" s="156">
        <v>2271.7129826165519</v>
      </c>
      <c r="J73" s="156">
        <v>2451.742798704619</v>
      </c>
      <c r="K73" s="156">
        <v>2489.1159346852673</v>
      </c>
      <c r="L73" s="156">
        <v>2343.3707958794671</v>
      </c>
      <c r="M73" s="156">
        <v>2171.6519336396009</v>
      </c>
      <c r="N73" s="156">
        <v>2129</v>
      </c>
      <c r="O73" s="156">
        <v>2156.9361510959698</v>
      </c>
      <c r="P73" s="156">
        <v>2078.7148594377509</v>
      </c>
      <c r="Q73" s="156">
        <v>1896.7136150234742</v>
      </c>
      <c r="R73" s="156">
        <v>1977.7004872923571</v>
      </c>
      <c r="S73" s="156">
        <v>1910.7746408301221</v>
      </c>
    </row>
    <row r="74" spans="1:19" ht="12.75" customHeight="1" x14ac:dyDescent="0.2">
      <c r="A74" s="221"/>
      <c r="B74" s="154" t="s">
        <v>147</v>
      </c>
      <c r="C74" s="155" t="s">
        <v>148</v>
      </c>
      <c r="D74" s="156">
        <v>1113.2771114972629</v>
      </c>
      <c r="E74" s="156">
        <v>1214.9246970897884</v>
      </c>
      <c r="F74" s="156">
        <v>1271.0882589842086</v>
      </c>
      <c r="G74" s="156">
        <v>1249.8649903873256</v>
      </c>
      <c r="H74" s="156">
        <v>1193.7213358310214</v>
      </c>
      <c r="I74" s="156">
        <v>1267.4569223568787</v>
      </c>
      <c r="J74" s="156">
        <v>1381.7751832282288</v>
      </c>
      <c r="K74" s="156">
        <v>1509.2915274919778</v>
      </c>
      <c r="L74" s="156">
        <v>1424.0628287520981</v>
      </c>
      <c r="M74" s="156">
        <v>1301.8230014938458</v>
      </c>
      <c r="N74" s="156">
        <v>1204.5000000000073</v>
      </c>
      <c r="O74" s="156">
        <v>1170.3760552570257</v>
      </c>
      <c r="P74" s="156">
        <v>1194.9129852744077</v>
      </c>
      <c r="Q74" s="156">
        <v>1098.8548111096375</v>
      </c>
      <c r="R74" s="156">
        <v>1083.2744597214041</v>
      </c>
      <c r="S74" s="156">
        <v>1082.7480025872526</v>
      </c>
    </row>
    <row r="75" spans="1:19" ht="12.75" customHeight="1" x14ac:dyDescent="0.2">
      <c r="A75" s="222"/>
      <c r="B75" s="162" t="s">
        <v>65</v>
      </c>
      <c r="C75" s="166" t="s">
        <v>71</v>
      </c>
      <c r="D75" s="164">
        <f>SUM(D56:D74)</f>
        <v>60652.201551044651</v>
      </c>
      <c r="E75" s="164">
        <f t="shared" ref="E75:S75" si="3">SUM(E56:E74)</f>
        <v>58613.29407768089</v>
      </c>
      <c r="F75" s="164">
        <f t="shared" si="3"/>
        <v>58163.43193829924</v>
      </c>
      <c r="G75" s="164">
        <f t="shared" si="3"/>
        <v>58217.117058734591</v>
      </c>
      <c r="H75" s="164">
        <f t="shared" si="3"/>
        <v>60417.931658161637</v>
      </c>
      <c r="I75" s="164">
        <f t="shared" si="3"/>
        <v>61645.495216014147</v>
      </c>
      <c r="J75" s="164">
        <f t="shared" si="3"/>
        <v>64720.363899778436</v>
      </c>
      <c r="K75" s="164">
        <f t="shared" si="3"/>
        <v>66761.460584688917</v>
      </c>
      <c r="L75" s="164">
        <f t="shared" si="3"/>
        <v>61800.597873071783</v>
      </c>
      <c r="M75" s="164">
        <f t="shared" si="3"/>
        <v>52875.467544283267</v>
      </c>
      <c r="N75" s="164">
        <f t="shared" si="3"/>
        <v>60316.700000000004</v>
      </c>
      <c r="O75" s="164">
        <f t="shared" si="3"/>
        <v>61002.658031184998</v>
      </c>
      <c r="P75" s="164">
        <f t="shared" si="3"/>
        <v>57347.701918786239</v>
      </c>
      <c r="Q75" s="164">
        <f t="shared" si="3"/>
        <v>56802.246500811707</v>
      </c>
      <c r="R75" s="164">
        <f t="shared" si="3"/>
        <v>57261.652446425032</v>
      </c>
      <c r="S75" s="164">
        <f t="shared" si="3"/>
        <v>55981.488061074779</v>
      </c>
    </row>
  </sheetData>
  <mergeCells count="4">
    <mergeCell ref="A56:A75"/>
    <mergeCell ref="A6:A16"/>
    <mergeCell ref="A18:A39"/>
    <mergeCell ref="A41:A54"/>
  </mergeCell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S122"/>
  <sheetViews>
    <sheetView showGridLines="0" zoomScale="110" zoomScaleNormal="11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D2" sqref="D2"/>
    </sheetView>
  </sheetViews>
  <sheetFormatPr defaultRowHeight="11.25" x14ac:dyDescent="0.25"/>
  <cols>
    <col min="1" max="1" width="22.5703125" style="169" customWidth="1"/>
    <col min="2" max="2" width="14.5703125" style="169" customWidth="1"/>
    <col min="3" max="3" width="7.7109375" style="169" hidden="1" customWidth="1"/>
    <col min="4" max="19" width="8.7109375" style="169" customWidth="1"/>
    <col min="20" max="16384" width="9.140625" style="169"/>
  </cols>
  <sheetData>
    <row r="1" spans="1:19" x14ac:dyDescent="0.2">
      <c r="A1" s="167" t="s">
        <v>279</v>
      </c>
      <c r="B1" s="148" t="s">
        <v>265</v>
      </c>
      <c r="C1" s="168"/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x14ac:dyDescent="0.2">
      <c r="A2" s="181" t="s">
        <v>253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</row>
    <row r="3" spans="1:19" x14ac:dyDescent="0.25">
      <c r="A3" s="170" t="s">
        <v>254</v>
      </c>
      <c r="B3" s="139"/>
      <c r="C3" s="139"/>
      <c r="D3" s="145">
        <v>8861426</v>
      </c>
      <c r="E3" s="145">
        <v>8882792</v>
      </c>
      <c r="F3" s="145">
        <v>8909128</v>
      </c>
      <c r="G3" s="145">
        <v>8940788</v>
      </c>
      <c r="H3" s="145">
        <v>8975670</v>
      </c>
      <c r="I3" s="145">
        <v>9011392</v>
      </c>
      <c r="J3" s="145">
        <v>9047752</v>
      </c>
      <c r="K3" s="145">
        <v>9113257</v>
      </c>
      <c r="L3" s="145">
        <v>9182927</v>
      </c>
      <c r="M3" s="145">
        <v>9256347</v>
      </c>
      <c r="N3" s="145">
        <v>9340682</v>
      </c>
      <c r="O3" s="145">
        <v>9415570</v>
      </c>
      <c r="P3" s="145">
        <v>9482855</v>
      </c>
      <c r="Q3" s="145">
        <v>9555893</v>
      </c>
      <c r="R3" s="145">
        <v>9644864</v>
      </c>
      <c r="S3" s="145">
        <v>9747355</v>
      </c>
    </row>
    <row r="4" spans="1:19" x14ac:dyDescent="0.25">
      <c r="A4" s="171" t="s">
        <v>255</v>
      </c>
      <c r="B4" s="140"/>
      <c r="C4" s="140"/>
      <c r="D4" s="146">
        <v>4260087</v>
      </c>
      <c r="E4" s="146">
        <v>4286383</v>
      </c>
      <c r="F4" s="146">
        <v>4315284</v>
      </c>
      <c r="G4" s="146">
        <v>4346991</v>
      </c>
      <c r="H4" s="146">
        <v>4380512</v>
      </c>
      <c r="I4" s="146">
        <v>4336570</v>
      </c>
      <c r="J4" s="146">
        <v>4306403</v>
      </c>
      <c r="K4" s="146">
        <v>4329338</v>
      </c>
      <c r="L4" s="146">
        <v>4299123</v>
      </c>
      <c r="M4" s="146">
        <v>4401496</v>
      </c>
      <c r="N4" s="146">
        <v>4450063</v>
      </c>
      <c r="O4" s="146">
        <v>4477209</v>
      </c>
      <c r="P4" s="146">
        <v>4443700</v>
      </c>
      <c r="Q4" s="146">
        <v>4539617</v>
      </c>
      <c r="R4" s="146">
        <v>4577534</v>
      </c>
      <c r="S4" s="146">
        <v>4610859</v>
      </c>
    </row>
    <row r="5" spans="1:19" x14ac:dyDescent="0.25">
      <c r="A5" s="183" t="s">
        <v>256</v>
      </c>
      <c r="B5" s="143"/>
      <c r="C5" s="143"/>
      <c r="D5" s="184">
        <f>D3/D4</f>
        <v>2.0801044673500799</v>
      </c>
      <c r="E5" s="184">
        <f t="shared" ref="E5:S5" si="0">E3/E4</f>
        <v>2.072328114403216</v>
      </c>
      <c r="F5" s="184">
        <f t="shared" si="0"/>
        <v>2.0645519506943226</v>
      </c>
      <c r="G5" s="184">
        <f t="shared" si="0"/>
        <v>2.0567762850210638</v>
      </c>
      <c r="H5" s="184">
        <f t="shared" si="0"/>
        <v>2.0490002081948413</v>
      </c>
      <c r="I5" s="184">
        <f t="shared" si="0"/>
        <v>2.0779998939253836</v>
      </c>
      <c r="J5" s="184">
        <f t="shared" si="0"/>
        <v>2.1009998367547116</v>
      </c>
      <c r="K5" s="184">
        <f t="shared" si="0"/>
        <v>2.1050001178009201</v>
      </c>
      <c r="L5" s="184">
        <f t="shared" si="0"/>
        <v>2.1360000632687179</v>
      </c>
      <c r="M5" s="184">
        <f t="shared" si="0"/>
        <v>2.1030002072022786</v>
      </c>
      <c r="N5" s="184">
        <f t="shared" si="0"/>
        <v>2.0989999467423268</v>
      </c>
      <c r="O5" s="184">
        <f t="shared" si="0"/>
        <v>2.1029998822927407</v>
      </c>
      <c r="P5" s="184">
        <f t="shared" si="0"/>
        <v>2.1339998199698451</v>
      </c>
      <c r="Q5" s="184">
        <f t="shared" si="0"/>
        <v>2.1049998270779229</v>
      </c>
      <c r="R5" s="184">
        <f t="shared" si="0"/>
        <v>2.1069999698527635</v>
      </c>
      <c r="S5" s="184">
        <f t="shared" si="0"/>
        <v>2.1139997991697426</v>
      </c>
    </row>
    <row r="6" spans="1:19" x14ac:dyDescent="0.25">
      <c r="A6" s="185"/>
      <c r="B6" s="140"/>
      <c r="C6" s="140"/>
      <c r="D6" s="140"/>
      <c r="E6" s="140"/>
      <c r="F6" s="140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</row>
    <row r="7" spans="1:19" x14ac:dyDescent="0.2">
      <c r="A7" s="181" t="s">
        <v>271</v>
      </c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</row>
    <row r="8" spans="1:19" x14ac:dyDescent="0.25">
      <c r="A8" s="170" t="s">
        <v>272</v>
      </c>
      <c r="B8" s="139"/>
      <c r="C8" s="139"/>
      <c r="D8" s="145">
        <v>4966.51</v>
      </c>
      <c r="E8" s="145">
        <v>5423.35</v>
      </c>
      <c r="F8" s="145">
        <v>5190.33</v>
      </c>
      <c r="G8" s="145">
        <v>5260.71</v>
      </c>
      <c r="H8" s="145">
        <v>5293.64</v>
      </c>
      <c r="I8" s="145">
        <v>5122.53</v>
      </c>
      <c r="J8" s="145">
        <v>5016.5200000000004</v>
      </c>
      <c r="K8" s="145">
        <v>5097.07</v>
      </c>
      <c r="L8" s="145">
        <v>5119.6499999999996</v>
      </c>
      <c r="M8" s="145">
        <v>5324.1</v>
      </c>
      <c r="N8" s="145">
        <v>6003.16</v>
      </c>
      <c r="O8" s="145">
        <v>4928.9799999999996</v>
      </c>
      <c r="P8" s="145">
        <v>5502.27</v>
      </c>
      <c r="Q8" s="145">
        <v>5183.82</v>
      </c>
      <c r="R8" s="145">
        <v>4887.4399999999996</v>
      </c>
      <c r="S8" s="145">
        <v>4911.42</v>
      </c>
    </row>
    <row r="9" spans="1:19" x14ac:dyDescent="0.25">
      <c r="A9" s="171" t="s">
        <v>273</v>
      </c>
      <c r="B9" s="140"/>
      <c r="C9" s="140"/>
      <c r="D9" s="146">
        <v>5350.4436111111127</v>
      </c>
      <c r="E9" s="146">
        <v>5350.4436111111127</v>
      </c>
      <c r="F9" s="146">
        <v>5350.4436111111127</v>
      </c>
      <c r="G9" s="146">
        <v>5350.4436111111127</v>
      </c>
      <c r="H9" s="146">
        <v>5350.4436111111127</v>
      </c>
      <c r="I9" s="146">
        <v>5350.4436111111127</v>
      </c>
      <c r="J9" s="146">
        <v>5350.4436111111127</v>
      </c>
      <c r="K9" s="146">
        <v>5350.4436111111127</v>
      </c>
      <c r="L9" s="146">
        <v>5350.4436111111127</v>
      </c>
      <c r="M9" s="146">
        <v>5350.4436111111127</v>
      </c>
      <c r="N9" s="146">
        <v>5350.4436111111127</v>
      </c>
      <c r="O9" s="146">
        <v>5350.4436111111127</v>
      </c>
      <c r="P9" s="146">
        <v>5350.4436111111127</v>
      </c>
      <c r="Q9" s="146">
        <v>5350.4436111111127</v>
      </c>
      <c r="R9" s="146">
        <v>5350.4436111111127</v>
      </c>
      <c r="S9" s="146">
        <v>5350.4436111111127</v>
      </c>
    </row>
    <row r="10" spans="1:19" x14ac:dyDescent="0.25">
      <c r="A10" s="215" t="s">
        <v>274</v>
      </c>
      <c r="B10" s="216"/>
      <c r="C10" s="216"/>
      <c r="D10" s="217">
        <f t="shared" ref="D10:S10" si="1">IF(D8=0,0,D8/D9)</f>
        <v>0.92824265817626628</v>
      </c>
      <c r="E10" s="217">
        <f t="shared" si="1"/>
        <v>1.0136262325496683</v>
      </c>
      <c r="F10" s="217">
        <f t="shared" si="1"/>
        <v>0.97007470356689507</v>
      </c>
      <c r="G10" s="217">
        <f t="shared" si="1"/>
        <v>0.98322875304680057</v>
      </c>
      <c r="H10" s="217">
        <f t="shared" si="1"/>
        <v>0.98938338290433525</v>
      </c>
      <c r="I10" s="217">
        <f t="shared" si="1"/>
        <v>0.95740285709435169</v>
      </c>
      <c r="J10" s="217">
        <f t="shared" si="1"/>
        <v>0.93758954670269534</v>
      </c>
      <c r="K10" s="217">
        <f t="shared" si="1"/>
        <v>0.95264437315348227</v>
      </c>
      <c r="L10" s="217">
        <f t="shared" si="1"/>
        <v>0.9568645839698543</v>
      </c>
      <c r="M10" s="217">
        <f t="shared" si="1"/>
        <v>0.9950763687974572</v>
      </c>
      <c r="N10" s="217">
        <f t="shared" si="1"/>
        <v>1.1219929479367674</v>
      </c>
      <c r="O10" s="217">
        <f t="shared" si="1"/>
        <v>0.9212282865226592</v>
      </c>
      <c r="P10" s="217">
        <f t="shared" si="1"/>
        <v>1.0283764113640212</v>
      </c>
      <c r="Q10" s="217">
        <f t="shared" si="1"/>
        <v>0.96885798202506224</v>
      </c>
      <c r="R10" s="217">
        <f t="shared" si="1"/>
        <v>0.91346444430334583</v>
      </c>
      <c r="S10" s="217">
        <f t="shared" si="1"/>
        <v>0.91794631566634866</v>
      </c>
    </row>
    <row r="11" spans="1:19" x14ac:dyDescent="0.25">
      <c r="A11" s="171" t="s">
        <v>275</v>
      </c>
      <c r="B11" s="140"/>
      <c r="C11" s="140"/>
      <c r="D11" s="146">
        <v>0.02</v>
      </c>
      <c r="E11" s="146">
        <v>0.41</v>
      </c>
      <c r="F11" s="146">
        <v>0.16</v>
      </c>
      <c r="G11" s="146">
        <v>0.49</v>
      </c>
      <c r="H11" s="146">
        <v>0.02</v>
      </c>
      <c r="I11" s="146">
        <v>0.04</v>
      </c>
      <c r="J11" s="146">
        <v>0.08</v>
      </c>
      <c r="K11" s="146">
        <v>0.01</v>
      </c>
      <c r="L11" s="146">
        <v>0</v>
      </c>
      <c r="M11" s="146">
        <v>0.01</v>
      </c>
      <c r="N11" s="146">
        <v>1.33</v>
      </c>
      <c r="O11" s="146">
        <v>0.02</v>
      </c>
      <c r="P11" s="146">
        <v>0.01</v>
      </c>
      <c r="Q11" s="146">
        <v>0.02</v>
      </c>
      <c r="R11" s="146">
        <v>1.27</v>
      </c>
      <c r="S11" s="146">
        <v>0.1</v>
      </c>
    </row>
    <row r="12" spans="1:19" x14ac:dyDescent="0.25">
      <c r="A12" s="171" t="s">
        <v>276</v>
      </c>
      <c r="B12" s="140"/>
      <c r="C12" s="140"/>
      <c r="D12" s="146">
        <v>0.21416666666666659</v>
      </c>
      <c r="E12" s="146">
        <v>0.21416666666666659</v>
      </c>
      <c r="F12" s="146">
        <v>0.21416666666666659</v>
      </c>
      <c r="G12" s="146">
        <v>0.21416666666666659</v>
      </c>
      <c r="H12" s="146">
        <v>0.21416666666666659</v>
      </c>
      <c r="I12" s="146">
        <v>0.21416666666666659</v>
      </c>
      <c r="J12" s="146">
        <v>0.21416666666666659</v>
      </c>
      <c r="K12" s="146">
        <v>0.21416666666666659</v>
      </c>
      <c r="L12" s="146">
        <v>0.21416666666666659</v>
      </c>
      <c r="M12" s="146">
        <v>0.21416666666666659</v>
      </c>
      <c r="N12" s="146">
        <v>0.21416666666666659</v>
      </c>
      <c r="O12" s="146">
        <v>0.21416666666666659</v>
      </c>
      <c r="P12" s="146">
        <v>0.21416666666666659</v>
      </c>
      <c r="Q12" s="146">
        <v>0.21416666666666659</v>
      </c>
      <c r="R12" s="146">
        <v>0.21416666666666659</v>
      </c>
      <c r="S12" s="146">
        <v>0.21416666666666659</v>
      </c>
    </row>
    <row r="13" spans="1:19" x14ac:dyDescent="0.25">
      <c r="A13" s="214" t="s">
        <v>277</v>
      </c>
      <c r="B13" s="143"/>
      <c r="C13" s="143"/>
      <c r="D13" s="218">
        <f t="shared" ref="D13:E13" si="2">IF(D11=0,0,D11/D12)</f>
        <v>9.338521400778213E-2</v>
      </c>
      <c r="E13" s="218">
        <f t="shared" si="2"/>
        <v>1.9143968871595336</v>
      </c>
      <c r="F13" s="218">
        <f t="shared" ref="F13" si="3">IF(F11=0,0,F11/F12)</f>
        <v>0.74708171206225704</v>
      </c>
      <c r="G13" s="218">
        <f t="shared" ref="G13" si="4">IF(G11=0,0,G11/G12)</f>
        <v>2.2879377431906622</v>
      </c>
      <c r="H13" s="218">
        <f t="shared" ref="H13" si="5">IF(H11=0,0,H11/H12)</f>
        <v>9.338521400778213E-2</v>
      </c>
      <c r="I13" s="218">
        <f t="shared" ref="I13" si="6">IF(I11=0,0,I11/I12)</f>
        <v>0.18677042801556426</v>
      </c>
      <c r="J13" s="218">
        <f t="shared" ref="J13" si="7">IF(J11=0,0,J11/J12)</f>
        <v>0.37354085603112852</v>
      </c>
      <c r="K13" s="218">
        <f t="shared" ref="K13" si="8">IF(K11=0,0,K11/K12)</f>
        <v>4.6692607003891065E-2</v>
      </c>
      <c r="L13" s="218">
        <f t="shared" ref="L13" si="9">IF(L11=0,0,L11/L12)</f>
        <v>0</v>
      </c>
      <c r="M13" s="218">
        <f t="shared" ref="M13" si="10">IF(M11=0,0,M11/M12)</f>
        <v>4.6692607003891065E-2</v>
      </c>
      <c r="N13" s="218">
        <f t="shared" ref="N13" si="11">IF(N11=0,0,N11/N12)</f>
        <v>6.2101167315175125</v>
      </c>
      <c r="O13" s="218">
        <f t="shared" ref="O13" si="12">IF(O11=0,0,O11/O12)</f>
        <v>9.338521400778213E-2</v>
      </c>
      <c r="P13" s="218">
        <f t="shared" ref="P13" si="13">IF(P11=0,0,P11/P12)</f>
        <v>4.6692607003891065E-2</v>
      </c>
      <c r="Q13" s="218">
        <f t="shared" ref="Q13" si="14">IF(Q11=0,0,Q11/Q12)</f>
        <v>9.338521400778213E-2</v>
      </c>
      <c r="R13" s="218">
        <f t="shared" ref="R13" si="15">IF(R11=0,0,R11/R12)</f>
        <v>5.9299610894941654</v>
      </c>
      <c r="S13" s="218">
        <f t="shared" ref="S13" si="16">IF(S11=0,0,S11/S12)</f>
        <v>0.46692607003891068</v>
      </c>
    </row>
    <row r="14" spans="1:19" x14ac:dyDescent="0.25">
      <c r="A14" s="185"/>
      <c r="B14" s="140"/>
      <c r="C14" s="140"/>
      <c r="D14" s="140"/>
      <c r="E14" s="140"/>
      <c r="F14" s="140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</row>
    <row r="15" spans="1:19" x14ac:dyDescent="0.2">
      <c r="A15" s="181" t="s">
        <v>251</v>
      </c>
      <c r="B15" s="182"/>
      <c r="C15" s="182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</row>
    <row r="16" spans="1:19" x14ac:dyDescent="0.25">
      <c r="A16" s="170" t="s">
        <v>152</v>
      </c>
      <c r="B16" s="139"/>
      <c r="C16" s="139"/>
      <c r="D16" s="145">
        <v>299662.23327911203</v>
      </c>
      <c r="E16" s="145">
        <v>304350.34156654577</v>
      </c>
      <c r="F16" s="145">
        <v>310660.81197811692</v>
      </c>
      <c r="G16" s="145">
        <v>318072.88335844432</v>
      </c>
      <c r="H16" s="145">
        <v>331815.17938090925</v>
      </c>
      <c r="I16" s="145">
        <v>341166.34715928894</v>
      </c>
      <c r="J16" s="145">
        <v>357159.69326265721</v>
      </c>
      <c r="K16" s="145">
        <v>369319.87027385482</v>
      </c>
      <c r="L16" s="145">
        <v>367264.77639945789</v>
      </c>
      <c r="M16" s="145">
        <v>348223.56658533023</v>
      </c>
      <c r="N16" s="145">
        <v>369076.6</v>
      </c>
      <c r="O16" s="145">
        <v>378910.55571670522</v>
      </c>
      <c r="P16" s="145">
        <v>377824.21662338125</v>
      </c>
      <c r="Q16" s="145">
        <v>382513.82573430007</v>
      </c>
      <c r="R16" s="145">
        <v>392477.82232461951</v>
      </c>
      <c r="S16" s="145">
        <v>410224.01695658528</v>
      </c>
    </row>
    <row r="17" spans="1:19" x14ac:dyDescent="0.25">
      <c r="A17" s="183" t="s">
        <v>154</v>
      </c>
      <c r="B17" s="143"/>
      <c r="C17" s="143"/>
      <c r="D17" s="176">
        <v>137785.38479200154</v>
      </c>
      <c r="E17" s="176">
        <v>138793.69415769086</v>
      </c>
      <c r="F17" s="176">
        <v>142412.16186688808</v>
      </c>
      <c r="G17" s="176">
        <v>145708.62600651023</v>
      </c>
      <c r="H17" s="176">
        <v>149772.73210225464</v>
      </c>
      <c r="I17" s="176">
        <v>153916.65953989566</v>
      </c>
      <c r="J17" s="176">
        <v>158028.32920857245</v>
      </c>
      <c r="K17" s="176">
        <v>164026.2731913834</v>
      </c>
      <c r="L17" s="176">
        <v>164398.89967366747</v>
      </c>
      <c r="M17" s="176">
        <v>164977.1178684023</v>
      </c>
      <c r="N17" s="176">
        <v>171394.4</v>
      </c>
      <c r="O17" s="176">
        <v>174593.68597504191</v>
      </c>
      <c r="P17" s="176">
        <v>175971.2782774111</v>
      </c>
      <c r="Q17" s="176">
        <v>179242.84492864762</v>
      </c>
      <c r="R17" s="176">
        <v>183057.29797146106</v>
      </c>
      <c r="S17" s="176">
        <v>188766.83521351864</v>
      </c>
    </row>
    <row r="18" spans="1:19" x14ac:dyDescent="0.25">
      <c r="A18" s="185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</row>
    <row r="19" spans="1:19" ht="11.25" customHeight="1" x14ac:dyDescent="0.2">
      <c r="A19" s="181" t="s">
        <v>264</v>
      </c>
      <c r="B19" s="182"/>
      <c r="C19" s="182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</row>
    <row r="20" spans="1:19" ht="11.25" customHeight="1" x14ac:dyDescent="0.25">
      <c r="A20" s="170" t="s">
        <v>152</v>
      </c>
      <c r="B20" s="139"/>
      <c r="C20" s="139"/>
      <c r="D20" s="145">
        <f>1000000*D16/D$3</f>
        <v>33816.479794461069</v>
      </c>
      <c r="E20" s="145">
        <f t="shared" ref="E20:S20" si="17">1000000*E16/E$3</f>
        <v>34262.914359195369</v>
      </c>
      <c r="F20" s="145">
        <f t="shared" si="17"/>
        <v>34869.945967564607</v>
      </c>
      <c r="G20" s="145">
        <f t="shared" si="17"/>
        <v>35575.486563202743</v>
      </c>
      <c r="H20" s="145">
        <f t="shared" si="17"/>
        <v>36968.290877551117</v>
      </c>
      <c r="I20" s="145">
        <f t="shared" si="17"/>
        <v>37859.450255775017</v>
      </c>
      <c r="J20" s="145">
        <f t="shared" si="17"/>
        <v>39474.964970597917</v>
      </c>
      <c r="K20" s="145">
        <f t="shared" si="17"/>
        <v>40525.562954479916</v>
      </c>
      <c r="L20" s="145">
        <f t="shared" si="17"/>
        <v>39994.304256089359</v>
      </c>
      <c r="M20" s="145">
        <f t="shared" si="17"/>
        <v>37619.977577043108</v>
      </c>
      <c r="N20" s="145">
        <f t="shared" si="17"/>
        <v>39512.810734805018</v>
      </c>
      <c r="O20" s="145">
        <f t="shared" si="17"/>
        <v>40242.975806744063</v>
      </c>
      <c r="P20" s="145">
        <f t="shared" si="17"/>
        <v>39842.87607723425</v>
      </c>
      <c r="Q20" s="145">
        <f t="shared" si="17"/>
        <v>40029.103060729125</v>
      </c>
      <c r="R20" s="145">
        <f t="shared" si="17"/>
        <v>40692.934843313444</v>
      </c>
      <c r="S20" s="145">
        <f t="shared" si="17"/>
        <v>42085.675237701435</v>
      </c>
    </row>
    <row r="21" spans="1:19" ht="11.25" customHeight="1" x14ac:dyDescent="0.25">
      <c r="A21" s="183" t="s">
        <v>154</v>
      </c>
      <c r="B21" s="143"/>
      <c r="C21" s="143"/>
      <c r="D21" s="176">
        <f>1000000*D17/D$3</f>
        <v>15548.895267195318</v>
      </c>
      <c r="E21" s="176">
        <f t="shared" ref="E21:S21" si="18">1000000*E17/E$3</f>
        <v>15625.00778558035</v>
      </c>
      <c r="F21" s="176">
        <f t="shared" si="18"/>
        <v>15984.972027216141</v>
      </c>
      <c r="G21" s="176">
        <f t="shared" si="18"/>
        <v>16297.067552268349</v>
      </c>
      <c r="H21" s="176">
        <f t="shared" si="18"/>
        <v>16686.523914343401</v>
      </c>
      <c r="I21" s="176">
        <f t="shared" si="18"/>
        <v>17080.231282791345</v>
      </c>
      <c r="J21" s="176">
        <f t="shared" si="18"/>
        <v>17466.032359040393</v>
      </c>
      <c r="K21" s="176">
        <f t="shared" si="18"/>
        <v>17998.644523180174</v>
      </c>
      <c r="L21" s="176">
        <f t="shared" si="18"/>
        <v>17902.668688716298</v>
      </c>
      <c r="M21" s="176">
        <f t="shared" si="18"/>
        <v>17823.134533353419</v>
      </c>
      <c r="N21" s="176">
        <f t="shared" si="18"/>
        <v>18349.238310436005</v>
      </c>
      <c r="O21" s="176">
        <f t="shared" si="18"/>
        <v>18543.081935033344</v>
      </c>
      <c r="P21" s="176">
        <f t="shared" si="18"/>
        <v>18556.782559409705</v>
      </c>
      <c r="Q21" s="176">
        <f t="shared" si="18"/>
        <v>18757.309748931639</v>
      </c>
      <c r="R21" s="176">
        <f t="shared" si="18"/>
        <v>18979.769748071209</v>
      </c>
      <c r="S21" s="176">
        <f t="shared" si="18"/>
        <v>19365.954683451935</v>
      </c>
    </row>
    <row r="22" spans="1:19" ht="11.25" customHeight="1" x14ac:dyDescent="0.25">
      <c r="A22" s="185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</row>
    <row r="23" spans="1:19" x14ac:dyDescent="0.25">
      <c r="A23" s="188" t="s">
        <v>266</v>
      </c>
      <c r="B23" s="189"/>
      <c r="C23" s="189"/>
      <c r="D23" s="190">
        <v>263920.41361189983</v>
      </c>
      <c r="E23" s="190">
        <v>267618.27652587474</v>
      </c>
      <c r="F23" s="190">
        <v>272774.32666526904</v>
      </c>
      <c r="G23" s="190">
        <v>279409.52195796341</v>
      </c>
      <c r="H23" s="190">
        <v>292258.7903451543</v>
      </c>
      <c r="I23" s="190">
        <v>300022.74978502002</v>
      </c>
      <c r="J23" s="190">
        <v>314372.44332708366</v>
      </c>
      <c r="K23" s="190">
        <v>325079.16153917747</v>
      </c>
      <c r="L23" s="190">
        <v>324116.88731030031</v>
      </c>
      <c r="M23" s="190">
        <v>305453.84088330768</v>
      </c>
      <c r="N23" s="190">
        <v>324493</v>
      </c>
      <c r="O23" s="190">
        <v>334052.37444546353</v>
      </c>
      <c r="P23" s="190">
        <v>333640.24988844269</v>
      </c>
      <c r="Q23" s="190">
        <v>338117.23926111183</v>
      </c>
      <c r="R23" s="190">
        <v>347116.00818796078</v>
      </c>
      <c r="S23" s="190">
        <v>362300.23595433967</v>
      </c>
    </row>
    <row r="24" spans="1:19" x14ac:dyDescent="0.25">
      <c r="A24" s="191" t="s">
        <v>46</v>
      </c>
      <c r="B24" s="192"/>
      <c r="C24" s="192"/>
      <c r="D24" s="193">
        <v>5021.8248082383352</v>
      </c>
      <c r="E24" s="193">
        <v>5091.1561544558936</v>
      </c>
      <c r="F24" s="193">
        <v>5025.1017863644893</v>
      </c>
      <c r="G24" s="193">
        <v>5089.2143520618665</v>
      </c>
      <c r="H24" s="193">
        <v>5248.0459918609913</v>
      </c>
      <c r="I24" s="193">
        <v>3422.9174150148583</v>
      </c>
      <c r="J24" s="193">
        <v>4255.3690131242547</v>
      </c>
      <c r="K24" s="193">
        <v>5154.6519684387968</v>
      </c>
      <c r="L24" s="193">
        <v>5197.6418386159348</v>
      </c>
      <c r="M24" s="193">
        <v>4506.172146154624</v>
      </c>
      <c r="N24" s="193">
        <v>5271</v>
      </c>
      <c r="O24" s="193">
        <v>5446.6241132096657</v>
      </c>
      <c r="P24" s="193">
        <v>4960.9995537706382</v>
      </c>
      <c r="Q24" s="193">
        <v>4689.2194287218636</v>
      </c>
      <c r="R24" s="193">
        <v>4659.2576490408137</v>
      </c>
      <c r="S24" s="193">
        <v>4919.5113285413654</v>
      </c>
    </row>
    <row r="25" spans="1:19" x14ac:dyDescent="0.25">
      <c r="A25" s="194" t="s">
        <v>69</v>
      </c>
      <c r="B25" s="195"/>
      <c r="C25" s="195"/>
      <c r="D25" s="196">
        <v>671.90744586176208</v>
      </c>
      <c r="E25" s="196">
        <v>654.85222511606833</v>
      </c>
      <c r="F25" s="196">
        <v>666.65931083183466</v>
      </c>
      <c r="G25" s="196">
        <v>754.8657464411466</v>
      </c>
      <c r="H25" s="196">
        <v>977.54236375772462</v>
      </c>
      <c r="I25" s="196">
        <v>1459.7960138893425</v>
      </c>
      <c r="J25" s="196">
        <v>1953.2981080620418</v>
      </c>
      <c r="K25" s="196">
        <v>2006.5976566943466</v>
      </c>
      <c r="L25" s="196">
        <v>2338.7877967231557</v>
      </c>
      <c r="M25" s="196">
        <v>1172.7639308539913</v>
      </c>
      <c r="N25" s="196">
        <v>2955.4</v>
      </c>
      <c r="O25" s="196">
        <v>2895.7565093686239</v>
      </c>
      <c r="P25" s="196">
        <v>2407.1396697902724</v>
      </c>
      <c r="Q25" s="196">
        <v>1871.1772190777065</v>
      </c>
      <c r="R25" s="196">
        <v>1714.9430284585981</v>
      </c>
      <c r="S25" s="196">
        <v>1528.8747984366887</v>
      </c>
    </row>
    <row r="26" spans="1:19" x14ac:dyDescent="0.25">
      <c r="A26" s="178" t="s">
        <v>159</v>
      </c>
      <c r="B26" s="140"/>
      <c r="C26" s="140"/>
      <c r="D26" s="146">
        <v>181429.94872229526</v>
      </c>
      <c r="E26" s="146">
        <v>185221.37923225001</v>
      </c>
      <c r="F26" s="146">
        <v>190223.87483311447</v>
      </c>
      <c r="G26" s="146">
        <v>195776.79130754111</v>
      </c>
      <c r="H26" s="146">
        <v>203496.97478629719</v>
      </c>
      <c r="I26" s="146">
        <v>210723.6390947981</v>
      </c>
      <c r="J26" s="146">
        <v>218632.71262996417</v>
      </c>
      <c r="K26" s="146">
        <v>224934.17855037694</v>
      </c>
      <c r="L26" s="146">
        <v>227478.62135052658</v>
      </c>
      <c r="M26" s="146">
        <v>221870.73874804837</v>
      </c>
      <c r="N26" s="146">
        <v>228458.2</v>
      </c>
      <c r="O26" s="146">
        <v>237567.71428036608</v>
      </c>
      <c r="P26" s="146">
        <v>242396.43016510483</v>
      </c>
      <c r="Q26" s="146">
        <v>248635.25075687771</v>
      </c>
      <c r="R26" s="146">
        <v>256549.64404108471</v>
      </c>
      <c r="S26" s="146">
        <v>272140.89844853187</v>
      </c>
    </row>
    <row r="27" spans="1:19" x14ac:dyDescent="0.25">
      <c r="A27" s="179" t="s">
        <v>161</v>
      </c>
      <c r="B27" s="172"/>
      <c r="C27" s="172"/>
      <c r="D27" s="175">
        <v>76987.858626096539</v>
      </c>
      <c r="E27" s="175">
        <v>78495.413882912471</v>
      </c>
      <c r="F27" s="175">
        <v>81617.768754620382</v>
      </c>
      <c r="G27" s="175">
        <v>84601.883654116173</v>
      </c>
      <c r="H27" s="175">
        <v>86746.65719268781</v>
      </c>
      <c r="I27" s="175">
        <v>89387.062012213049</v>
      </c>
      <c r="J27" s="175">
        <v>92143.770240327241</v>
      </c>
      <c r="K27" s="175">
        <v>94144.83821263483</v>
      </c>
      <c r="L27" s="175">
        <v>95068.380430593592</v>
      </c>
      <c r="M27" s="175">
        <v>92662.390906333909</v>
      </c>
      <c r="N27" s="175">
        <v>94867.099999999991</v>
      </c>
      <c r="O27" s="175">
        <v>97440.615465249037</v>
      </c>
      <c r="P27" s="175">
        <v>100637.30477465416</v>
      </c>
      <c r="Q27" s="175">
        <v>102561.01092536528</v>
      </c>
      <c r="R27" s="175">
        <v>104332.55439015996</v>
      </c>
      <c r="S27" s="175">
        <v>108140.88022811955</v>
      </c>
    </row>
    <row r="28" spans="1:19" x14ac:dyDescent="0.25">
      <c r="A28" s="179" t="s">
        <v>163</v>
      </c>
      <c r="B28" s="141"/>
      <c r="C28" s="141"/>
      <c r="D28" s="175">
        <v>76148.55701996015</v>
      </c>
      <c r="E28" s="175">
        <v>77780.885516928989</v>
      </c>
      <c r="F28" s="175">
        <v>78329.489909633558</v>
      </c>
      <c r="G28" s="175">
        <v>79846.089041539773</v>
      </c>
      <c r="H28" s="175">
        <v>83327.95039080162</v>
      </c>
      <c r="I28" s="175">
        <v>86489.67551622419</v>
      </c>
      <c r="J28" s="175">
        <v>90063.064598602345</v>
      </c>
      <c r="K28" s="175">
        <v>92933.888998045513</v>
      </c>
      <c r="L28" s="175">
        <v>94417.490391325642</v>
      </c>
      <c r="M28" s="175">
        <v>92726.527311325539</v>
      </c>
      <c r="N28" s="175">
        <v>94765.099999999991</v>
      </c>
      <c r="O28" s="175">
        <v>100552.57099002301</v>
      </c>
      <c r="P28" s="175">
        <v>102203.56983489514</v>
      </c>
      <c r="Q28" s="175">
        <v>106597.69207143172</v>
      </c>
      <c r="R28" s="175">
        <v>110960.00217379488</v>
      </c>
      <c r="S28" s="175">
        <v>121440.6880027695</v>
      </c>
    </row>
    <row r="29" spans="1:19" x14ac:dyDescent="0.25">
      <c r="A29" s="179" t="s">
        <v>165</v>
      </c>
      <c r="B29" s="141"/>
      <c r="C29" s="141"/>
      <c r="D29" s="175">
        <v>28293.533076238538</v>
      </c>
      <c r="E29" s="175">
        <v>28945.079832408548</v>
      </c>
      <c r="F29" s="175">
        <v>30276.616168860517</v>
      </c>
      <c r="G29" s="175">
        <v>31328.818611885177</v>
      </c>
      <c r="H29" s="175">
        <v>33422.367202807742</v>
      </c>
      <c r="I29" s="175">
        <v>34846.901566360837</v>
      </c>
      <c r="J29" s="175">
        <v>36425.877791034603</v>
      </c>
      <c r="K29" s="175">
        <v>37855.451339696607</v>
      </c>
      <c r="L29" s="175">
        <v>37992.750528607314</v>
      </c>
      <c r="M29" s="175">
        <v>36481.820530388926</v>
      </c>
      <c r="N29" s="175">
        <v>38826</v>
      </c>
      <c r="O29" s="175">
        <v>39574.527825093995</v>
      </c>
      <c r="P29" s="175">
        <v>39555.555555555526</v>
      </c>
      <c r="Q29" s="175">
        <v>39476.547760080743</v>
      </c>
      <c r="R29" s="175">
        <v>41257.087477129877</v>
      </c>
      <c r="S29" s="175">
        <v>42559.330217642782</v>
      </c>
    </row>
    <row r="30" spans="1:19" x14ac:dyDescent="0.25">
      <c r="A30" s="194" t="s">
        <v>167</v>
      </c>
      <c r="B30" s="195"/>
      <c r="C30" s="195"/>
      <c r="D30" s="196">
        <v>5455.5663855574858</v>
      </c>
      <c r="E30" s="196">
        <v>6373.3439021628355</v>
      </c>
      <c r="F30" s="196">
        <v>6134.1042248237363</v>
      </c>
      <c r="G30" s="196">
        <v>6696.5847968375356</v>
      </c>
      <c r="H30" s="196">
        <v>7621.8159894924966</v>
      </c>
      <c r="I30" s="196">
        <v>8053.4238970708284</v>
      </c>
      <c r="J30" s="196">
        <v>8254.0054542355556</v>
      </c>
      <c r="K30" s="196">
        <v>8091.5399013453853</v>
      </c>
      <c r="L30" s="196">
        <v>9839.6991886008291</v>
      </c>
      <c r="M30" s="196">
        <v>9728.0661357535191</v>
      </c>
      <c r="N30" s="196">
        <v>10319.5</v>
      </c>
      <c r="O30" s="196">
        <v>9910.7126144170124</v>
      </c>
      <c r="P30" s="196">
        <v>9840.2498884426623</v>
      </c>
      <c r="Q30" s="196">
        <v>9625.7294546092762</v>
      </c>
      <c r="R30" s="196">
        <v>9678.731228375269</v>
      </c>
      <c r="S30" s="196">
        <v>8639.6640155966743</v>
      </c>
    </row>
    <row r="31" spans="1:19" x14ac:dyDescent="0.25">
      <c r="A31" s="194" t="s">
        <v>50</v>
      </c>
      <c r="B31" s="195"/>
      <c r="C31" s="195"/>
      <c r="D31" s="196">
        <v>12306.543204644657</v>
      </c>
      <c r="E31" s="196">
        <v>13398.142905673196</v>
      </c>
      <c r="F31" s="196">
        <v>14109.410687292428</v>
      </c>
      <c r="G31" s="196">
        <v>14564.621001015272</v>
      </c>
      <c r="H31" s="196">
        <v>16077.126800594278</v>
      </c>
      <c r="I31" s="196">
        <v>16466.054926035988</v>
      </c>
      <c r="J31" s="196">
        <v>18479.63183910005</v>
      </c>
      <c r="K31" s="196">
        <v>20293.275147102926</v>
      </c>
      <c r="L31" s="196">
        <v>19717.62475652817</v>
      </c>
      <c r="M31" s="196">
        <v>17693.560525222118</v>
      </c>
      <c r="N31" s="196">
        <v>19120.5</v>
      </c>
      <c r="O31" s="196">
        <v>19260.056529959005</v>
      </c>
      <c r="P31" s="196">
        <v>18536.635430611335</v>
      </c>
      <c r="Q31" s="196">
        <v>18450.353209600282</v>
      </c>
      <c r="R31" s="196">
        <v>19294.694128942265</v>
      </c>
      <c r="S31" s="196">
        <v>20890.249346342709</v>
      </c>
    </row>
    <row r="32" spans="1:19" x14ac:dyDescent="0.25">
      <c r="A32" s="194" t="s">
        <v>71</v>
      </c>
      <c r="B32" s="195"/>
      <c r="C32" s="195"/>
      <c r="D32" s="196">
        <v>59034.623045302353</v>
      </c>
      <c r="E32" s="196">
        <v>56879.402106216745</v>
      </c>
      <c r="F32" s="196">
        <v>56615.175822842073</v>
      </c>
      <c r="G32" s="196">
        <v>56527.444754066491</v>
      </c>
      <c r="H32" s="196">
        <v>58837.284413151625</v>
      </c>
      <c r="I32" s="196">
        <v>59896.918438210931</v>
      </c>
      <c r="J32" s="196">
        <v>62797.426282597582</v>
      </c>
      <c r="K32" s="196">
        <v>64598.918315219089</v>
      </c>
      <c r="L32" s="196">
        <v>59544.51237930567</v>
      </c>
      <c r="M32" s="196">
        <v>50482.539397275053</v>
      </c>
      <c r="N32" s="196">
        <v>58368.4</v>
      </c>
      <c r="O32" s="196">
        <v>58971.510398143117</v>
      </c>
      <c r="P32" s="196">
        <v>55498.795180722896</v>
      </c>
      <c r="Q32" s="196">
        <v>54845.509192224999</v>
      </c>
      <c r="R32" s="196">
        <v>55218.738112059131</v>
      </c>
      <c r="S32" s="196">
        <v>54181.038016890328</v>
      </c>
    </row>
    <row r="33" spans="1:19" x14ac:dyDescent="0.25">
      <c r="A33" s="197" t="s">
        <v>171</v>
      </c>
      <c r="B33" s="195"/>
      <c r="C33" s="195"/>
      <c r="D33" s="196">
        <v>2722.6978005678689</v>
      </c>
      <c r="E33" s="196">
        <v>2753.2555769448531</v>
      </c>
      <c r="F33" s="196">
        <v>2751.9281482053602</v>
      </c>
      <c r="G33" s="196">
        <v>2681.6149309830862</v>
      </c>
      <c r="H33" s="196">
        <v>3099.3906509054109</v>
      </c>
      <c r="I33" s="196">
        <v>3384.2754356747109</v>
      </c>
      <c r="J33" s="196">
        <v>3636.228055224135</v>
      </c>
      <c r="K33" s="196">
        <v>4533.1485713694801</v>
      </c>
      <c r="L33" s="196">
        <v>3579.1140229358275</v>
      </c>
      <c r="M33" s="196">
        <v>1563.7601231059543</v>
      </c>
      <c r="N33" s="196">
        <v>2629.5</v>
      </c>
      <c r="O33" s="196">
        <v>2744.230013290156</v>
      </c>
      <c r="P33" s="196">
        <v>2441.2315930388222</v>
      </c>
      <c r="Q33" s="196">
        <v>2580.2290377780705</v>
      </c>
      <c r="R33" s="196">
        <v>2775.1209173414486</v>
      </c>
      <c r="S33" s="196">
        <v>2813.5960716791024</v>
      </c>
    </row>
    <row r="34" spans="1:19" x14ac:dyDescent="0.25">
      <c r="A34" s="198" t="s">
        <v>8</v>
      </c>
      <c r="B34" s="195"/>
      <c r="C34" s="195"/>
      <c r="D34" s="196">
        <v>2163.6909590872497</v>
      </c>
      <c r="E34" s="196">
        <v>2187.9748089008062</v>
      </c>
      <c r="F34" s="196">
        <v>2186.9199193122981</v>
      </c>
      <c r="G34" s="196">
        <v>2131.0429606661928</v>
      </c>
      <c r="H34" s="196">
        <v>2463.043650545756</v>
      </c>
      <c r="I34" s="196">
        <v>2689.4377193470345</v>
      </c>
      <c r="J34" s="196">
        <v>2889.6610437731747</v>
      </c>
      <c r="K34" s="196">
        <v>3602.4315948783296</v>
      </c>
      <c r="L34" s="196">
        <v>2844.2732981065592</v>
      </c>
      <c r="M34" s="196">
        <v>1038.6719454149923</v>
      </c>
      <c r="N34" s="196">
        <v>1993.9838459469827</v>
      </c>
      <c r="O34" s="196">
        <v>2047.5606529249949</v>
      </c>
      <c r="P34" s="196">
        <v>1727.2807741169406</v>
      </c>
      <c r="Q34" s="196">
        <v>1919.1281660839168</v>
      </c>
      <c r="R34" s="196">
        <v>2098.8861453814761</v>
      </c>
      <c r="S34" s="196">
        <v>2078.637281308007</v>
      </c>
    </row>
    <row r="35" spans="1:19" x14ac:dyDescent="0.25">
      <c r="A35" s="177" t="s">
        <v>257</v>
      </c>
      <c r="B35" s="140"/>
      <c r="C35" s="140"/>
      <c r="D35" s="146">
        <v>1421.1073254152448</v>
      </c>
      <c r="E35" s="146">
        <v>1527.7081888361527</v>
      </c>
      <c r="F35" s="146">
        <v>1531.9193760947985</v>
      </c>
      <c r="G35" s="146">
        <v>1529.970289744238</v>
      </c>
      <c r="H35" s="146">
        <v>1778.4522236789451</v>
      </c>
      <c r="I35" s="146">
        <v>1934.6076992740625</v>
      </c>
      <c r="J35" s="146">
        <v>1991.5779394336862</v>
      </c>
      <c r="K35" s="146">
        <v>2491.4579829865761</v>
      </c>
      <c r="L35" s="146">
        <v>1975.5876195415776</v>
      </c>
      <c r="M35" s="146">
        <v>720.23264926560626</v>
      </c>
      <c r="N35" s="146">
        <v>1440.6440952794524</v>
      </c>
      <c r="O35" s="146">
        <v>1417.603574093037</v>
      </c>
      <c r="P35" s="146">
        <v>1214.7207553209769</v>
      </c>
      <c r="Q35" s="146">
        <v>1368.5807539197358</v>
      </c>
      <c r="R35" s="146">
        <v>1503.1504977738605</v>
      </c>
      <c r="S35" s="146">
        <v>1444.9636422338319</v>
      </c>
    </row>
    <row r="36" spans="1:19" x14ac:dyDescent="0.25">
      <c r="A36" s="177" t="s">
        <v>20</v>
      </c>
      <c r="B36" s="140"/>
      <c r="C36" s="140"/>
      <c r="D36" s="146">
        <v>742.58363367200491</v>
      </c>
      <c r="E36" s="146">
        <v>660.26662006465358</v>
      </c>
      <c r="F36" s="146">
        <v>655.00054321749963</v>
      </c>
      <c r="G36" s="146">
        <v>601.0726709219548</v>
      </c>
      <c r="H36" s="146">
        <v>684.59142686681093</v>
      </c>
      <c r="I36" s="146">
        <v>754.83002007297205</v>
      </c>
      <c r="J36" s="146">
        <v>898.0831043394885</v>
      </c>
      <c r="K36" s="146">
        <v>1110.9736118917535</v>
      </c>
      <c r="L36" s="146">
        <v>868.68567856498157</v>
      </c>
      <c r="M36" s="146">
        <v>318.439296149386</v>
      </c>
      <c r="N36" s="146">
        <v>553.33975066753032</v>
      </c>
      <c r="O36" s="146">
        <v>629.95707883195792</v>
      </c>
      <c r="P36" s="146">
        <v>512.56001879596374</v>
      </c>
      <c r="Q36" s="146">
        <v>550.54741216418097</v>
      </c>
      <c r="R36" s="146">
        <v>595.73564760761565</v>
      </c>
      <c r="S36" s="146">
        <v>633.67363907417507</v>
      </c>
    </row>
    <row r="37" spans="1:19" x14ac:dyDescent="0.25">
      <c r="A37" s="198" t="s">
        <v>183</v>
      </c>
      <c r="B37" s="195"/>
      <c r="C37" s="195"/>
      <c r="D37" s="196">
        <v>559.00684148061919</v>
      </c>
      <c r="E37" s="196">
        <v>565.28076804404691</v>
      </c>
      <c r="F37" s="196">
        <v>565.0082288930621</v>
      </c>
      <c r="G37" s="196">
        <v>550.57197031689338</v>
      </c>
      <c r="H37" s="196">
        <v>636.34700035965488</v>
      </c>
      <c r="I37" s="196">
        <v>694.83771632767639</v>
      </c>
      <c r="J37" s="196">
        <v>746.56701145096031</v>
      </c>
      <c r="K37" s="196">
        <v>930.71697649115049</v>
      </c>
      <c r="L37" s="196">
        <v>734.84072482926831</v>
      </c>
      <c r="M37" s="196">
        <v>525.08817769096208</v>
      </c>
      <c r="N37" s="196">
        <v>635.51615405301732</v>
      </c>
      <c r="O37" s="196">
        <v>696.66936036516108</v>
      </c>
      <c r="P37" s="196">
        <v>713.95081892188159</v>
      </c>
      <c r="Q37" s="196">
        <v>661.10087169415374</v>
      </c>
      <c r="R37" s="196">
        <v>676.23477195997248</v>
      </c>
      <c r="S37" s="196">
        <v>734.95879037109535</v>
      </c>
    </row>
    <row r="38" spans="1:19" x14ac:dyDescent="0.25">
      <c r="A38" s="177" t="s">
        <v>19</v>
      </c>
      <c r="B38" s="140"/>
      <c r="C38" s="140"/>
      <c r="D38" s="146">
        <v>0</v>
      </c>
      <c r="E38" s="146">
        <v>0</v>
      </c>
      <c r="F38" s="146">
        <v>0</v>
      </c>
      <c r="G38" s="146">
        <v>0</v>
      </c>
      <c r="H38" s="146">
        <v>0</v>
      </c>
      <c r="I38" s="146">
        <v>0</v>
      </c>
      <c r="J38" s="146">
        <v>0</v>
      </c>
      <c r="K38" s="146">
        <v>0</v>
      </c>
      <c r="L38" s="146">
        <v>0</v>
      </c>
      <c r="M38" s="146">
        <v>0</v>
      </c>
      <c r="N38" s="146">
        <v>0</v>
      </c>
      <c r="O38" s="146">
        <v>0</v>
      </c>
      <c r="P38" s="146">
        <v>0</v>
      </c>
      <c r="Q38" s="146">
        <v>0</v>
      </c>
      <c r="R38" s="146">
        <v>0</v>
      </c>
      <c r="S38" s="146">
        <v>0</v>
      </c>
    </row>
    <row r="39" spans="1:19" x14ac:dyDescent="0.25">
      <c r="A39" s="177" t="s">
        <v>24</v>
      </c>
      <c r="B39" s="140"/>
      <c r="C39" s="140"/>
      <c r="D39" s="146">
        <v>332.20226569091301</v>
      </c>
      <c r="E39" s="146">
        <v>335.93068628345657</v>
      </c>
      <c r="F39" s="146">
        <v>335.76872382302082</v>
      </c>
      <c r="G39" s="146">
        <v>327.18965564131344</v>
      </c>
      <c r="H39" s="146">
        <v>378.16337761659162</v>
      </c>
      <c r="I39" s="146">
        <v>412.92278827960774</v>
      </c>
      <c r="J39" s="146">
        <v>443.66407401599099</v>
      </c>
      <c r="K39" s="146">
        <v>553.09929210960445</v>
      </c>
      <c r="L39" s="146">
        <v>436.6954670244391</v>
      </c>
      <c r="M39" s="146">
        <v>244.23163061771575</v>
      </c>
      <c r="N39" s="146">
        <v>325.9881676660325</v>
      </c>
      <c r="O39" s="146">
        <v>370.71194063142781</v>
      </c>
      <c r="P39" s="146">
        <v>354.28551250002999</v>
      </c>
      <c r="Q39" s="146">
        <v>354.38251161799428</v>
      </c>
      <c r="R39" s="146">
        <v>370.03704902275712</v>
      </c>
      <c r="S39" s="146">
        <v>411.03357877731213</v>
      </c>
    </row>
    <row r="40" spans="1:19" x14ac:dyDescent="0.25">
      <c r="A40" s="180" t="s">
        <v>258</v>
      </c>
      <c r="B40" s="142"/>
      <c r="C40" s="142"/>
      <c r="D40" s="146">
        <v>276.13317483018898</v>
      </c>
      <c r="E40" s="146">
        <v>281.56401813558659</v>
      </c>
      <c r="F40" s="146">
        <v>275.2542941342499</v>
      </c>
      <c r="G40" s="146">
        <v>265.20821540172881</v>
      </c>
      <c r="H40" s="146">
        <v>307.75705030890305</v>
      </c>
      <c r="I40" s="146">
        <v>333.91530660910865</v>
      </c>
      <c r="J40" s="146">
        <v>352.86822129835389</v>
      </c>
      <c r="K40" s="146">
        <v>434.78928310220238</v>
      </c>
      <c r="L40" s="146">
        <v>355.14160542591031</v>
      </c>
      <c r="M40" s="146">
        <v>181.72330064931208</v>
      </c>
      <c r="N40" s="146">
        <v>259.36862315227393</v>
      </c>
      <c r="O40" s="146">
        <v>305.52851349545705</v>
      </c>
      <c r="P40" s="146">
        <v>300.69540013886132</v>
      </c>
      <c r="Q40" s="146">
        <v>301.60121067682974</v>
      </c>
      <c r="R40" s="146">
        <v>298.37282147253467</v>
      </c>
      <c r="S40" s="146">
        <v>331.86814578475901</v>
      </c>
    </row>
    <row r="41" spans="1:19" x14ac:dyDescent="0.25">
      <c r="A41" s="180" t="s">
        <v>259</v>
      </c>
      <c r="B41" s="142"/>
      <c r="C41" s="142"/>
      <c r="D41" s="146">
        <v>56.069090860724032</v>
      </c>
      <c r="E41" s="146">
        <v>54.366668147869973</v>
      </c>
      <c r="F41" s="146">
        <v>60.514429688770917</v>
      </c>
      <c r="G41" s="146">
        <v>61.981440239584629</v>
      </c>
      <c r="H41" s="146">
        <v>70.406327307688571</v>
      </c>
      <c r="I41" s="146">
        <v>79.007481670499089</v>
      </c>
      <c r="J41" s="146">
        <v>90.795852717637104</v>
      </c>
      <c r="K41" s="146">
        <v>118.31000900740207</v>
      </c>
      <c r="L41" s="146">
        <v>81.553861598528783</v>
      </c>
      <c r="M41" s="146">
        <v>62.508329968403672</v>
      </c>
      <c r="N41" s="146">
        <v>66.619544513758569</v>
      </c>
      <c r="O41" s="146">
        <v>65.18342713597076</v>
      </c>
      <c r="P41" s="146">
        <v>53.590112361168678</v>
      </c>
      <c r="Q41" s="146">
        <v>52.781300941164545</v>
      </c>
      <c r="R41" s="146">
        <v>71.664227550222449</v>
      </c>
      <c r="S41" s="146">
        <v>79.165432992553121</v>
      </c>
    </row>
    <row r="42" spans="1:19" x14ac:dyDescent="0.25">
      <c r="A42" s="177" t="s">
        <v>18</v>
      </c>
      <c r="B42" s="140"/>
      <c r="C42" s="140"/>
      <c r="D42" s="146">
        <v>226.80457578970618</v>
      </c>
      <c r="E42" s="146">
        <v>229.35008176059034</v>
      </c>
      <c r="F42" s="146">
        <v>229.23950507004128</v>
      </c>
      <c r="G42" s="146">
        <v>223.38231467557995</v>
      </c>
      <c r="H42" s="146">
        <v>258.18362274306327</v>
      </c>
      <c r="I42" s="146">
        <v>281.91492804806865</v>
      </c>
      <c r="J42" s="146">
        <v>302.90293743496932</v>
      </c>
      <c r="K42" s="146">
        <v>377.61768438154604</v>
      </c>
      <c r="L42" s="146">
        <v>298.14525780482921</v>
      </c>
      <c r="M42" s="146">
        <v>280.85654707324636</v>
      </c>
      <c r="N42" s="146">
        <v>309.52798638698482</v>
      </c>
      <c r="O42" s="146">
        <v>325.95741973373327</v>
      </c>
      <c r="P42" s="146">
        <v>359.6653064218516</v>
      </c>
      <c r="Q42" s="146">
        <v>306.71836007615946</v>
      </c>
      <c r="R42" s="146">
        <v>306.19772293721536</v>
      </c>
      <c r="S42" s="146">
        <v>323.92521159378322</v>
      </c>
    </row>
    <row r="43" spans="1:19" x14ac:dyDescent="0.25">
      <c r="A43" s="197" t="s">
        <v>7</v>
      </c>
      <c r="B43" s="195"/>
      <c r="C43" s="195"/>
      <c r="D43" s="196">
        <v>7299.1270076704586</v>
      </c>
      <c r="E43" s="196">
        <v>7791.3033631525395</v>
      </c>
      <c r="F43" s="196">
        <v>8498.3063190299108</v>
      </c>
      <c r="G43" s="196">
        <v>7798.2632363424264</v>
      </c>
      <c r="H43" s="196">
        <v>7563.249574747545</v>
      </c>
      <c r="I43" s="196">
        <v>8195.1474382000415</v>
      </c>
      <c r="J43" s="196">
        <v>8493.1608999488708</v>
      </c>
      <c r="K43" s="196">
        <v>8167.0303306067144</v>
      </c>
      <c r="L43" s="196">
        <v>7506.8484589665313</v>
      </c>
      <c r="M43" s="196">
        <v>9049.6355120241751</v>
      </c>
      <c r="N43" s="196">
        <v>8800.5</v>
      </c>
      <c r="O43" s="196">
        <v>8352.20785055126</v>
      </c>
      <c r="P43" s="196">
        <v>8048.8174921909849</v>
      </c>
      <c r="Q43" s="196">
        <v>7776.6662278969789</v>
      </c>
      <c r="R43" s="196">
        <v>7091.7341448834341</v>
      </c>
      <c r="S43" s="196">
        <v>7587.7085098435819</v>
      </c>
    </row>
    <row r="44" spans="1:19" x14ac:dyDescent="0.25">
      <c r="A44" s="198" t="s">
        <v>26</v>
      </c>
      <c r="B44" s="195"/>
      <c r="C44" s="195"/>
      <c r="D44" s="196">
        <v>5839.3016061363678</v>
      </c>
      <c r="E44" s="196">
        <v>6235.8950622597922</v>
      </c>
      <c r="F44" s="196">
        <v>6538.4508140223361</v>
      </c>
      <c r="G44" s="196">
        <v>6137.1035366891392</v>
      </c>
      <c r="H44" s="196">
        <v>6009.4340410062314</v>
      </c>
      <c r="I44" s="196">
        <v>6355.6275473752157</v>
      </c>
      <c r="J44" s="196">
        <v>6455.9942865377207</v>
      </c>
      <c r="K44" s="196">
        <v>6228.6876841773092</v>
      </c>
      <c r="L44" s="196">
        <v>5911.4924681271714</v>
      </c>
      <c r="M44" s="196">
        <v>6853.7753813406098</v>
      </c>
      <c r="N44" s="196">
        <v>6462.2753563737206</v>
      </c>
      <c r="O44" s="196">
        <v>6103.2495884076479</v>
      </c>
      <c r="P44" s="196">
        <v>5859.8619413951983</v>
      </c>
      <c r="Q44" s="196">
        <v>5696.5871695303058</v>
      </c>
      <c r="R44" s="196">
        <v>5424.9699541183663</v>
      </c>
      <c r="S44" s="196">
        <v>5680.1848671892358</v>
      </c>
    </row>
    <row r="45" spans="1:19" x14ac:dyDescent="0.25">
      <c r="A45" s="177" t="s">
        <v>25</v>
      </c>
      <c r="B45" s="140"/>
      <c r="C45" s="140"/>
      <c r="D45" s="146">
        <v>3380.7029096647811</v>
      </c>
      <c r="E45" s="146">
        <v>3493.622313468848</v>
      </c>
      <c r="F45" s="146">
        <v>3577.3710170832223</v>
      </c>
      <c r="G45" s="146">
        <v>3465.838156312298</v>
      </c>
      <c r="H45" s="146">
        <v>3429.5989692129506</v>
      </c>
      <c r="I45" s="146">
        <v>3527.0025443604577</v>
      </c>
      <c r="J45" s="146">
        <v>3741.8340010435913</v>
      </c>
      <c r="K45" s="146">
        <v>3675.371352502128</v>
      </c>
      <c r="L45" s="146">
        <v>3580.5646411193015</v>
      </c>
      <c r="M45" s="146">
        <v>4151.4530143191878</v>
      </c>
      <c r="N45" s="146">
        <v>4112.6358419706221</v>
      </c>
      <c r="O45" s="146">
        <v>3820.2776239913678</v>
      </c>
      <c r="P45" s="146">
        <v>3626.4243307734996</v>
      </c>
      <c r="Q45" s="146">
        <v>3510.0320676692081</v>
      </c>
      <c r="R45" s="146">
        <v>3315.91387012117</v>
      </c>
      <c r="S45" s="146">
        <v>3444.1173607902356</v>
      </c>
    </row>
    <row r="46" spans="1:19" x14ac:dyDescent="0.25">
      <c r="A46" s="177" t="s">
        <v>17</v>
      </c>
      <c r="B46" s="140"/>
      <c r="C46" s="140"/>
      <c r="D46" s="146">
        <v>2458.5986964715867</v>
      </c>
      <c r="E46" s="146">
        <v>2742.2727487909442</v>
      </c>
      <c r="F46" s="146">
        <v>2961.0797969391137</v>
      </c>
      <c r="G46" s="146">
        <v>2671.2653803768412</v>
      </c>
      <c r="H46" s="146">
        <v>2579.8350717932808</v>
      </c>
      <c r="I46" s="146">
        <v>2828.625003014758</v>
      </c>
      <c r="J46" s="146">
        <v>2714.1602854941293</v>
      </c>
      <c r="K46" s="146">
        <v>2553.3163316751811</v>
      </c>
      <c r="L46" s="146">
        <v>2330.9278270078698</v>
      </c>
      <c r="M46" s="146">
        <v>2702.322367021422</v>
      </c>
      <c r="N46" s="146">
        <v>2349.6395144030985</v>
      </c>
      <c r="O46" s="146">
        <v>2282.9719644162801</v>
      </c>
      <c r="P46" s="146">
        <v>2233.4376106216987</v>
      </c>
      <c r="Q46" s="146">
        <v>2186.5551018610977</v>
      </c>
      <c r="R46" s="146">
        <v>2109.0560839971963</v>
      </c>
      <c r="S46" s="146">
        <v>2236.0675063990002</v>
      </c>
    </row>
    <row r="47" spans="1:19" ht="22.5" x14ac:dyDescent="0.25">
      <c r="A47" s="198" t="s">
        <v>16</v>
      </c>
      <c r="B47" s="195"/>
      <c r="C47" s="195"/>
      <c r="D47" s="196">
        <v>1459.8254015340908</v>
      </c>
      <c r="E47" s="196">
        <v>1555.4083008927469</v>
      </c>
      <c r="F47" s="196">
        <v>1959.8555050075752</v>
      </c>
      <c r="G47" s="196">
        <v>1661.1596996532869</v>
      </c>
      <c r="H47" s="196">
        <v>1553.8155337413139</v>
      </c>
      <c r="I47" s="196">
        <v>1839.5198908248258</v>
      </c>
      <c r="J47" s="196">
        <v>2037.1666134111501</v>
      </c>
      <c r="K47" s="196">
        <v>1938.3426464294055</v>
      </c>
      <c r="L47" s="196">
        <v>1595.3559908393599</v>
      </c>
      <c r="M47" s="196">
        <v>2195.8601306835658</v>
      </c>
      <c r="N47" s="196">
        <v>2338.2246436262794</v>
      </c>
      <c r="O47" s="196">
        <v>2248.9582621436125</v>
      </c>
      <c r="P47" s="196">
        <v>2188.9555507957862</v>
      </c>
      <c r="Q47" s="196">
        <v>2080.0790583666731</v>
      </c>
      <c r="R47" s="196">
        <v>1666.7641907650673</v>
      </c>
      <c r="S47" s="196">
        <v>1907.5236426543456</v>
      </c>
    </row>
    <row r="48" spans="1:19" ht="22.5" x14ac:dyDescent="0.25">
      <c r="A48" s="197" t="s">
        <v>6</v>
      </c>
      <c r="B48" s="195"/>
      <c r="C48" s="195"/>
      <c r="D48" s="196">
        <v>1011.6752129507991</v>
      </c>
      <c r="E48" s="196">
        <v>1072.8116861057633</v>
      </c>
      <c r="F48" s="196">
        <v>1100.3961117057077</v>
      </c>
      <c r="G48" s="196">
        <v>1047.2425636705336</v>
      </c>
      <c r="H48" s="196">
        <v>1054.4107831104798</v>
      </c>
      <c r="I48" s="196">
        <v>1130.7405109449323</v>
      </c>
      <c r="J48" s="196">
        <v>1204.9386398500087</v>
      </c>
      <c r="K48" s="196">
        <v>1360.9993691895638</v>
      </c>
      <c r="L48" s="196">
        <v>1337.0900038538853</v>
      </c>
      <c r="M48" s="196">
        <v>1103.7976389715709</v>
      </c>
      <c r="N48" s="196">
        <v>1246.1999999999998</v>
      </c>
      <c r="O48" s="196">
        <v>1573.0116242068025</v>
      </c>
      <c r="P48" s="196">
        <v>1582.4185631414546</v>
      </c>
      <c r="Q48" s="196">
        <v>1334.737396340661</v>
      </c>
      <c r="R48" s="196">
        <v>1350.1983587848486</v>
      </c>
      <c r="S48" s="196">
        <v>1391.6750936073684</v>
      </c>
    </row>
    <row r="49" spans="1:19" x14ac:dyDescent="0.25">
      <c r="A49" s="173" t="s">
        <v>15</v>
      </c>
      <c r="B49" s="140"/>
      <c r="C49" s="140"/>
      <c r="D49" s="146">
        <v>603.61909993288509</v>
      </c>
      <c r="E49" s="146">
        <v>609.40807766092496</v>
      </c>
      <c r="F49" s="146">
        <v>627.86423639988709</v>
      </c>
      <c r="G49" s="146">
        <v>601.72164349103673</v>
      </c>
      <c r="H49" s="146">
        <v>581.05911969931753</v>
      </c>
      <c r="I49" s="146">
        <v>621.18746961083161</v>
      </c>
      <c r="J49" s="146">
        <v>693.98645499208214</v>
      </c>
      <c r="K49" s="146">
        <v>772.7209841820968</v>
      </c>
      <c r="L49" s="146">
        <v>757.72195827443818</v>
      </c>
      <c r="M49" s="146">
        <v>612.12770928726491</v>
      </c>
      <c r="N49" s="146">
        <v>621.23707015809202</v>
      </c>
      <c r="O49" s="146">
        <v>577.20406496941666</v>
      </c>
      <c r="P49" s="146">
        <v>612.80404850636342</v>
      </c>
      <c r="Q49" s="146">
        <v>710.88935420600353</v>
      </c>
      <c r="R49" s="146">
        <v>728.53743327112568</v>
      </c>
      <c r="S49" s="146">
        <v>754.3995213602285</v>
      </c>
    </row>
    <row r="50" spans="1:19" x14ac:dyDescent="0.25">
      <c r="A50" s="173" t="s">
        <v>23</v>
      </c>
      <c r="B50" s="140"/>
      <c r="C50" s="140"/>
      <c r="D50" s="146">
        <v>270.10989641219714</v>
      </c>
      <c r="E50" s="146">
        <v>273.63989585408973</v>
      </c>
      <c r="F50" s="146">
        <v>282.9105158022428</v>
      </c>
      <c r="G50" s="146">
        <v>290.66965369886003</v>
      </c>
      <c r="H50" s="146">
        <v>271.07398225546257</v>
      </c>
      <c r="I50" s="146">
        <v>282.09776077943343</v>
      </c>
      <c r="J50" s="146">
        <v>300.28175148176246</v>
      </c>
      <c r="K50" s="146">
        <v>337.04232120369511</v>
      </c>
      <c r="L50" s="146">
        <v>291.77773888026945</v>
      </c>
      <c r="M50" s="146">
        <v>220.13004928598605</v>
      </c>
      <c r="N50" s="146">
        <v>254.58316099209213</v>
      </c>
      <c r="O50" s="146">
        <v>293.24534812830132</v>
      </c>
      <c r="P50" s="146">
        <v>251.00482208590003</v>
      </c>
      <c r="Q50" s="146">
        <v>217.21590272854993</v>
      </c>
      <c r="R50" s="146">
        <v>217.44575023790938</v>
      </c>
      <c r="S50" s="146">
        <v>226.84664367179985</v>
      </c>
    </row>
    <row r="51" spans="1:19" x14ac:dyDescent="0.25">
      <c r="A51" s="173" t="s">
        <v>14</v>
      </c>
      <c r="B51" s="140"/>
      <c r="C51" s="140"/>
      <c r="D51" s="146">
        <v>137.94621660571681</v>
      </c>
      <c r="E51" s="146">
        <v>189.76371259074864</v>
      </c>
      <c r="F51" s="146">
        <v>189.62135950357776</v>
      </c>
      <c r="G51" s="146">
        <v>154.85126648063687</v>
      </c>
      <c r="H51" s="146">
        <v>202.27768115569967</v>
      </c>
      <c r="I51" s="146">
        <v>227.4552805546673</v>
      </c>
      <c r="J51" s="146">
        <v>210.67043337616411</v>
      </c>
      <c r="K51" s="146">
        <v>251.23606380377191</v>
      </c>
      <c r="L51" s="146">
        <v>287.59030669917763</v>
      </c>
      <c r="M51" s="146">
        <v>271.53988039831995</v>
      </c>
      <c r="N51" s="146">
        <v>370.37976884981566</v>
      </c>
      <c r="O51" s="146">
        <v>702.5622111090845</v>
      </c>
      <c r="P51" s="146">
        <v>718.6096925491911</v>
      </c>
      <c r="Q51" s="146">
        <v>406.63213940610751</v>
      </c>
      <c r="R51" s="146">
        <v>404.21517527581352</v>
      </c>
      <c r="S51" s="146">
        <v>410.42892857534002</v>
      </c>
    </row>
    <row r="52" spans="1:19" x14ac:dyDescent="0.25">
      <c r="A52" s="197" t="s">
        <v>5</v>
      </c>
      <c r="B52" s="195"/>
      <c r="C52" s="195"/>
      <c r="D52" s="196">
        <v>7139.1490443700468</v>
      </c>
      <c r="E52" s="196">
        <v>7194.994904314347</v>
      </c>
      <c r="F52" s="196">
        <v>6532.7536935485641</v>
      </c>
      <c r="G52" s="196">
        <v>6117.1235391959908</v>
      </c>
      <c r="H52" s="196">
        <v>5655.8577180630018</v>
      </c>
      <c r="I52" s="196">
        <v>5253.2410279855012</v>
      </c>
      <c r="J52" s="196">
        <v>5236.8118288733585</v>
      </c>
      <c r="K52" s="196">
        <v>5112.8737034777305</v>
      </c>
      <c r="L52" s="196">
        <v>4564.0422052558661</v>
      </c>
      <c r="M52" s="196">
        <v>4358.9167574610519</v>
      </c>
      <c r="N52" s="196">
        <v>4357.8999999999996</v>
      </c>
      <c r="O52" s="196">
        <v>4404.189206895906</v>
      </c>
      <c r="P52" s="196">
        <v>4160.9103078982598</v>
      </c>
      <c r="Q52" s="196">
        <v>3840.463340792418</v>
      </c>
      <c r="R52" s="196">
        <v>4115.2654747024608</v>
      </c>
      <c r="S52" s="196">
        <v>4266.0362404001207</v>
      </c>
    </row>
    <row r="53" spans="1:19" x14ac:dyDescent="0.25">
      <c r="A53" s="198" t="s">
        <v>27</v>
      </c>
      <c r="B53" s="195"/>
      <c r="C53" s="195"/>
      <c r="D53" s="196">
        <v>5635.2502436750428</v>
      </c>
      <c r="E53" s="196">
        <v>5729.0227607292491</v>
      </c>
      <c r="F53" s="196">
        <v>5149.6728492458433</v>
      </c>
      <c r="G53" s="196">
        <v>4821.6793035664141</v>
      </c>
      <c r="H53" s="196">
        <v>4348.2333182610946</v>
      </c>
      <c r="I53" s="196">
        <v>3980.8858265573808</v>
      </c>
      <c r="J53" s="196">
        <v>4007.0521561274927</v>
      </c>
      <c r="K53" s="196">
        <v>3891.7901572889632</v>
      </c>
      <c r="L53" s="196">
        <v>3406.0016457133333</v>
      </c>
      <c r="M53" s="196">
        <v>3326.7811611946672</v>
      </c>
      <c r="N53" s="196">
        <v>3515.3</v>
      </c>
      <c r="O53" s="196">
        <v>3551.6537820788799</v>
      </c>
      <c r="P53" s="196">
        <v>3366.8897813476128</v>
      </c>
      <c r="Q53" s="196">
        <v>3160.5458294940986</v>
      </c>
      <c r="R53" s="196">
        <v>3436.7697407749579</v>
      </c>
      <c r="S53" s="196">
        <v>3591.8809842666742</v>
      </c>
    </row>
    <row r="54" spans="1:19" x14ac:dyDescent="0.25">
      <c r="A54" s="177" t="s">
        <v>13</v>
      </c>
      <c r="B54" s="140"/>
      <c r="C54" s="140"/>
      <c r="D54" s="146">
        <v>840.9291189000005</v>
      </c>
      <c r="E54" s="146">
        <v>838.83777467240589</v>
      </c>
      <c r="F54" s="146">
        <v>762.934323525114</v>
      </c>
      <c r="G54" s="146">
        <v>715.7122363499675</v>
      </c>
      <c r="H54" s="146">
        <v>636.85836757902223</v>
      </c>
      <c r="I54" s="146">
        <v>575.2572470370344</v>
      </c>
      <c r="J54" s="146">
        <v>579.30870012497405</v>
      </c>
      <c r="K54" s="146">
        <v>592.64503167854582</v>
      </c>
      <c r="L54" s="146">
        <v>500.36388645225389</v>
      </c>
      <c r="M54" s="146">
        <v>320.00837736470618</v>
      </c>
      <c r="N54" s="146">
        <v>748.78018978290606</v>
      </c>
      <c r="O54" s="146">
        <v>586.28489614012801</v>
      </c>
      <c r="P54" s="146">
        <v>377.81266077826967</v>
      </c>
      <c r="Q54" s="146">
        <v>462.28056273014289</v>
      </c>
      <c r="R54" s="146">
        <v>622.77938784754815</v>
      </c>
      <c r="S54" s="146">
        <v>786.32505422864494</v>
      </c>
    </row>
    <row r="55" spans="1:19" x14ac:dyDescent="0.25">
      <c r="A55" s="177" t="s">
        <v>22</v>
      </c>
      <c r="B55" s="140"/>
      <c r="C55" s="140"/>
      <c r="D55" s="146">
        <v>4794.3211247750423</v>
      </c>
      <c r="E55" s="146">
        <v>4890.1849860568436</v>
      </c>
      <c r="F55" s="146">
        <v>4386.7385257207297</v>
      </c>
      <c r="G55" s="146">
        <v>4105.9670672164466</v>
      </c>
      <c r="H55" s="146">
        <v>3711.3749506820723</v>
      </c>
      <c r="I55" s="146">
        <v>3405.6285795203466</v>
      </c>
      <c r="J55" s="146">
        <v>3427.7434560025185</v>
      </c>
      <c r="K55" s="146">
        <v>3299.1451256104174</v>
      </c>
      <c r="L55" s="146">
        <v>2905.6377592610793</v>
      </c>
      <c r="M55" s="146">
        <v>3006.7727838299611</v>
      </c>
      <c r="N55" s="146">
        <v>2766.5198102170943</v>
      </c>
      <c r="O55" s="146">
        <v>2965.3688859387521</v>
      </c>
      <c r="P55" s="146">
        <v>2989.0771205693432</v>
      </c>
      <c r="Q55" s="146">
        <v>2698.2652667639559</v>
      </c>
      <c r="R55" s="146">
        <v>2813.9903529274097</v>
      </c>
      <c r="S55" s="146">
        <v>2805.5559300380291</v>
      </c>
    </row>
    <row r="56" spans="1:19" ht="22.5" x14ac:dyDescent="0.25">
      <c r="A56" s="198" t="s">
        <v>21</v>
      </c>
      <c r="B56" s="195"/>
      <c r="C56" s="195"/>
      <c r="D56" s="196">
        <v>1503.898800695004</v>
      </c>
      <c r="E56" s="196">
        <v>1465.9721435850979</v>
      </c>
      <c r="F56" s="196">
        <v>1383.0808443027208</v>
      </c>
      <c r="G56" s="196">
        <v>1295.4442356295767</v>
      </c>
      <c r="H56" s="196">
        <v>1307.6243998019072</v>
      </c>
      <c r="I56" s="196">
        <v>1272.3552014281204</v>
      </c>
      <c r="J56" s="196">
        <v>1229.7596727458658</v>
      </c>
      <c r="K56" s="196">
        <v>1221.0835461887673</v>
      </c>
      <c r="L56" s="196">
        <v>1158.0405595425327</v>
      </c>
      <c r="M56" s="196">
        <v>1032.1355962663847</v>
      </c>
      <c r="N56" s="196">
        <v>842.59999999999945</v>
      </c>
      <c r="O56" s="196">
        <v>852.53542481702607</v>
      </c>
      <c r="P56" s="196">
        <v>794.02052655064699</v>
      </c>
      <c r="Q56" s="196">
        <v>679.91751129831937</v>
      </c>
      <c r="R56" s="196">
        <v>678.4957339275029</v>
      </c>
      <c r="S56" s="196">
        <v>674.15525613344653</v>
      </c>
    </row>
    <row r="57" spans="1:19" ht="22.5" x14ac:dyDescent="0.25">
      <c r="A57" s="197" t="s">
        <v>4</v>
      </c>
      <c r="B57" s="195"/>
      <c r="C57" s="195"/>
      <c r="D57" s="196">
        <v>4188.7739966944946</v>
      </c>
      <c r="E57" s="196">
        <v>4240.62960027177</v>
      </c>
      <c r="F57" s="196">
        <v>4432.4789531175866</v>
      </c>
      <c r="G57" s="196">
        <v>4294.7097833365733</v>
      </c>
      <c r="H57" s="196">
        <v>4293.5426221389662</v>
      </c>
      <c r="I57" s="196">
        <v>4178.7763010373465</v>
      </c>
      <c r="J57" s="196">
        <v>4326.5297426282596</v>
      </c>
      <c r="K57" s="196">
        <v>4104.8179439716241</v>
      </c>
      <c r="L57" s="196">
        <v>3944.5040465799366</v>
      </c>
      <c r="M57" s="196">
        <v>4013.1867144413618</v>
      </c>
      <c r="N57" s="196">
        <v>4125.6000000000004</v>
      </c>
      <c r="O57" s="196">
        <v>4195.2904179847628</v>
      </c>
      <c r="P57" s="196">
        <v>3996.6979027219991</v>
      </c>
      <c r="Q57" s="196">
        <v>4194.3749725768948</v>
      </c>
      <c r="R57" s="196">
        <v>4112.0953571363871</v>
      </c>
      <c r="S57" s="196">
        <v>4229.0488033744214</v>
      </c>
    </row>
    <row r="58" spans="1:19" x14ac:dyDescent="0.25">
      <c r="A58" s="197" t="s">
        <v>3</v>
      </c>
      <c r="B58" s="195"/>
      <c r="C58" s="195"/>
      <c r="D58" s="196">
        <v>8909.9249904648896</v>
      </c>
      <c r="E58" s="196">
        <v>7650.4359642169629</v>
      </c>
      <c r="F58" s="196">
        <v>7441.4935287043063</v>
      </c>
      <c r="G58" s="196">
        <v>8218.0891279459101</v>
      </c>
      <c r="H58" s="196">
        <v>8423.4437913140846</v>
      </c>
      <c r="I58" s="196">
        <v>8014.6730670846528</v>
      </c>
      <c r="J58" s="196">
        <v>8325.3792398159203</v>
      </c>
      <c r="K58" s="196">
        <v>8567.2330172387046</v>
      </c>
      <c r="L58" s="196">
        <v>8278.3547033028844</v>
      </c>
      <c r="M58" s="196">
        <v>5690.5053409563179</v>
      </c>
      <c r="N58" s="196">
        <v>8549.9</v>
      </c>
      <c r="O58" s="196">
        <v>8457.967542069895</v>
      </c>
      <c r="P58" s="196">
        <v>7509.7724230254362</v>
      </c>
      <c r="Q58" s="196">
        <v>7709.6222192970909</v>
      </c>
      <c r="R58" s="196">
        <v>8292.1218049743675</v>
      </c>
      <c r="S58" s="196">
        <v>10874.306485555768</v>
      </c>
    </row>
    <row r="59" spans="1:19" x14ac:dyDescent="0.25">
      <c r="A59" s="197" t="s">
        <v>2</v>
      </c>
      <c r="B59" s="195"/>
      <c r="C59" s="195"/>
      <c r="D59" s="196">
        <v>21519.684705682921</v>
      </c>
      <c r="E59" s="196">
        <v>19849.167704676707</v>
      </c>
      <c r="F59" s="196">
        <v>19371.296796901723</v>
      </c>
      <c r="G59" s="196">
        <v>19675.220875726351</v>
      </c>
      <c r="H59" s="196">
        <v>22265.24987619232</v>
      </c>
      <c r="I59" s="196">
        <v>22717.347527457576</v>
      </c>
      <c r="J59" s="196">
        <v>24216.273223112323</v>
      </c>
      <c r="K59" s="196">
        <v>24903.155086296938</v>
      </c>
      <c r="L59" s="196">
        <v>23801.701959232138</v>
      </c>
      <c r="M59" s="196">
        <v>18795.111705174717</v>
      </c>
      <c r="N59" s="196">
        <v>22436.7</v>
      </c>
      <c r="O59" s="196">
        <v>23302.229376860152</v>
      </c>
      <c r="P59" s="196">
        <v>22089.781347612676</v>
      </c>
      <c r="Q59" s="196">
        <v>21896.976876837347</v>
      </c>
      <c r="R59" s="196">
        <v>21632.33882216546</v>
      </c>
      <c r="S59" s="196">
        <v>16881.94083832117</v>
      </c>
    </row>
    <row r="60" spans="1:19" x14ac:dyDescent="0.25">
      <c r="A60" s="197" t="s">
        <v>1</v>
      </c>
      <c r="B60" s="195"/>
      <c r="C60" s="195"/>
      <c r="D60" s="196">
        <v>644.46751705725296</v>
      </c>
      <c r="E60" s="196">
        <v>654.62575019816552</v>
      </c>
      <c r="F60" s="196">
        <v>652.31543290926959</v>
      </c>
      <c r="G60" s="196">
        <v>620.50417989760876</v>
      </c>
      <c r="H60" s="196">
        <v>594.92280860409539</v>
      </c>
      <c r="I60" s="196">
        <v>569.18002808346671</v>
      </c>
      <c r="J60" s="196">
        <v>548.29981251065283</v>
      </c>
      <c r="K60" s="196">
        <v>551.39036824851871</v>
      </c>
      <c r="L60" s="196">
        <v>508.40042913537553</v>
      </c>
      <c r="M60" s="196">
        <v>438.73344640510396</v>
      </c>
      <c r="N60" s="196">
        <v>445</v>
      </c>
      <c r="O60" s="196">
        <v>423.88109990079175</v>
      </c>
      <c r="P60" s="196">
        <v>404.46229361892011</v>
      </c>
      <c r="Q60" s="196">
        <v>406.21297880742401</v>
      </c>
      <c r="R60" s="196">
        <v>406.68079633353256</v>
      </c>
      <c r="S60" s="196">
        <v>442.48271338380391</v>
      </c>
    </row>
    <row r="61" spans="1:19" ht="11.25" customHeight="1" x14ac:dyDescent="0.25">
      <c r="A61" s="197" t="s">
        <v>0</v>
      </c>
      <c r="B61" s="195"/>
      <c r="C61" s="195"/>
      <c r="D61" s="196">
        <v>1887.9518582870703</v>
      </c>
      <c r="E61" s="196">
        <v>1889.5934775223643</v>
      </c>
      <c r="F61" s="196">
        <v>1984.9720294380511</v>
      </c>
      <c r="G61" s="196">
        <v>2134.5559803858037</v>
      </c>
      <c r="H61" s="196">
        <v>2044.2262558404927</v>
      </c>
      <c r="I61" s="196">
        <v>2623.5182705809357</v>
      </c>
      <c r="J61" s="196">
        <v>2702.722856655872</v>
      </c>
      <c r="K61" s="196">
        <v>3039.3687759175191</v>
      </c>
      <c r="L61" s="196">
        <v>2103.9090899621901</v>
      </c>
      <c r="M61" s="196">
        <v>1965.8762875018253</v>
      </c>
      <c r="N61" s="196">
        <v>2094.1</v>
      </c>
      <c r="O61" s="196">
        <v>1761.7879939351965</v>
      </c>
      <c r="P61" s="196">
        <v>1679.0718429272647</v>
      </c>
      <c r="Q61" s="196">
        <v>1780.2641393532535</v>
      </c>
      <c r="R61" s="196">
        <v>2020.5423618281616</v>
      </c>
      <c r="S61" s="196">
        <v>2204.5787896180091</v>
      </c>
    </row>
    <row r="62" spans="1:19" ht="11.25" customHeight="1" x14ac:dyDescent="0.25">
      <c r="A62" s="201" t="s">
        <v>248</v>
      </c>
      <c r="B62" s="202"/>
      <c r="C62" s="202"/>
      <c r="D62" s="203">
        <v>3711.1709115565536</v>
      </c>
      <c r="E62" s="203">
        <v>3782.5840788132714</v>
      </c>
      <c r="F62" s="203">
        <v>3849.2348092815919</v>
      </c>
      <c r="G62" s="203">
        <v>3940.1205365822052</v>
      </c>
      <c r="H62" s="203">
        <v>3842.9903322352134</v>
      </c>
      <c r="I62" s="203">
        <v>3830.018831161763</v>
      </c>
      <c r="J62" s="203">
        <v>4107.0819839781834</v>
      </c>
      <c r="K62" s="203">
        <v>4258.9011489022869</v>
      </c>
      <c r="L62" s="203">
        <v>3920.5474600810358</v>
      </c>
      <c r="M62" s="203">
        <v>3503.0158712329694</v>
      </c>
      <c r="N62" s="203">
        <v>3683</v>
      </c>
      <c r="O62" s="203">
        <v>3756.7152724481962</v>
      </c>
      <c r="P62" s="203">
        <v>3585.6314145470769</v>
      </c>
      <c r="Q62" s="203">
        <v>3325.9620025448639</v>
      </c>
      <c r="R62" s="203">
        <v>3422.6400739090263</v>
      </c>
      <c r="S62" s="203">
        <v>3489.6644711069812</v>
      </c>
    </row>
    <row r="63" spans="1:19" ht="11.25" customHeight="1" x14ac:dyDescent="0.25">
      <c r="A63" s="174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</row>
    <row r="64" spans="1:19" ht="11.25" customHeight="1" x14ac:dyDescent="0.25">
      <c r="A64" s="188" t="s">
        <v>260</v>
      </c>
      <c r="B64" s="182"/>
      <c r="C64" s="182"/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</row>
    <row r="65" spans="1:19" x14ac:dyDescent="0.25">
      <c r="A65" s="207" t="s">
        <v>155</v>
      </c>
      <c r="B65" s="139"/>
      <c r="C65" s="139"/>
      <c r="D65" s="205">
        <f t="shared" ref="D65:D76" si="19">D23/D$23</f>
        <v>1</v>
      </c>
      <c r="E65" s="205">
        <f t="shared" ref="E65:S65" si="20">E23/E$23</f>
        <v>1</v>
      </c>
      <c r="F65" s="205">
        <f t="shared" si="20"/>
        <v>1</v>
      </c>
      <c r="G65" s="205">
        <f t="shared" si="20"/>
        <v>1</v>
      </c>
      <c r="H65" s="205">
        <f t="shared" si="20"/>
        <v>1</v>
      </c>
      <c r="I65" s="205">
        <f t="shared" si="20"/>
        <v>1</v>
      </c>
      <c r="J65" s="205">
        <f t="shared" si="20"/>
        <v>1</v>
      </c>
      <c r="K65" s="205">
        <f t="shared" si="20"/>
        <v>1</v>
      </c>
      <c r="L65" s="205">
        <f t="shared" si="20"/>
        <v>1</v>
      </c>
      <c r="M65" s="205">
        <f t="shared" si="20"/>
        <v>1</v>
      </c>
      <c r="N65" s="205">
        <f t="shared" si="20"/>
        <v>1</v>
      </c>
      <c r="O65" s="205">
        <f t="shared" si="20"/>
        <v>1</v>
      </c>
      <c r="P65" s="205">
        <f t="shared" si="20"/>
        <v>1</v>
      </c>
      <c r="Q65" s="205">
        <f t="shared" si="20"/>
        <v>1</v>
      </c>
      <c r="R65" s="205">
        <f t="shared" si="20"/>
        <v>1</v>
      </c>
      <c r="S65" s="205">
        <f t="shared" si="20"/>
        <v>1</v>
      </c>
    </row>
    <row r="66" spans="1:19" ht="22.5" x14ac:dyDescent="0.25">
      <c r="A66" s="194" t="s">
        <v>46</v>
      </c>
      <c r="B66" s="195"/>
      <c r="C66" s="195"/>
      <c r="D66" s="209">
        <f t="shared" si="19"/>
        <v>1.9027799856448497E-2</v>
      </c>
      <c r="E66" s="209">
        <f t="shared" ref="E66:S66" si="21">E24/E$23</f>
        <v>1.9023947917711271E-2</v>
      </c>
      <c r="F66" s="209">
        <f t="shared" si="21"/>
        <v>1.8422194815023659E-2</v>
      </c>
      <c r="G66" s="209">
        <f t="shared" si="21"/>
        <v>1.8214176511949825E-2</v>
      </c>
      <c r="H66" s="209">
        <f t="shared" si="21"/>
        <v>1.7956845662924659E-2</v>
      </c>
      <c r="I66" s="209">
        <f t="shared" si="21"/>
        <v>1.1408859553042343E-2</v>
      </c>
      <c r="J66" s="209">
        <f t="shared" si="21"/>
        <v>1.3536075134603403E-2</v>
      </c>
      <c r="K66" s="209">
        <f t="shared" si="21"/>
        <v>1.5856605338935497E-2</v>
      </c>
      <c r="L66" s="209">
        <f t="shared" si="21"/>
        <v>1.6036319124710895E-2</v>
      </c>
      <c r="M66" s="209">
        <f t="shared" si="21"/>
        <v>1.4752383316326062E-2</v>
      </c>
      <c r="N66" s="209">
        <f t="shared" si="21"/>
        <v>1.6243801869377766E-2</v>
      </c>
      <c r="O66" s="209">
        <f t="shared" si="21"/>
        <v>1.6304701088418298E-2</v>
      </c>
      <c r="P66" s="209">
        <f t="shared" si="21"/>
        <v>1.4869307751176359E-2</v>
      </c>
      <c r="Q66" s="209">
        <f t="shared" si="21"/>
        <v>1.3868619769193735E-2</v>
      </c>
      <c r="R66" s="209">
        <f t="shared" si="21"/>
        <v>1.3422768005899225E-2</v>
      </c>
      <c r="S66" s="209">
        <f t="shared" si="21"/>
        <v>1.3578548508484455E-2</v>
      </c>
    </row>
    <row r="67" spans="1:19" x14ac:dyDescent="0.25">
      <c r="A67" s="194" t="s">
        <v>69</v>
      </c>
      <c r="B67" s="195"/>
      <c r="C67" s="195"/>
      <c r="D67" s="209">
        <f t="shared" si="19"/>
        <v>2.5458714491476027E-3</v>
      </c>
      <c r="E67" s="209">
        <f t="shared" ref="E67:S67" si="22">E25/E$23</f>
        <v>2.4469637635258956E-3</v>
      </c>
      <c r="F67" s="209">
        <f t="shared" si="22"/>
        <v>2.4439958077503228E-3</v>
      </c>
      <c r="G67" s="209">
        <f t="shared" si="22"/>
        <v>2.7016464619796119E-3</v>
      </c>
      <c r="H67" s="209">
        <f t="shared" si="22"/>
        <v>3.3447834455321542E-3</v>
      </c>
      <c r="I67" s="209">
        <f t="shared" si="22"/>
        <v>4.8656177404391926E-3</v>
      </c>
      <c r="J67" s="209">
        <f t="shared" si="22"/>
        <v>6.2133248302229998E-3</v>
      </c>
      <c r="K67" s="209">
        <f t="shared" si="22"/>
        <v>6.1726431408077754E-3</v>
      </c>
      <c r="L67" s="209">
        <f t="shared" si="22"/>
        <v>7.2158776302330297E-3</v>
      </c>
      <c r="M67" s="209">
        <f t="shared" si="22"/>
        <v>3.8394145821267359E-3</v>
      </c>
      <c r="N67" s="209">
        <f t="shared" si="22"/>
        <v>9.1077465461504564E-3</v>
      </c>
      <c r="O67" s="209">
        <f t="shared" si="22"/>
        <v>8.6685703527049091E-3</v>
      </c>
      <c r="P67" s="209">
        <f t="shared" si="22"/>
        <v>7.2147760067771604E-3</v>
      </c>
      <c r="Q67" s="209">
        <f t="shared" si="22"/>
        <v>5.5341077052645802E-3</v>
      </c>
      <c r="R67" s="209">
        <f t="shared" si="22"/>
        <v>4.9405472176609292E-3</v>
      </c>
      <c r="S67" s="209">
        <f t="shared" si="22"/>
        <v>4.2199111309145576E-3</v>
      </c>
    </row>
    <row r="68" spans="1:19" x14ac:dyDescent="0.25">
      <c r="A68" s="194" t="s">
        <v>159</v>
      </c>
      <c r="B68" s="195"/>
      <c r="C68" s="195"/>
      <c r="D68" s="209">
        <f t="shared" si="19"/>
        <v>0.6874418929529702</v>
      </c>
      <c r="E68" s="209">
        <f t="shared" ref="E68:S68" si="23">E26/E$23</f>
        <v>0.69211035074557714</v>
      </c>
      <c r="F68" s="209">
        <f t="shared" si="23"/>
        <v>0.69736722351640112</v>
      </c>
      <c r="G68" s="209">
        <f t="shared" si="23"/>
        <v>0.70068045618357744</v>
      </c>
      <c r="H68" s="209">
        <f t="shared" si="23"/>
        <v>0.69629034783169252</v>
      </c>
      <c r="I68" s="209">
        <f t="shared" si="23"/>
        <v>0.70235886860510144</v>
      </c>
      <c r="J68" s="209">
        <f t="shared" si="23"/>
        <v>0.69545762445371628</v>
      </c>
      <c r="K68" s="209">
        <f t="shared" si="23"/>
        <v>0.69193662702144199</v>
      </c>
      <c r="L68" s="209">
        <f t="shared" si="23"/>
        <v>0.70184131175104425</v>
      </c>
      <c r="M68" s="209">
        <f t="shared" si="23"/>
        <v>0.7263642130229736</v>
      </c>
      <c r="N68" s="209">
        <f t="shared" si="23"/>
        <v>0.70404662042016319</v>
      </c>
      <c r="O68" s="209">
        <f t="shared" si="23"/>
        <v>0.71116906345819353</v>
      </c>
      <c r="P68" s="209">
        <f t="shared" si="23"/>
        <v>0.72652034712884161</v>
      </c>
      <c r="Q68" s="209">
        <f t="shared" si="23"/>
        <v>0.73535218523675616</v>
      </c>
      <c r="R68" s="209">
        <f t="shared" si="23"/>
        <v>0.73908905953471604</v>
      </c>
      <c r="S68" s="209">
        <f t="shared" si="23"/>
        <v>0.75114745021261731</v>
      </c>
    </row>
    <row r="69" spans="1:19" x14ac:dyDescent="0.25">
      <c r="A69" s="179" t="s">
        <v>161</v>
      </c>
      <c r="B69" s="172"/>
      <c r="C69" s="172"/>
      <c r="D69" s="206">
        <f t="shared" si="19"/>
        <v>0.29170861614103372</v>
      </c>
      <c r="E69" s="206">
        <f t="shared" ref="E69:S69" si="24">E27/E$23</f>
        <v>0.29331111051872844</v>
      </c>
      <c r="F69" s="206">
        <f t="shared" si="24"/>
        <v>0.29921352845928356</v>
      </c>
      <c r="G69" s="206">
        <f t="shared" si="24"/>
        <v>0.30278811924972387</v>
      </c>
      <c r="H69" s="206">
        <f t="shared" si="24"/>
        <v>0.29681453580999567</v>
      </c>
      <c r="I69" s="206">
        <f t="shared" si="24"/>
        <v>0.29793428023795848</v>
      </c>
      <c r="J69" s="206">
        <f t="shared" si="24"/>
        <v>0.29310383971682202</v>
      </c>
      <c r="K69" s="206">
        <f t="shared" si="24"/>
        <v>0.28960588481550148</v>
      </c>
      <c r="L69" s="206">
        <f t="shared" si="24"/>
        <v>0.29331510992692528</v>
      </c>
      <c r="M69" s="206">
        <f t="shared" si="24"/>
        <v>0.30335971758735769</v>
      </c>
      <c r="N69" s="206">
        <f t="shared" si="24"/>
        <v>0.2923548427855146</v>
      </c>
      <c r="O69" s="206">
        <f t="shared" si="24"/>
        <v>0.29169262941777691</v>
      </c>
      <c r="P69" s="206">
        <f t="shared" si="24"/>
        <v>0.30163418474930304</v>
      </c>
      <c r="Q69" s="206">
        <f t="shared" si="24"/>
        <v>0.30332973009448444</v>
      </c>
      <c r="R69" s="206">
        <f t="shared" si="24"/>
        <v>0.30056969983840287</v>
      </c>
      <c r="S69" s="206">
        <f t="shared" si="24"/>
        <v>0.2984841562227093</v>
      </c>
    </row>
    <row r="70" spans="1:19" x14ac:dyDescent="0.25">
      <c r="A70" s="179" t="s">
        <v>163</v>
      </c>
      <c r="B70" s="141"/>
      <c r="C70" s="141"/>
      <c r="D70" s="206">
        <f t="shared" si="19"/>
        <v>0.28852848469667114</v>
      </c>
      <c r="E70" s="206">
        <f t="shared" ref="E70:S70" si="25">E28/E$23</f>
        <v>0.29064115697422754</v>
      </c>
      <c r="F70" s="206">
        <f t="shared" si="25"/>
        <v>0.28715858588024096</v>
      </c>
      <c r="G70" s="206">
        <f t="shared" si="25"/>
        <v>0.28576724401522885</v>
      </c>
      <c r="H70" s="206">
        <f t="shared" si="25"/>
        <v>0.28511700295615494</v>
      </c>
      <c r="I70" s="206">
        <f t="shared" si="25"/>
        <v>0.28827705758379318</v>
      </c>
      <c r="J70" s="206">
        <f t="shared" si="25"/>
        <v>0.28648523911778651</v>
      </c>
      <c r="K70" s="206">
        <f t="shared" si="25"/>
        <v>0.28588079456715787</v>
      </c>
      <c r="L70" s="206">
        <f t="shared" si="25"/>
        <v>0.29130691453584462</v>
      </c>
      <c r="M70" s="206">
        <f t="shared" si="25"/>
        <v>0.30356968844516768</v>
      </c>
      <c r="N70" s="206">
        <f t="shared" si="25"/>
        <v>0.29204050626669908</v>
      </c>
      <c r="O70" s="206">
        <f t="shared" si="25"/>
        <v>0.30100840072441681</v>
      </c>
      <c r="P70" s="206">
        <f t="shared" si="25"/>
        <v>0.30632865749581578</v>
      </c>
      <c r="Q70" s="206">
        <f t="shared" si="25"/>
        <v>0.31526843264300819</v>
      </c>
      <c r="R70" s="206">
        <f t="shared" si="25"/>
        <v>0.319662589901964</v>
      </c>
      <c r="S70" s="206">
        <f t="shared" si="25"/>
        <v>0.335193510660795</v>
      </c>
    </row>
    <row r="71" spans="1:19" x14ac:dyDescent="0.25">
      <c r="A71" s="179" t="s">
        <v>165</v>
      </c>
      <c r="B71" s="141"/>
      <c r="C71" s="141"/>
      <c r="D71" s="206">
        <f t="shared" si="19"/>
        <v>0.10720479211526523</v>
      </c>
      <c r="E71" s="206">
        <f t="shared" ref="E71:S71" si="26">E29/E$23</f>
        <v>0.10815808325262115</v>
      </c>
      <c r="F71" s="206">
        <f t="shared" si="26"/>
        <v>0.11099510917687652</v>
      </c>
      <c r="G71" s="206">
        <f t="shared" si="26"/>
        <v>0.11212509291862477</v>
      </c>
      <c r="H71" s="206">
        <f t="shared" si="26"/>
        <v>0.11435880906554191</v>
      </c>
      <c r="I71" s="206">
        <f t="shared" si="26"/>
        <v>0.1161475307833497</v>
      </c>
      <c r="J71" s="206">
        <f t="shared" si="26"/>
        <v>0.11586854561910789</v>
      </c>
      <c r="K71" s="206">
        <f t="shared" si="26"/>
        <v>0.11644994763878272</v>
      </c>
      <c r="L71" s="206">
        <f t="shared" si="26"/>
        <v>0.11721928728827428</v>
      </c>
      <c r="M71" s="206">
        <f t="shared" si="26"/>
        <v>0.11943480699044819</v>
      </c>
      <c r="N71" s="206">
        <f t="shared" si="26"/>
        <v>0.11965127136794938</v>
      </c>
      <c r="O71" s="206">
        <f t="shared" si="26"/>
        <v>0.11846803331599974</v>
      </c>
      <c r="P71" s="206">
        <f t="shared" si="26"/>
        <v>0.11855750488372276</v>
      </c>
      <c r="Q71" s="206">
        <f t="shared" si="26"/>
        <v>0.1167540224992636</v>
      </c>
      <c r="R71" s="206">
        <f t="shared" si="26"/>
        <v>0.11885676979434917</v>
      </c>
      <c r="S71" s="206">
        <f t="shared" si="26"/>
        <v>0.11746978332911295</v>
      </c>
    </row>
    <row r="72" spans="1:19" x14ac:dyDescent="0.25">
      <c r="A72" s="194" t="s">
        <v>167</v>
      </c>
      <c r="B72" s="195"/>
      <c r="C72" s="195"/>
      <c r="D72" s="209">
        <f t="shared" si="19"/>
        <v>2.067125581873331E-2</v>
      </c>
      <c r="E72" s="209">
        <f t="shared" ref="E72:S72" si="27">E30/E$23</f>
        <v>2.3815054729816359E-2</v>
      </c>
      <c r="F72" s="209">
        <f t="shared" si="27"/>
        <v>2.2487835639866179E-2</v>
      </c>
      <c r="G72" s="209">
        <f t="shared" si="27"/>
        <v>2.3966916910745165E-2</v>
      </c>
      <c r="H72" s="209">
        <f t="shared" si="27"/>
        <v>2.6078996564966341E-2</v>
      </c>
      <c r="I72" s="209">
        <f t="shared" si="27"/>
        <v>2.6842710770571477E-2</v>
      </c>
      <c r="J72" s="209">
        <f t="shared" si="27"/>
        <v>2.6255499263489232E-2</v>
      </c>
      <c r="K72" s="209">
        <f t="shared" si="27"/>
        <v>2.4890983054815772E-2</v>
      </c>
      <c r="L72" s="209">
        <f t="shared" si="27"/>
        <v>3.035848971109173E-2</v>
      </c>
      <c r="M72" s="209">
        <f t="shared" si="27"/>
        <v>3.1847909024885775E-2</v>
      </c>
      <c r="N72" s="209">
        <f t="shared" si="27"/>
        <v>3.1801918685457002E-2</v>
      </c>
      <c r="O72" s="209">
        <f t="shared" si="27"/>
        <v>2.9668140006096584E-2</v>
      </c>
      <c r="P72" s="209">
        <f t="shared" si="27"/>
        <v>2.9493593449030471E-2</v>
      </c>
      <c r="Q72" s="209">
        <f t="shared" si="27"/>
        <v>2.8468614837990514E-2</v>
      </c>
      <c r="R72" s="209">
        <f t="shared" si="27"/>
        <v>2.788327533178564E-2</v>
      </c>
      <c r="S72" s="209">
        <f t="shared" si="27"/>
        <v>2.3846697181520805E-2</v>
      </c>
    </row>
    <row r="73" spans="1:19" x14ac:dyDescent="0.25">
      <c r="A73" s="194" t="s">
        <v>50</v>
      </c>
      <c r="B73" s="195"/>
      <c r="C73" s="195"/>
      <c r="D73" s="209">
        <f t="shared" si="19"/>
        <v>4.6629751129223643E-2</v>
      </c>
      <c r="E73" s="209">
        <f t="shared" ref="E73:S73" si="28">E31/E$23</f>
        <v>5.0064379307733095E-2</v>
      </c>
      <c r="F73" s="209">
        <f t="shared" si="28"/>
        <v>5.1725581581607498E-2</v>
      </c>
      <c r="G73" s="209">
        <f t="shared" si="28"/>
        <v>5.2126430405641251E-2</v>
      </c>
      <c r="H73" s="209">
        <f t="shared" si="28"/>
        <v>5.5009899895935979E-2</v>
      </c>
      <c r="I73" s="209">
        <f t="shared" si="28"/>
        <v>5.4882687855619838E-2</v>
      </c>
      <c r="J73" s="209">
        <f t="shared" si="28"/>
        <v>5.878260716341864E-2</v>
      </c>
      <c r="K73" s="209">
        <f t="shared" si="28"/>
        <v>6.242564134538426E-2</v>
      </c>
      <c r="L73" s="209">
        <f t="shared" si="28"/>
        <v>6.0834919525964336E-2</v>
      </c>
      <c r="M73" s="209">
        <f t="shared" si="28"/>
        <v>5.7925480570341151E-2</v>
      </c>
      <c r="N73" s="209">
        <f t="shared" si="28"/>
        <v>5.8924229490312577E-2</v>
      </c>
      <c r="O73" s="209">
        <f t="shared" si="28"/>
        <v>5.7655798920547258E-2</v>
      </c>
      <c r="P73" s="209">
        <f t="shared" si="28"/>
        <v>5.5558750590821458E-2</v>
      </c>
      <c r="Q73" s="209">
        <f t="shared" si="28"/>
        <v>5.4567916294122921E-2</v>
      </c>
      <c r="R73" s="209">
        <f t="shared" si="28"/>
        <v>5.558572256481565E-2</v>
      </c>
      <c r="S73" s="209">
        <f t="shared" si="28"/>
        <v>5.7660048968269192E-2</v>
      </c>
    </row>
    <row r="74" spans="1:19" x14ac:dyDescent="0.25">
      <c r="A74" s="194" t="s">
        <v>71</v>
      </c>
      <c r="B74" s="195"/>
      <c r="C74" s="195"/>
      <c r="D74" s="209">
        <f t="shared" si="19"/>
        <v>0.22368342879347686</v>
      </c>
      <c r="E74" s="209">
        <f t="shared" ref="E74:S74" si="29">E32/E$23</f>
        <v>0.2125393035356363</v>
      </c>
      <c r="F74" s="209">
        <f t="shared" si="29"/>
        <v>0.20755316863935125</v>
      </c>
      <c r="G74" s="209">
        <f t="shared" si="29"/>
        <v>0.2023103735261067</v>
      </c>
      <c r="H74" s="209">
        <f t="shared" si="29"/>
        <v>0.20131912659894835</v>
      </c>
      <c r="I74" s="209">
        <f t="shared" si="29"/>
        <v>0.19964125547522582</v>
      </c>
      <c r="J74" s="209">
        <f t="shared" si="29"/>
        <v>0.19975486915454937</v>
      </c>
      <c r="K74" s="209">
        <f t="shared" si="29"/>
        <v>0.19871750009861472</v>
      </c>
      <c r="L74" s="209">
        <f t="shared" si="29"/>
        <v>0.18371308225695579</v>
      </c>
      <c r="M74" s="209">
        <f t="shared" si="29"/>
        <v>0.16527059948334669</v>
      </c>
      <c r="N74" s="209">
        <f t="shared" si="29"/>
        <v>0.17987568298853904</v>
      </c>
      <c r="O74" s="209">
        <f t="shared" si="29"/>
        <v>0.17653372617403934</v>
      </c>
      <c r="P74" s="209">
        <f t="shared" si="29"/>
        <v>0.16634322507335281</v>
      </c>
      <c r="Q74" s="209">
        <f t="shared" si="29"/>
        <v>0.16220855615667212</v>
      </c>
      <c r="R74" s="209">
        <f t="shared" si="29"/>
        <v>0.15907862734512257</v>
      </c>
      <c r="S74" s="209">
        <f t="shared" si="29"/>
        <v>0.14954734399819355</v>
      </c>
    </row>
    <row r="75" spans="1:19" x14ac:dyDescent="0.25">
      <c r="A75" s="199" t="s">
        <v>171</v>
      </c>
      <c r="B75" s="200"/>
      <c r="C75" s="200"/>
      <c r="D75" s="210">
        <f t="shared" si="19"/>
        <v>1.0316359251284176E-2</v>
      </c>
      <c r="E75" s="210">
        <f t="shared" ref="E75:S75" si="30">E33/E$23</f>
        <v>1.0287995321869034E-2</v>
      </c>
      <c r="F75" s="210">
        <f t="shared" si="30"/>
        <v>1.0088662601969679E-2</v>
      </c>
      <c r="G75" s="210">
        <f t="shared" si="30"/>
        <v>9.5974357358749197E-3</v>
      </c>
      <c r="H75" s="210">
        <f t="shared" si="30"/>
        <v>1.0604952710729644E-2</v>
      </c>
      <c r="I75" s="210">
        <f t="shared" si="30"/>
        <v>1.128006272224256E-2</v>
      </c>
      <c r="J75" s="210">
        <f t="shared" si="30"/>
        <v>1.1566624659404008E-2</v>
      </c>
      <c r="K75" s="210">
        <f t="shared" si="30"/>
        <v>1.3944752871596047E-2</v>
      </c>
      <c r="L75" s="210">
        <f t="shared" si="30"/>
        <v>1.1042664430839375E-2</v>
      </c>
      <c r="M75" s="210">
        <f t="shared" si="30"/>
        <v>5.1194645926988247E-3</v>
      </c>
      <c r="N75" s="210">
        <f t="shared" si="30"/>
        <v>8.1034105512291475E-3</v>
      </c>
      <c r="O75" s="210">
        <f t="shared" si="30"/>
        <v>8.214969337804157E-3</v>
      </c>
      <c r="P75" s="210">
        <f t="shared" si="30"/>
        <v>7.3169576927696297E-3</v>
      </c>
      <c r="Q75" s="210">
        <f t="shared" si="30"/>
        <v>7.6311667616139577E-3</v>
      </c>
      <c r="R75" s="210">
        <f t="shared" si="30"/>
        <v>7.994793820741166E-3</v>
      </c>
      <c r="S75" s="210">
        <f t="shared" si="30"/>
        <v>7.7659239284450727E-3</v>
      </c>
    </row>
    <row r="76" spans="1:19" x14ac:dyDescent="0.25">
      <c r="A76" s="211" t="s">
        <v>8</v>
      </c>
      <c r="B76" s="140"/>
      <c r="C76" s="140"/>
      <c r="D76" s="204">
        <f t="shared" si="19"/>
        <v>8.1982705675393494E-3</v>
      </c>
      <c r="E76" s="204">
        <f t="shared" ref="E76:S76" si="31">E34/E$23</f>
        <v>8.1757301381068462E-3</v>
      </c>
      <c r="F76" s="204">
        <f t="shared" si="31"/>
        <v>8.0173231331845413E-3</v>
      </c>
      <c r="G76" s="204">
        <f t="shared" si="31"/>
        <v>7.6269518151453834E-3</v>
      </c>
      <c r="H76" s="204">
        <f t="shared" si="31"/>
        <v>8.4276118697300065E-3</v>
      </c>
      <c r="I76" s="204">
        <f t="shared" si="31"/>
        <v>8.9641126257063476E-3</v>
      </c>
      <c r="J76" s="204">
        <f t="shared" si="31"/>
        <v>9.1918395047325251E-3</v>
      </c>
      <c r="K76" s="204">
        <f t="shared" si="31"/>
        <v>1.1081705692304662E-2</v>
      </c>
      <c r="L76" s="204">
        <f t="shared" si="31"/>
        <v>8.7754554281632736E-3</v>
      </c>
      <c r="M76" s="204">
        <f t="shared" si="31"/>
        <v>3.4004219505355485E-3</v>
      </c>
      <c r="N76" s="204">
        <f t="shared" si="31"/>
        <v>6.1449209873463608E-3</v>
      </c>
      <c r="O76" s="204">
        <f t="shared" si="31"/>
        <v>6.1294599576608424E-3</v>
      </c>
      <c r="P76" s="204">
        <f t="shared" si="31"/>
        <v>5.1770755317875504E-3</v>
      </c>
      <c r="Q76" s="204">
        <f t="shared" si="31"/>
        <v>5.6759252213161053E-3</v>
      </c>
      <c r="R76" s="204">
        <f t="shared" si="31"/>
        <v>6.0466417447533694E-3</v>
      </c>
      <c r="S76" s="204">
        <f t="shared" si="31"/>
        <v>5.7373335014056564E-3</v>
      </c>
    </row>
    <row r="77" spans="1:19" x14ac:dyDescent="0.25">
      <c r="A77" s="211" t="s">
        <v>183</v>
      </c>
      <c r="B77" s="140"/>
      <c r="C77" s="140"/>
      <c r="D77" s="204">
        <f>D37/D$23</f>
        <v>2.118088683744827E-3</v>
      </c>
      <c r="E77" s="204">
        <f t="shared" ref="E77:S77" si="32">E37/E$23</f>
        <v>2.1122651837621881E-3</v>
      </c>
      <c r="F77" s="204">
        <f t="shared" si="32"/>
        <v>2.071339468785138E-3</v>
      </c>
      <c r="G77" s="204">
        <f t="shared" si="32"/>
        <v>1.9704839207295368E-3</v>
      </c>
      <c r="H77" s="204">
        <f t="shared" si="32"/>
        <v>2.1773408409996369E-3</v>
      </c>
      <c r="I77" s="204">
        <f t="shared" si="32"/>
        <v>2.3159500965362102E-3</v>
      </c>
      <c r="J77" s="204">
        <f t="shared" si="32"/>
        <v>2.3747851546714826E-3</v>
      </c>
      <c r="K77" s="204">
        <f t="shared" si="32"/>
        <v>2.8630471792913848E-3</v>
      </c>
      <c r="L77" s="204">
        <f t="shared" si="32"/>
        <v>2.2672090026761012E-3</v>
      </c>
      <c r="M77" s="204">
        <f t="shared" si="32"/>
        <v>1.7190426421632757E-3</v>
      </c>
      <c r="N77" s="204">
        <f t="shared" si="32"/>
        <v>1.9584895638827871E-3</v>
      </c>
      <c r="O77" s="204">
        <f t="shared" si="32"/>
        <v>2.0855093801433145E-3</v>
      </c>
      <c r="P77" s="204">
        <f t="shared" si="32"/>
        <v>2.1398821609820789E-3</v>
      </c>
      <c r="Q77" s="204">
        <f t="shared" si="32"/>
        <v>1.9552415402978524E-3</v>
      </c>
      <c r="R77" s="204">
        <f t="shared" si="32"/>
        <v>1.9481520759877958E-3</v>
      </c>
      <c r="S77" s="204">
        <f t="shared" si="32"/>
        <v>2.0285904270394167E-3</v>
      </c>
    </row>
    <row r="78" spans="1:19" x14ac:dyDescent="0.25">
      <c r="A78" s="179" t="s">
        <v>7</v>
      </c>
      <c r="B78" s="140"/>
      <c r="C78" s="140"/>
      <c r="D78" s="204">
        <f>D43/D$23</f>
        <v>2.7656545804008812E-2</v>
      </c>
      <c r="E78" s="204">
        <f t="shared" ref="E78:S78" si="33">E43/E$23</f>
        <v>2.9113495028428058E-2</v>
      </c>
      <c r="F78" s="204">
        <f t="shared" si="33"/>
        <v>3.1155081282478909E-2</v>
      </c>
      <c r="G78" s="204">
        <f t="shared" si="33"/>
        <v>2.7909797710887099E-2</v>
      </c>
      <c r="H78" s="204">
        <f t="shared" si="33"/>
        <v>2.5878604252811126E-2</v>
      </c>
      <c r="I78" s="204">
        <f t="shared" si="33"/>
        <v>2.7315086752828704E-2</v>
      </c>
      <c r="J78" s="204">
        <f t="shared" si="33"/>
        <v>2.7016238478358934E-2</v>
      </c>
      <c r="K78" s="204">
        <f t="shared" si="33"/>
        <v>2.5123204735540857E-2</v>
      </c>
      <c r="L78" s="204">
        <f t="shared" si="33"/>
        <v>2.3160929753653001E-2</v>
      </c>
      <c r="M78" s="204">
        <f t="shared" si="33"/>
        <v>2.962685126451365E-2</v>
      </c>
      <c r="N78" s="204">
        <f t="shared" si="33"/>
        <v>2.7120769939567264E-2</v>
      </c>
      <c r="O78" s="204">
        <f t="shared" si="33"/>
        <v>2.5002689666302067E-2</v>
      </c>
      <c r="P78" s="204">
        <f t="shared" si="33"/>
        <v>2.4124240090583258E-2</v>
      </c>
      <c r="Q78" s="204">
        <f t="shared" si="33"/>
        <v>2.2999910459730894E-2</v>
      </c>
      <c r="R78" s="204">
        <f t="shared" si="33"/>
        <v>2.0430443936896487E-2</v>
      </c>
      <c r="S78" s="204">
        <f t="shared" si="33"/>
        <v>2.094315089212322E-2</v>
      </c>
    </row>
    <row r="79" spans="1:19" ht="22.5" x14ac:dyDescent="0.25">
      <c r="A79" s="211" t="s">
        <v>26</v>
      </c>
      <c r="B79" s="140"/>
      <c r="C79" s="140"/>
      <c r="D79" s="204">
        <f>D44/D$23</f>
        <v>2.2125236643207053E-2</v>
      </c>
      <c r="E79" s="204">
        <f t="shared" ref="E79:S79" si="34">E44/E$23</f>
        <v>2.330145438200994E-2</v>
      </c>
      <c r="F79" s="204">
        <f t="shared" si="34"/>
        <v>2.397018404905055E-2</v>
      </c>
      <c r="G79" s="204">
        <f t="shared" si="34"/>
        <v>2.1964546854678968E-2</v>
      </c>
      <c r="H79" s="204">
        <f t="shared" si="34"/>
        <v>2.0562030089528387E-2</v>
      </c>
      <c r="I79" s="204">
        <f t="shared" si="34"/>
        <v>2.1183818733510419E-2</v>
      </c>
      <c r="J79" s="204">
        <f t="shared" si="34"/>
        <v>2.0536132932684203E-2</v>
      </c>
      <c r="K79" s="204">
        <f t="shared" si="34"/>
        <v>1.9160525869101726E-2</v>
      </c>
      <c r="L79" s="204">
        <f t="shared" si="34"/>
        <v>1.8238767245927781E-2</v>
      </c>
      <c r="M79" s="204">
        <f t="shared" si="34"/>
        <v>2.2438006873709448E-2</v>
      </c>
      <c r="N79" s="204">
        <f t="shared" si="34"/>
        <v>1.9914991560291657E-2</v>
      </c>
      <c r="O79" s="204">
        <f t="shared" si="34"/>
        <v>1.8270337394066475E-2</v>
      </c>
      <c r="P79" s="204">
        <f t="shared" si="34"/>
        <v>1.7563414316331814E-2</v>
      </c>
      <c r="Q79" s="204">
        <f t="shared" si="34"/>
        <v>1.6847964280020347E-2</v>
      </c>
      <c r="R79" s="204">
        <f t="shared" si="34"/>
        <v>1.5628694229454222E-2</v>
      </c>
      <c r="S79" s="204">
        <f t="shared" si="34"/>
        <v>1.567811528531575E-2</v>
      </c>
    </row>
    <row r="80" spans="1:19" ht="22.5" x14ac:dyDescent="0.25">
      <c r="A80" s="211" t="s">
        <v>16</v>
      </c>
      <c r="B80" s="140"/>
      <c r="C80" s="140"/>
      <c r="D80" s="204">
        <f>D47/D$23</f>
        <v>5.5313091608017589E-3</v>
      </c>
      <c r="E80" s="204">
        <f t="shared" ref="E80:S80" si="35">E47/E$23</f>
        <v>5.8120406464181153E-3</v>
      </c>
      <c r="F80" s="204">
        <f t="shared" si="35"/>
        <v>7.18489723342836E-3</v>
      </c>
      <c r="G80" s="204">
        <f t="shared" si="35"/>
        <v>5.9452508562081322E-3</v>
      </c>
      <c r="H80" s="204">
        <f t="shared" si="35"/>
        <v>5.3165741632827382E-3</v>
      </c>
      <c r="I80" s="204">
        <f t="shared" si="35"/>
        <v>6.131268019318287E-3</v>
      </c>
      <c r="J80" s="204">
        <f t="shared" si="35"/>
        <v>6.4801055456747319E-3</v>
      </c>
      <c r="K80" s="204">
        <f t="shared" si="35"/>
        <v>5.9626788664391295E-3</v>
      </c>
      <c r="L80" s="204">
        <f t="shared" si="35"/>
        <v>4.9221625077252185E-3</v>
      </c>
      <c r="M80" s="204">
        <f t="shared" si="35"/>
        <v>7.1888443908042022E-3</v>
      </c>
      <c r="N80" s="204">
        <f t="shared" si="35"/>
        <v>7.2057783792756069E-3</v>
      </c>
      <c r="O80" s="204">
        <f t="shared" si="35"/>
        <v>6.7323522722355957E-3</v>
      </c>
      <c r="P80" s="204">
        <f t="shared" si="35"/>
        <v>6.5608257742514409E-3</v>
      </c>
      <c r="Q80" s="204">
        <f t="shared" si="35"/>
        <v>6.1519461797105443E-3</v>
      </c>
      <c r="R80" s="204">
        <f t="shared" si="35"/>
        <v>4.8017497074422646E-3</v>
      </c>
      <c r="S80" s="204">
        <f t="shared" si="35"/>
        <v>5.2650356068074684E-3</v>
      </c>
    </row>
    <row r="81" spans="1:19" ht="22.5" x14ac:dyDescent="0.25">
      <c r="A81" s="179" t="s">
        <v>6</v>
      </c>
      <c r="B81" s="140"/>
      <c r="C81" s="140"/>
      <c r="D81" s="204">
        <f>D48/D$23</f>
        <v>3.8332586672832642E-3</v>
      </c>
      <c r="E81" s="204">
        <f t="shared" ref="E81:S81" si="36">E48/E$23</f>
        <v>4.0087384913789258E-3</v>
      </c>
      <c r="F81" s="204">
        <f t="shared" si="36"/>
        <v>4.0340897369569619E-3</v>
      </c>
      <c r="G81" s="204">
        <f t="shared" si="36"/>
        <v>3.7480561017819896E-3</v>
      </c>
      <c r="H81" s="204">
        <f t="shared" si="36"/>
        <v>3.6077983552358943E-3</v>
      </c>
      <c r="I81" s="204">
        <f t="shared" si="36"/>
        <v>3.7688492347835605E-3</v>
      </c>
      <c r="J81" s="204">
        <f t="shared" si="36"/>
        <v>3.8328379774570445E-3</v>
      </c>
      <c r="K81" s="204">
        <f t="shared" si="36"/>
        <v>4.1866706027711368E-3</v>
      </c>
      <c r="L81" s="204">
        <f t="shared" si="36"/>
        <v>4.1253327308854266E-3</v>
      </c>
      <c r="M81" s="204">
        <f t="shared" si="36"/>
        <v>3.613631558141886E-3</v>
      </c>
      <c r="N81" s="204">
        <f t="shared" si="36"/>
        <v>3.8404526445870936E-3</v>
      </c>
      <c r="O81" s="204">
        <f t="shared" si="36"/>
        <v>4.7088772436299749E-3</v>
      </c>
      <c r="P81" s="204">
        <f t="shared" si="36"/>
        <v>4.7428886762630063E-3</v>
      </c>
      <c r="Q81" s="204">
        <f t="shared" si="36"/>
        <v>3.9475579513705509E-3</v>
      </c>
      <c r="R81" s="204">
        <f t="shared" si="36"/>
        <v>3.8897611373017579E-3</v>
      </c>
      <c r="S81" s="204">
        <f t="shared" si="36"/>
        <v>3.841220500289047E-3</v>
      </c>
    </row>
    <row r="82" spans="1:19" x14ac:dyDescent="0.25">
      <c r="A82" s="179" t="s">
        <v>5</v>
      </c>
      <c r="B82" s="140"/>
      <c r="C82" s="140"/>
      <c r="D82" s="204">
        <f>D52/D$23</f>
        <v>2.7050385935164175E-2</v>
      </c>
      <c r="E82" s="204">
        <f t="shared" ref="E82:S82" si="37">E52/E$23</f>
        <v>2.688528974073524E-2</v>
      </c>
      <c r="F82" s="204">
        <f t="shared" si="37"/>
        <v>2.3949298210770166E-2</v>
      </c>
      <c r="G82" s="204">
        <f t="shared" si="37"/>
        <v>2.1893038921258736E-2</v>
      </c>
      <c r="H82" s="204">
        <f t="shared" si="37"/>
        <v>1.9352224483593798E-2</v>
      </c>
      <c r="I82" s="204">
        <f t="shared" si="37"/>
        <v>1.7509475637263135E-2</v>
      </c>
      <c r="J82" s="204">
        <f t="shared" si="37"/>
        <v>1.6657986219946141E-2</v>
      </c>
      <c r="K82" s="204">
        <f t="shared" si="37"/>
        <v>1.5728088134808187E-2</v>
      </c>
      <c r="L82" s="204">
        <f t="shared" si="37"/>
        <v>1.4081469938610085E-2</v>
      </c>
      <c r="M82" s="204">
        <f t="shared" si="37"/>
        <v>1.4270296110390983E-2</v>
      </c>
      <c r="N82" s="204">
        <f t="shared" si="37"/>
        <v>1.3429873679863664E-2</v>
      </c>
      <c r="O82" s="204">
        <f t="shared" si="37"/>
        <v>1.3184127830873783E-2</v>
      </c>
      <c r="P82" s="204">
        <f t="shared" si="37"/>
        <v>1.2471248026248388E-2</v>
      </c>
      <c r="Q82" s="204">
        <f t="shared" si="37"/>
        <v>1.1358377789860668E-2</v>
      </c>
      <c r="R82" s="204">
        <f t="shared" si="37"/>
        <v>1.1855591150017128E-2</v>
      </c>
      <c r="S82" s="204">
        <f t="shared" si="37"/>
        <v>1.1774864648274104E-2</v>
      </c>
    </row>
    <row r="83" spans="1:19" x14ac:dyDescent="0.25">
      <c r="A83" s="211" t="s">
        <v>27</v>
      </c>
      <c r="B83" s="140"/>
      <c r="C83" s="140"/>
      <c r="D83" s="204">
        <f>D53/D$23</f>
        <v>2.1352081737647584E-2</v>
      </c>
      <c r="E83" s="204">
        <f t="shared" ref="E83:S83" si="38">E53/E$23</f>
        <v>2.140744210410957E-2</v>
      </c>
      <c r="F83" s="204">
        <f t="shared" si="38"/>
        <v>1.8878876587110734E-2</v>
      </c>
      <c r="G83" s="204">
        <f t="shared" si="38"/>
        <v>1.7256674968621242E-2</v>
      </c>
      <c r="H83" s="204">
        <f t="shared" si="38"/>
        <v>1.4878024072863235E-2</v>
      </c>
      <c r="I83" s="204">
        <f t="shared" si="38"/>
        <v>1.3268613228196419E-2</v>
      </c>
      <c r="J83" s="204">
        <f t="shared" si="38"/>
        <v>1.2746194016625119E-2</v>
      </c>
      <c r="K83" s="204">
        <f t="shared" si="38"/>
        <v>1.1971822921106979E-2</v>
      </c>
      <c r="L83" s="204">
        <f t="shared" si="38"/>
        <v>1.0508559655679168E-2</v>
      </c>
      <c r="M83" s="204">
        <f t="shared" si="38"/>
        <v>1.0891272971308274E-2</v>
      </c>
      <c r="N83" s="204">
        <f t="shared" si="38"/>
        <v>1.0833207496001454E-2</v>
      </c>
      <c r="O83" s="204">
        <f t="shared" si="38"/>
        <v>1.0632026753214152E-2</v>
      </c>
      <c r="P83" s="204">
        <f t="shared" si="38"/>
        <v>1.0091377711392374E-2</v>
      </c>
      <c r="Q83" s="204">
        <f t="shared" si="38"/>
        <v>9.3474850214701997E-3</v>
      </c>
      <c r="R83" s="204">
        <f t="shared" si="38"/>
        <v>9.9009255110872676E-3</v>
      </c>
      <c r="S83" s="204">
        <f t="shared" si="38"/>
        <v>9.9141005934077157E-3</v>
      </c>
    </row>
    <row r="84" spans="1:19" ht="22.5" x14ac:dyDescent="0.25">
      <c r="A84" s="211" t="s">
        <v>21</v>
      </c>
      <c r="B84" s="140"/>
      <c r="C84" s="140"/>
      <c r="D84" s="204">
        <f t="shared" ref="D84:D90" si="39">D56/D$23</f>
        <v>5.698304197516592E-3</v>
      </c>
      <c r="E84" s="204">
        <f t="shared" ref="E84:S84" si="40">E56/E$23</f>
        <v>5.4778476366256698E-3</v>
      </c>
      <c r="F84" s="204">
        <f t="shared" si="40"/>
        <v>5.0704216236594291E-3</v>
      </c>
      <c r="G84" s="204">
        <f t="shared" si="40"/>
        <v>4.6363639526374968E-3</v>
      </c>
      <c r="H84" s="204">
        <f t="shared" si="40"/>
        <v>4.4742004107305644E-3</v>
      </c>
      <c r="I84" s="204">
        <f t="shared" si="40"/>
        <v>4.2408624090667152E-3</v>
      </c>
      <c r="J84" s="204">
        <f t="shared" si="40"/>
        <v>3.9117922033210222E-3</v>
      </c>
      <c r="K84" s="204">
        <f t="shared" si="40"/>
        <v>3.756265213701206E-3</v>
      </c>
      <c r="L84" s="204">
        <f t="shared" si="40"/>
        <v>3.5729102829309156E-3</v>
      </c>
      <c r="M84" s="204">
        <f t="shared" si="40"/>
        <v>3.3790231390827094E-3</v>
      </c>
      <c r="N84" s="204">
        <f t="shared" si="40"/>
        <v>2.5966661838622081E-3</v>
      </c>
      <c r="O84" s="204">
        <f t="shared" si="40"/>
        <v>2.5521010776596311E-3</v>
      </c>
      <c r="P84" s="204">
        <f t="shared" si="40"/>
        <v>2.3798703148560133E-3</v>
      </c>
      <c r="Q84" s="204">
        <f t="shared" si="40"/>
        <v>2.0108927683904678E-3</v>
      </c>
      <c r="R84" s="204">
        <f t="shared" si="40"/>
        <v>1.9546656389298599E-3</v>
      </c>
      <c r="S84" s="204">
        <f t="shared" si="40"/>
        <v>1.8607640548663888E-3</v>
      </c>
    </row>
    <row r="85" spans="1:19" ht="22.5" x14ac:dyDescent="0.25">
      <c r="A85" s="179" t="s">
        <v>4</v>
      </c>
      <c r="B85" s="140"/>
      <c r="C85" s="140"/>
      <c r="D85" s="204">
        <f t="shared" si="39"/>
        <v>1.5871352804312323E-2</v>
      </c>
      <c r="E85" s="204">
        <f t="shared" ref="E85:S85" si="41">E57/E$23</f>
        <v>1.5845814625675476E-2</v>
      </c>
      <c r="F85" s="204">
        <f t="shared" si="41"/>
        <v>1.624961926331446E-2</v>
      </c>
      <c r="G85" s="204">
        <f t="shared" si="41"/>
        <v>1.5370663652553343E-2</v>
      </c>
      <c r="H85" s="204">
        <f t="shared" si="41"/>
        <v>1.4690893016659452E-2</v>
      </c>
      <c r="I85" s="204">
        <f t="shared" si="41"/>
        <v>1.3928198125080948E-2</v>
      </c>
      <c r="J85" s="204">
        <f t="shared" si="41"/>
        <v>1.3762433172702713E-2</v>
      </c>
      <c r="K85" s="204">
        <f t="shared" si="41"/>
        <v>1.2627133417399704E-2</v>
      </c>
      <c r="L85" s="204">
        <f t="shared" si="41"/>
        <v>1.2170004714390522E-2</v>
      </c>
      <c r="M85" s="204">
        <f t="shared" si="41"/>
        <v>1.3138439192108626E-2</v>
      </c>
      <c r="N85" s="204">
        <f t="shared" si="41"/>
        <v>1.2713987666914233E-2</v>
      </c>
      <c r="O85" s="204">
        <f t="shared" si="41"/>
        <v>1.25587804156431E-2</v>
      </c>
      <c r="P85" s="204">
        <f t="shared" si="41"/>
        <v>1.1979063989007175E-2</v>
      </c>
      <c r="Q85" s="204">
        <f t="shared" si="41"/>
        <v>1.2405090558951887E-2</v>
      </c>
      <c r="R85" s="204">
        <f t="shared" si="41"/>
        <v>1.1846458417756745E-2</v>
      </c>
      <c r="S85" s="204">
        <f t="shared" si="41"/>
        <v>1.1672774079858464E-2</v>
      </c>
    </row>
    <row r="86" spans="1:19" x14ac:dyDescent="0.25">
      <c r="A86" s="179" t="s">
        <v>3</v>
      </c>
      <c r="B86" s="140"/>
      <c r="C86" s="140"/>
      <c r="D86" s="204">
        <f t="shared" si="39"/>
        <v>3.375989325163422E-2</v>
      </c>
      <c r="E86" s="204">
        <f t="shared" ref="E86:S86" si="42">E58/E$23</f>
        <v>2.8587120668783168E-2</v>
      </c>
      <c r="F86" s="204">
        <f t="shared" si="42"/>
        <v>2.7280769490583417E-2</v>
      </c>
      <c r="G86" s="204">
        <f t="shared" si="42"/>
        <v>2.9412344541294138E-2</v>
      </c>
      <c r="H86" s="204">
        <f t="shared" si="42"/>
        <v>2.8821866337591057E-2</v>
      </c>
      <c r="I86" s="204">
        <f t="shared" si="42"/>
        <v>2.671355113179761E-2</v>
      </c>
      <c r="J86" s="204">
        <f t="shared" si="42"/>
        <v>2.6482535020265489E-2</v>
      </c>
      <c r="K86" s="204">
        <f t="shared" si="42"/>
        <v>2.6354297755275247E-2</v>
      </c>
      <c r="L86" s="204">
        <f t="shared" si="42"/>
        <v>2.554126312887061E-2</v>
      </c>
      <c r="M86" s="204">
        <f t="shared" si="42"/>
        <v>1.8629673552313451E-2</v>
      </c>
      <c r="N86" s="204">
        <f t="shared" si="42"/>
        <v>2.6348488257065636E-2</v>
      </c>
      <c r="O86" s="204">
        <f t="shared" si="42"/>
        <v>2.5319285803941261E-2</v>
      </c>
      <c r="P86" s="204">
        <f t="shared" si="42"/>
        <v>2.2508592490074066E-2</v>
      </c>
      <c r="Q86" s="204">
        <f t="shared" si="42"/>
        <v>2.2801624182620623E-2</v>
      </c>
      <c r="R86" s="204">
        <f t="shared" si="42"/>
        <v>2.3888618241093174E-2</v>
      </c>
      <c r="S86" s="204">
        <f t="shared" si="42"/>
        <v>3.0014627114198857E-2</v>
      </c>
    </row>
    <row r="87" spans="1:19" x14ac:dyDescent="0.25">
      <c r="A87" s="179" t="s">
        <v>2</v>
      </c>
      <c r="B87" s="140"/>
      <c r="C87" s="140"/>
      <c r="D87" s="204">
        <f t="shared" si="39"/>
        <v>8.1538538119025686E-2</v>
      </c>
      <c r="E87" s="204">
        <f t="shared" ref="E87:S87" si="43">E59/E$23</f>
        <v>7.4169701570279661E-2</v>
      </c>
      <c r="F87" s="204">
        <f t="shared" si="43"/>
        <v>7.101583581461067E-2</v>
      </c>
      <c r="G87" s="204">
        <f t="shared" si="43"/>
        <v>7.0417145191946778E-2</v>
      </c>
      <c r="H87" s="204">
        <f t="shared" si="43"/>
        <v>7.6183336863528767E-2</v>
      </c>
      <c r="I87" s="204">
        <f t="shared" si="43"/>
        <v>7.5718749807258248E-2</v>
      </c>
      <c r="J87" s="204">
        <f t="shared" si="43"/>
        <v>7.7030521399475513E-2</v>
      </c>
      <c r="K87" s="204">
        <f t="shared" si="43"/>
        <v>7.6606433240402255E-2</v>
      </c>
      <c r="L87" s="204">
        <f t="shared" si="43"/>
        <v>7.3435550232361271E-2</v>
      </c>
      <c r="M87" s="204">
        <f t="shared" si="43"/>
        <v>6.1531757632587766E-2</v>
      </c>
      <c r="N87" s="204">
        <f t="shared" si="43"/>
        <v>6.9143864428508478E-2</v>
      </c>
      <c r="O87" s="204">
        <f t="shared" si="43"/>
        <v>6.9756215370546368E-2</v>
      </c>
      <c r="P87" s="204">
        <f t="shared" si="43"/>
        <v>6.6208382696628196E-2</v>
      </c>
      <c r="Q87" s="204">
        <f t="shared" si="43"/>
        <v>6.4761491974466748E-2</v>
      </c>
      <c r="R87" s="204">
        <f t="shared" si="43"/>
        <v>6.232019933362367E-2</v>
      </c>
      <c r="S87" s="204">
        <f t="shared" si="43"/>
        <v>4.6596549389078465E-2</v>
      </c>
    </row>
    <row r="88" spans="1:19" x14ac:dyDescent="0.25">
      <c r="A88" s="179" t="s">
        <v>1</v>
      </c>
      <c r="B88" s="140"/>
      <c r="C88" s="140"/>
      <c r="D88" s="204">
        <f t="shared" si="39"/>
        <v>2.441900981577557E-3</v>
      </c>
      <c r="E88" s="204">
        <f t="shared" ref="E88:S88" si="44">E60/E$23</f>
        <v>2.4461175024975278E-3</v>
      </c>
      <c r="F88" s="204">
        <f t="shared" si="44"/>
        <v>2.3914106612743977E-3</v>
      </c>
      <c r="G88" s="204">
        <f t="shared" si="44"/>
        <v>2.2207696271387715E-3</v>
      </c>
      <c r="H88" s="204">
        <f t="shared" si="44"/>
        <v>2.0356027885474318E-3</v>
      </c>
      <c r="I88" s="204">
        <f t="shared" si="44"/>
        <v>1.8971228964847172E-3</v>
      </c>
      <c r="J88" s="204">
        <f t="shared" si="44"/>
        <v>1.7441090151154987E-3</v>
      </c>
      <c r="K88" s="204">
        <f t="shared" si="44"/>
        <v>1.696172604967381E-3</v>
      </c>
      <c r="L88" s="204">
        <f t="shared" si="44"/>
        <v>1.5685712440174319E-3</v>
      </c>
      <c r="M88" s="204">
        <f t="shared" si="44"/>
        <v>1.4363330483466174E-3</v>
      </c>
      <c r="N88" s="204">
        <f t="shared" si="44"/>
        <v>1.3713701065970606E-3</v>
      </c>
      <c r="O88" s="204">
        <f t="shared" si="44"/>
        <v>1.2689061127149491E-3</v>
      </c>
      <c r="P88" s="204">
        <f t="shared" si="44"/>
        <v>1.2122706830310726E-3</v>
      </c>
      <c r="Q88" s="204">
        <f t="shared" si="44"/>
        <v>1.2013968281981773E-3</v>
      </c>
      <c r="R88" s="204">
        <f t="shared" si="44"/>
        <v>1.1715990814036956E-3</v>
      </c>
      <c r="S88" s="204">
        <f t="shared" si="44"/>
        <v>1.221315001957574E-3</v>
      </c>
    </row>
    <row r="89" spans="1:19" ht="11.25" customHeight="1" x14ac:dyDescent="0.25">
      <c r="A89" s="179" t="s">
        <v>0</v>
      </c>
      <c r="B89" s="140"/>
      <c r="C89" s="140"/>
      <c r="D89" s="204">
        <f t="shared" si="39"/>
        <v>7.1534893131205103E-3</v>
      </c>
      <c r="E89" s="204">
        <f t="shared" ref="E89:S89" si="45">E61/E$23</f>
        <v>7.0607788901879001E-3</v>
      </c>
      <c r="F89" s="204">
        <f t="shared" si="45"/>
        <v>7.2769752700146155E-3</v>
      </c>
      <c r="G89" s="204">
        <f t="shared" si="45"/>
        <v>7.6395248287456112E-3</v>
      </c>
      <c r="H89" s="204">
        <f t="shared" si="45"/>
        <v>6.9945757779476363E-3</v>
      </c>
      <c r="I89" s="204">
        <f t="shared" si="45"/>
        <v>8.7443977913701752E-3</v>
      </c>
      <c r="J89" s="204">
        <f t="shared" si="45"/>
        <v>8.5972002763736784E-3</v>
      </c>
      <c r="K89" s="204">
        <f t="shared" si="45"/>
        <v>9.3496266002618695E-3</v>
      </c>
      <c r="L89" s="204">
        <f t="shared" si="45"/>
        <v>6.4912047854759486E-3</v>
      </c>
      <c r="M89" s="204">
        <f t="shared" si="45"/>
        <v>6.4359193579525088E-3</v>
      </c>
      <c r="N89" s="204">
        <f t="shared" si="45"/>
        <v>6.4534520005054032E-3</v>
      </c>
      <c r="O89" s="204">
        <f t="shared" si="45"/>
        <v>5.2739873406372718E-3</v>
      </c>
      <c r="P89" s="204">
        <f t="shared" si="45"/>
        <v>5.0325817807913946E-3</v>
      </c>
      <c r="Q89" s="204">
        <f t="shared" si="45"/>
        <v>5.2652273609108714E-3</v>
      </c>
      <c r="R89" s="204">
        <f t="shared" si="45"/>
        <v>5.8209426075620596E-3</v>
      </c>
      <c r="S89" s="204">
        <f t="shared" si="45"/>
        <v>6.0849499140150981E-3</v>
      </c>
    </row>
    <row r="90" spans="1:19" ht="11.25" customHeight="1" x14ac:dyDescent="0.25">
      <c r="A90" s="212" t="s">
        <v>248</v>
      </c>
      <c r="B90" s="143"/>
      <c r="C90" s="143"/>
      <c r="D90" s="208">
        <f t="shared" si="39"/>
        <v>1.4061704666066125E-2</v>
      </c>
      <c r="E90" s="208">
        <f t="shared" ref="E90:S90" si="46">E62/E$23</f>
        <v>1.413425169580132E-2</v>
      </c>
      <c r="F90" s="208">
        <f t="shared" si="46"/>
        <v>1.4111426307377979E-2</v>
      </c>
      <c r="G90" s="208">
        <f t="shared" si="46"/>
        <v>1.4101597214625306E-2</v>
      </c>
      <c r="H90" s="208">
        <f t="shared" si="46"/>
        <v>1.3149272012303499E-2</v>
      </c>
      <c r="I90" s="208">
        <f t="shared" si="46"/>
        <v>1.2765761376116132E-2</v>
      </c>
      <c r="J90" s="208">
        <f t="shared" si="46"/>
        <v>1.3064382935450349E-2</v>
      </c>
      <c r="K90" s="208">
        <f t="shared" si="46"/>
        <v>1.3101120135592014E-2</v>
      </c>
      <c r="L90" s="208">
        <f t="shared" si="46"/>
        <v>1.2096091297852107E-2</v>
      </c>
      <c r="M90" s="208">
        <f t="shared" si="46"/>
        <v>1.1468233174292361E-2</v>
      </c>
      <c r="N90" s="208">
        <f t="shared" si="46"/>
        <v>1.1350013713701066E-2</v>
      </c>
      <c r="O90" s="208">
        <f t="shared" si="46"/>
        <v>1.1245887051946422E-2</v>
      </c>
      <c r="P90" s="208">
        <f t="shared" si="46"/>
        <v>1.0746998947956618E-2</v>
      </c>
      <c r="Q90" s="208">
        <f t="shared" si="46"/>
        <v>9.8367122889477451E-3</v>
      </c>
      <c r="R90" s="208">
        <f t="shared" si="46"/>
        <v>9.8602196187266931E-3</v>
      </c>
      <c r="S90" s="208">
        <f t="shared" si="46"/>
        <v>9.6319685299536481E-3</v>
      </c>
    </row>
    <row r="91" spans="1:19" ht="11.25" customHeight="1" x14ac:dyDescent="0.25">
      <c r="A91" s="174"/>
      <c r="D91" s="141"/>
      <c r="E91" s="141"/>
      <c r="F91" s="141"/>
      <c r="G91" s="141"/>
      <c r="H91" s="141"/>
      <c r="I91" s="141"/>
      <c r="J91" s="141"/>
      <c r="K91" s="141"/>
      <c r="L91" s="141"/>
      <c r="M91" s="141"/>
      <c r="N91" s="141"/>
      <c r="O91" s="141"/>
      <c r="P91" s="141"/>
      <c r="Q91" s="141"/>
      <c r="R91" s="141"/>
      <c r="S91" s="141"/>
    </row>
    <row r="92" spans="1:19" ht="11.25" customHeight="1" x14ac:dyDescent="0.25">
      <c r="A92" s="188" t="s">
        <v>252</v>
      </c>
      <c r="B92" s="182"/>
      <c r="C92" s="182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</row>
    <row r="93" spans="1:19" x14ac:dyDescent="0.25">
      <c r="A93" s="170" t="s">
        <v>152</v>
      </c>
      <c r="B93" s="139"/>
      <c r="C93" s="139"/>
      <c r="D93" s="139"/>
      <c r="E93" s="144">
        <f t="shared" ref="E93:E94" si="47">IF(D16=0,"",E16/D16-1)</f>
        <v>1.5644641755930389E-2</v>
      </c>
      <c r="F93" s="144">
        <f t="shared" ref="F93:F94" si="48">IF(E16=0,"",F16/E16-1)</f>
        <v>2.0734231409401449E-2</v>
      </c>
      <c r="G93" s="144">
        <f t="shared" ref="G93:G94" si="49">IF(F16=0,"",G16/F16-1)</f>
        <v>2.3859048500940228E-2</v>
      </c>
      <c r="H93" s="144">
        <f t="shared" ref="H93:H94" si="50">IF(G16=0,"",H16/G16-1)</f>
        <v>4.3204865115704871E-2</v>
      </c>
      <c r="I93" s="144">
        <f t="shared" ref="I93:I94" si="51">IF(H16=0,"",I16/H16-1)</f>
        <v>2.818185652575278E-2</v>
      </c>
      <c r="J93" s="144">
        <f t="shared" ref="J93:J94" si="52">IF(I16=0,"",J16/I16-1)</f>
        <v>4.6878439906328229E-2</v>
      </c>
      <c r="K93" s="144">
        <f t="shared" ref="K93:K94" si="53">IF(J16=0,"",K16/J16-1)</f>
        <v>3.4046890622271064E-2</v>
      </c>
      <c r="L93" s="144">
        <f t="shared" ref="L93:L94" si="54">IF(K16=0,"",L16/K16-1)</f>
        <v>-5.5645364352399085E-3</v>
      </c>
      <c r="M93" s="144">
        <f t="shared" ref="M93:M94" si="55">IF(L16=0,"",M16/L16-1)</f>
        <v>-5.1846000590640262E-2</v>
      </c>
      <c r="N93" s="144">
        <f t="shared" ref="N93:N94" si="56">IF(M16=0,"",N16/M16-1)</f>
        <v>5.9884038346841306E-2</v>
      </c>
      <c r="O93" s="144">
        <f t="shared" ref="O93:O94" si="57">IF(N16=0,"",O16/N16-1)</f>
        <v>2.6644755361638239E-2</v>
      </c>
      <c r="P93" s="144">
        <f t="shared" ref="P93:P94" si="58">IF(O16=0,"",P16/O16-1)</f>
        <v>-2.867006677259698E-3</v>
      </c>
      <c r="Q93" s="144">
        <f t="shared" ref="Q93:Q94" si="59">IF(P16=0,"",Q16/P16-1)</f>
        <v>1.241214539615787E-2</v>
      </c>
      <c r="R93" s="144">
        <f t="shared" ref="R93:R94" si="60">IF(Q16=0,"",R16/Q16-1)</f>
        <v>2.6048722738823527E-2</v>
      </c>
      <c r="S93" s="144">
        <f t="shared" ref="S93:S94" si="61">IF(R16=0,"",S16/R16-1)</f>
        <v>4.521578958743766E-2</v>
      </c>
    </row>
    <row r="94" spans="1:19" x14ac:dyDescent="0.25">
      <c r="A94" s="183" t="s">
        <v>154</v>
      </c>
      <c r="B94" s="143"/>
      <c r="C94" s="143"/>
      <c r="D94" s="143"/>
      <c r="E94" s="213">
        <f t="shared" si="47"/>
        <v>7.3179703871455448E-3</v>
      </c>
      <c r="F94" s="213">
        <f t="shared" si="48"/>
        <v>2.6070836511391526E-2</v>
      </c>
      <c r="G94" s="213">
        <f t="shared" si="49"/>
        <v>2.3147349892092217E-2</v>
      </c>
      <c r="H94" s="213">
        <f t="shared" si="50"/>
        <v>2.7892007543622199E-2</v>
      </c>
      <c r="I94" s="213">
        <f t="shared" si="51"/>
        <v>2.7668103395562138E-2</v>
      </c>
      <c r="J94" s="213">
        <f t="shared" si="52"/>
        <v>2.6713610345805661E-2</v>
      </c>
      <c r="K94" s="213">
        <f t="shared" si="53"/>
        <v>3.7954865515882341E-2</v>
      </c>
      <c r="L94" s="213">
        <f t="shared" si="54"/>
        <v>2.2717487572816442E-3</v>
      </c>
      <c r="M94" s="213">
        <f t="shared" si="55"/>
        <v>3.5171658440695808E-3</v>
      </c>
      <c r="N94" s="213">
        <f t="shared" si="56"/>
        <v>3.8898013339744297E-2</v>
      </c>
      <c r="O94" s="213">
        <f t="shared" si="57"/>
        <v>1.8666222321393811E-2</v>
      </c>
      <c r="P94" s="213">
        <f t="shared" si="58"/>
        <v>7.8902756114909156E-3</v>
      </c>
      <c r="Q94" s="213">
        <f t="shared" si="59"/>
        <v>1.8591480855637332E-2</v>
      </c>
      <c r="R94" s="213">
        <f t="shared" si="60"/>
        <v>2.1280922227784771E-2</v>
      </c>
      <c r="S94" s="213">
        <f t="shared" si="61"/>
        <v>3.1189891390988045E-2</v>
      </c>
    </row>
    <row r="95" spans="1:19" x14ac:dyDescent="0.25">
      <c r="A95" s="170" t="s">
        <v>261</v>
      </c>
      <c r="B95" s="139"/>
      <c r="C95" s="139"/>
      <c r="D95" s="139"/>
      <c r="E95" s="144">
        <f t="shared" ref="E95:E96" si="62">IF(D20=0,"",E20/D20-1)</f>
        <v>1.3201686498646836E-2</v>
      </c>
      <c r="F95" s="144">
        <f t="shared" ref="F95:F96" si="63">IF(E20=0,"",F20/E20-1)</f>
        <v>1.7716870258187134E-2</v>
      </c>
      <c r="G95" s="144">
        <f t="shared" ref="G95:G96" si="64">IF(F20=0,"",G20/F20-1)</f>
        <v>2.0233486920066213E-2</v>
      </c>
      <c r="H95" s="144">
        <f t="shared" ref="H95:H96" si="65">IF(G20=0,"",H20/G20-1)</f>
        <v>3.9150675054688167E-2</v>
      </c>
      <c r="I95" s="144">
        <f t="shared" ref="I95:I96" si="66">IF(H20=0,"",I20/H20-1)</f>
        <v>2.4106047563184907E-2</v>
      </c>
      <c r="J95" s="144">
        <f t="shared" ref="J95:J96" si="67">IF(I20=0,"",J20/I20-1)</f>
        <v>4.2671372772415506E-2</v>
      </c>
      <c r="K95" s="144">
        <f t="shared" ref="K95:K96" si="68">IF(J20=0,"",K20/J20-1)</f>
        <v>2.6614285399987336E-2</v>
      </c>
      <c r="L95" s="144">
        <f t="shared" ref="L95:L96" si="69">IF(K20=0,"",L20/K20-1)</f>
        <v>-1.3109224392201302E-2</v>
      </c>
      <c r="M95" s="144">
        <f t="shared" ref="M95:M96" si="70">IF(L20=0,"",M20/L20-1)</f>
        <v>-5.9366620402822701E-2</v>
      </c>
      <c r="N95" s="144">
        <f t="shared" ref="N95:N96" si="71">IF(M20=0,"",N20/M20-1)</f>
        <v>5.0314574321197236E-2</v>
      </c>
      <c r="O95" s="144">
        <f t="shared" ref="O95:O96" si="72">IF(N20=0,"",O20/N20-1)</f>
        <v>1.8479198476657022E-2</v>
      </c>
      <c r="P95" s="144">
        <f t="shared" ref="P95:P96" si="73">IF(O20=0,"",P20/O20-1)</f>
        <v>-9.9421009875408917E-3</v>
      </c>
      <c r="Q95" s="144">
        <f t="shared" ref="Q95:Q96" si="74">IF(P20=0,"",Q20/P20-1)</f>
        <v>4.674034653870951E-3</v>
      </c>
      <c r="R95" s="144">
        <f t="shared" ref="R95:R96" si="75">IF(Q20=0,"",R20/Q20-1)</f>
        <v>1.6583728633069894E-2</v>
      </c>
      <c r="S95" s="144">
        <f t="shared" ref="S95:S96" si="76">IF(R20=0,"",S20/R20-1)</f>
        <v>3.4225606969629618E-2</v>
      </c>
    </row>
    <row r="96" spans="1:19" x14ac:dyDescent="0.25">
      <c r="A96" s="183" t="s">
        <v>262</v>
      </c>
      <c r="B96" s="143"/>
      <c r="C96" s="143"/>
      <c r="D96" s="143"/>
      <c r="E96" s="213">
        <f t="shared" si="62"/>
        <v>4.8950434791090736E-3</v>
      </c>
      <c r="F96" s="213">
        <f t="shared" si="63"/>
        <v>2.303769998553129E-2</v>
      </c>
      <c r="G96" s="213">
        <f t="shared" si="64"/>
        <v>1.9524308489300424E-2</v>
      </c>
      <c r="H96" s="213">
        <f t="shared" si="65"/>
        <v>2.3897327591358319E-2</v>
      </c>
      <c r="I96" s="213">
        <f t="shared" si="66"/>
        <v>2.3594330998412572E-2</v>
      </c>
      <c r="J96" s="213">
        <f t="shared" si="67"/>
        <v>2.2587579164560223E-2</v>
      </c>
      <c r="K96" s="213">
        <f t="shared" si="68"/>
        <v>3.0494170238045015E-2</v>
      </c>
      <c r="L96" s="213">
        <f t="shared" si="69"/>
        <v>-5.332392355450466E-3</v>
      </c>
      <c r="M96" s="213">
        <f t="shared" si="70"/>
        <v>-4.4425865632540251E-3</v>
      </c>
      <c r="N96" s="213">
        <f t="shared" si="71"/>
        <v>2.9518027600479613E-2</v>
      </c>
      <c r="O96" s="213">
        <f t="shared" si="72"/>
        <v>1.056412377003646E-2</v>
      </c>
      <c r="P96" s="213">
        <f t="shared" si="73"/>
        <v>7.3885368270287799E-4</v>
      </c>
      <c r="Q96" s="213">
        <f t="shared" si="74"/>
        <v>1.0806139958796424E-2</v>
      </c>
      <c r="R96" s="213">
        <f t="shared" si="75"/>
        <v>1.185990966280448E-2</v>
      </c>
      <c r="S96" s="213">
        <f t="shared" si="76"/>
        <v>2.0347187584821569E-2</v>
      </c>
    </row>
    <row r="97" spans="1:19" x14ac:dyDescent="0.25">
      <c r="A97" s="185" t="s">
        <v>155</v>
      </c>
      <c r="B97" s="140"/>
      <c r="C97" s="140"/>
      <c r="D97" s="204"/>
      <c r="E97" s="204">
        <f t="shared" ref="E97:E105" si="77">IF(D23=0,"",E23/D23-1)</f>
        <v>1.4011280383232183E-2</v>
      </c>
      <c r="F97" s="204">
        <f t="shared" ref="F97:F105" si="78">IF(E23=0,"",F23/E23-1)</f>
        <v>1.9266435036980001E-2</v>
      </c>
      <c r="G97" s="204">
        <f t="shared" ref="G97:G105" si="79">IF(F23=0,"",G23/F23-1)</f>
        <v>2.4324852612821912E-2</v>
      </c>
      <c r="H97" s="204">
        <f t="shared" ref="H97:H105" si="80">IF(G23=0,"",H23/G23-1)</f>
        <v>4.5987224405058091E-2</v>
      </c>
      <c r="I97" s="204">
        <f t="shared" ref="I97:I105" si="81">IF(H23=0,"",I23/H23-1)</f>
        <v>2.6565358156367402E-2</v>
      </c>
      <c r="J97" s="204">
        <f t="shared" ref="J97:J105" si="82">IF(I23=0,"",J23/I23-1)</f>
        <v>4.7828684832553092E-2</v>
      </c>
      <c r="K97" s="204">
        <f t="shared" ref="K97:K105" si="83">IF(J23=0,"",K23/J23-1)</f>
        <v>3.4057432320663716E-2</v>
      </c>
      <c r="L97" s="204">
        <f t="shared" ref="L97:L105" si="84">IF(K23=0,"",L23/K23-1)</f>
        <v>-2.9601227723149437E-3</v>
      </c>
      <c r="M97" s="204">
        <f t="shared" ref="M97:M105" si="85">IF(L23=0,"",M23/L23-1)</f>
        <v>-5.7581221953193595E-2</v>
      </c>
      <c r="N97" s="204">
        <f t="shared" ref="N97:N105" si="86">IF(M23=0,"",N23/M23-1)</f>
        <v>6.2330724215597044E-2</v>
      </c>
      <c r="O97" s="204">
        <f t="shared" ref="O97:O105" si="87">IF(N23=0,"",O23/N23-1)</f>
        <v>2.9459416521969706E-2</v>
      </c>
      <c r="P97" s="204">
        <f t="shared" ref="P97:P105" si="88">IF(O23=0,"",P23/O23-1)</f>
        <v>-1.2337124012513634E-3</v>
      </c>
      <c r="Q97" s="204">
        <f t="shared" ref="Q97:Q105" si="89">IF(P23=0,"",Q23/P23-1)</f>
        <v>1.3418612934638752E-2</v>
      </c>
      <c r="R97" s="204">
        <f t="shared" ref="R97:R105" si="90">IF(Q23=0,"",R23/Q23-1)</f>
        <v>2.6614345209117429E-2</v>
      </c>
      <c r="S97" s="204">
        <f t="shared" ref="S97:S105" si="91">IF(R23=0,"",S23/R23-1)</f>
        <v>4.3743957086982643E-2</v>
      </c>
    </row>
    <row r="98" spans="1:19" ht="22.5" x14ac:dyDescent="0.25">
      <c r="A98" s="194" t="s">
        <v>46</v>
      </c>
      <c r="B98" s="195"/>
      <c r="C98" s="195"/>
      <c r="D98" s="209"/>
      <c r="E98" s="209">
        <f t="shared" si="77"/>
        <v>1.3806006554394346E-2</v>
      </c>
      <c r="F98" s="209">
        <f t="shared" si="78"/>
        <v>-1.2974335511903745E-2</v>
      </c>
      <c r="G98" s="209">
        <f t="shared" si="79"/>
        <v>1.275846110646861E-2</v>
      </c>
      <c r="H98" s="209">
        <f t="shared" si="80"/>
        <v>3.1209461581191755E-2</v>
      </c>
      <c r="I98" s="209">
        <f t="shared" si="81"/>
        <v>-0.34777297677586294</v>
      </c>
      <c r="J98" s="209">
        <f t="shared" si="82"/>
        <v>0.24319943988651072</v>
      </c>
      <c r="K98" s="209">
        <f t="shared" si="83"/>
        <v>0.21132901812768901</v>
      </c>
      <c r="L98" s="209">
        <f t="shared" si="84"/>
        <v>8.340014115474581E-3</v>
      </c>
      <c r="M98" s="209">
        <f t="shared" si="85"/>
        <v>-0.13303527136556992</v>
      </c>
      <c r="N98" s="209">
        <f t="shared" si="86"/>
        <v>0.16972894710603703</v>
      </c>
      <c r="O98" s="209">
        <f t="shared" si="87"/>
        <v>3.331893629475724E-2</v>
      </c>
      <c r="P98" s="209">
        <f t="shared" si="88"/>
        <v>-8.916065242344251E-2</v>
      </c>
      <c r="Q98" s="209">
        <f t="shared" si="89"/>
        <v>-5.4783339950556176E-2</v>
      </c>
      <c r="R98" s="209">
        <f t="shared" si="90"/>
        <v>-6.3895025891796964E-3</v>
      </c>
      <c r="S98" s="209">
        <f t="shared" si="91"/>
        <v>5.5857327304947191E-2</v>
      </c>
    </row>
    <row r="99" spans="1:19" x14ac:dyDescent="0.25">
      <c r="A99" s="194" t="s">
        <v>69</v>
      </c>
      <c r="B99" s="195"/>
      <c r="C99" s="195"/>
      <c r="D99" s="209"/>
      <c r="E99" s="209">
        <f t="shared" si="77"/>
        <v>-2.5383288800765458E-2</v>
      </c>
      <c r="F99" s="209">
        <f t="shared" si="78"/>
        <v>1.8030152854216164E-2</v>
      </c>
      <c r="G99" s="209">
        <f t="shared" si="79"/>
        <v>0.13231111330201184</v>
      </c>
      <c r="H99" s="209">
        <f t="shared" si="80"/>
        <v>0.29498837159640434</v>
      </c>
      <c r="I99" s="209">
        <f t="shared" si="81"/>
        <v>0.49333273729213056</v>
      </c>
      <c r="J99" s="209">
        <f t="shared" si="82"/>
        <v>0.33806236589032679</v>
      </c>
      <c r="K99" s="209">
        <f t="shared" si="83"/>
        <v>2.7286950421093525E-2</v>
      </c>
      <c r="L99" s="209">
        <f t="shared" si="84"/>
        <v>0.16554895243725976</v>
      </c>
      <c r="M99" s="209">
        <f t="shared" si="85"/>
        <v>-0.49855906872049904</v>
      </c>
      <c r="N99" s="209">
        <f t="shared" si="86"/>
        <v>1.5200297538549949</v>
      </c>
      <c r="O99" s="209">
        <f t="shared" si="87"/>
        <v>-2.0181190577037378E-2</v>
      </c>
      <c r="P99" s="209">
        <f t="shared" si="88"/>
        <v>-0.16873547136906453</v>
      </c>
      <c r="Q99" s="209">
        <f t="shared" si="89"/>
        <v>-0.22265531885786372</v>
      </c>
      <c r="R99" s="209">
        <f t="shared" si="90"/>
        <v>-8.3495132917509207E-2</v>
      </c>
      <c r="S99" s="209">
        <f t="shared" si="91"/>
        <v>-0.10849819902714131</v>
      </c>
    </row>
    <row r="100" spans="1:19" x14ac:dyDescent="0.25">
      <c r="A100" s="194" t="s">
        <v>159</v>
      </c>
      <c r="B100" s="195"/>
      <c r="C100" s="195"/>
      <c r="D100" s="209"/>
      <c r="E100" s="209">
        <f t="shared" si="77"/>
        <v>2.0897489839222017E-2</v>
      </c>
      <c r="F100" s="209">
        <f t="shared" si="78"/>
        <v>2.7008197550412394E-2</v>
      </c>
      <c r="G100" s="209">
        <f t="shared" si="79"/>
        <v>2.9191480193000219E-2</v>
      </c>
      <c r="H100" s="209">
        <f t="shared" si="80"/>
        <v>3.9433598983797058E-2</v>
      </c>
      <c r="I100" s="209">
        <f t="shared" si="81"/>
        <v>3.5512391848036229E-2</v>
      </c>
      <c r="J100" s="209">
        <f t="shared" si="82"/>
        <v>3.7532920222624E-2</v>
      </c>
      <c r="K100" s="209">
        <f t="shared" si="83"/>
        <v>2.882215494932816E-2</v>
      </c>
      <c r="L100" s="209">
        <f t="shared" si="84"/>
        <v>1.1311943860855989E-2</v>
      </c>
      <c r="M100" s="209">
        <f t="shared" si="85"/>
        <v>-2.4652350050235694E-2</v>
      </c>
      <c r="N100" s="209">
        <f t="shared" si="86"/>
        <v>2.9690536431810521E-2</v>
      </c>
      <c r="O100" s="209">
        <f t="shared" si="87"/>
        <v>3.9873877498667554E-2</v>
      </c>
      <c r="P100" s="209">
        <f t="shared" si="88"/>
        <v>2.0325640204797102E-2</v>
      </c>
      <c r="Q100" s="209">
        <f t="shared" si="89"/>
        <v>2.5738087757824601E-2</v>
      </c>
      <c r="R100" s="209">
        <f t="shared" si="90"/>
        <v>3.1831340327304947E-2</v>
      </c>
      <c r="S100" s="209">
        <f t="shared" si="91"/>
        <v>6.0772855350172739E-2</v>
      </c>
    </row>
    <row r="101" spans="1:19" x14ac:dyDescent="0.25">
      <c r="A101" s="179" t="s">
        <v>161</v>
      </c>
      <c r="B101" s="172"/>
      <c r="C101" s="172"/>
      <c r="D101" s="206"/>
      <c r="E101" s="206">
        <f t="shared" si="77"/>
        <v>1.9581727349212485E-2</v>
      </c>
      <c r="F101" s="206">
        <f t="shared" si="78"/>
        <v>3.9777545174363604E-2</v>
      </c>
      <c r="G101" s="206">
        <f t="shared" si="79"/>
        <v>3.6562073982534082E-2</v>
      </c>
      <c r="H101" s="206">
        <f t="shared" si="80"/>
        <v>2.535136862129761E-2</v>
      </c>
      <c r="I101" s="206">
        <f t="shared" si="81"/>
        <v>3.0438116060889753E-2</v>
      </c>
      <c r="J101" s="206">
        <f t="shared" si="82"/>
        <v>3.0840125696686815E-2</v>
      </c>
      <c r="K101" s="206">
        <f t="shared" si="83"/>
        <v>2.1716801549235942E-2</v>
      </c>
      <c r="L101" s="206">
        <f t="shared" si="84"/>
        <v>9.8098019550774129E-3</v>
      </c>
      <c r="M101" s="206">
        <f t="shared" si="85"/>
        <v>-2.5307988979745177E-2</v>
      </c>
      <c r="N101" s="206">
        <f t="shared" si="86"/>
        <v>2.3792922588136811E-2</v>
      </c>
      <c r="O101" s="206">
        <f t="shared" si="87"/>
        <v>2.7127586542110338E-2</v>
      </c>
      <c r="P101" s="206">
        <f t="shared" si="88"/>
        <v>3.2806538568562083E-2</v>
      </c>
      <c r="Q101" s="206">
        <f t="shared" si="89"/>
        <v>1.9115239175161447E-2</v>
      </c>
      <c r="R101" s="206">
        <f t="shared" si="90"/>
        <v>1.7273069452131695E-2</v>
      </c>
      <c r="S101" s="206">
        <f t="shared" si="91"/>
        <v>3.6501798122550166E-2</v>
      </c>
    </row>
    <row r="102" spans="1:19" x14ac:dyDescent="0.25">
      <c r="A102" s="179" t="s">
        <v>163</v>
      </c>
      <c r="B102" s="141"/>
      <c r="C102" s="141"/>
      <c r="D102" s="206"/>
      <c r="E102" s="206">
        <f t="shared" si="77"/>
        <v>2.1436105434551767E-2</v>
      </c>
      <c r="F102" s="206">
        <f t="shared" si="78"/>
        <v>7.0532032267125455E-3</v>
      </c>
      <c r="G102" s="206">
        <f t="shared" si="79"/>
        <v>1.9361789967684784E-2</v>
      </c>
      <c r="H102" s="206">
        <f t="shared" si="80"/>
        <v>4.360716211723803E-2</v>
      </c>
      <c r="I102" s="206">
        <f t="shared" si="81"/>
        <v>3.7943152454780416E-2</v>
      </c>
      <c r="J102" s="206">
        <f t="shared" si="82"/>
        <v>4.1315787821493588E-2</v>
      </c>
      <c r="K102" s="206">
        <f t="shared" si="83"/>
        <v>3.1875713004415385E-2</v>
      </c>
      <c r="L102" s="206">
        <f t="shared" si="84"/>
        <v>1.596405153464886E-2</v>
      </c>
      <c r="M102" s="206">
        <f t="shared" si="85"/>
        <v>-1.7909426240749315E-2</v>
      </c>
      <c r="N102" s="206">
        <f t="shared" si="86"/>
        <v>2.1984784158151749E-2</v>
      </c>
      <c r="O102" s="206">
        <f t="shared" si="87"/>
        <v>6.1071755213923939E-2</v>
      </c>
      <c r="P102" s="206">
        <f t="shared" si="88"/>
        <v>1.6419260379090028E-2</v>
      </c>
      <c r="Q102" s="206">
        <f t="shared" si="89"/>
        <v>4.299382344114866E-2</v>
      </c>
      <c r="R102" s="206">
        <f t="shared" si="90"/>
        <v>4.092311960600381E-2</v>
      </c>
      <c r="S102" s="206">
        <f t="shared" si="91"/>
        <v>9.4454628908161808E-2</v>
      </c>
    </row>
    <row r="103" spans="1:19" x14ac:dyDescent="0.25">
      <c r="A103" s="179" t="s">
        <v>165</v>
      </c>
      <c r="B103" s="141"/>
      <c r="C103" s="141"/>
      <c r="D103" s="206"/>
      <c r="E103" s="206">
        <f t="shared" si="77"/>
        <v>2.3028115803508165E-2</v>
      </c>
      <c r="F103" s="206">
        <f t="shared" si="78"/>
        <v>4.6002164933091949E-2</v>
      </c>
      <c r="G103" s="206">
        <f t="shared" si="79"/>
        <v>3.4752973620177929E-2</v>
      </c>
      <c r="H103" s="206">
        <f t="shared" si="80"/>
        <v>6.6825009166746385E-2</v>
      </c>
      <c r="I103" s="206">
        <f t="shared" si="81"/>
        <v>4.2622186361276793E-2</v>
      </c>
      <c r="J103" s="206">
        <f t="shared" si="82"/>
        <v>4.5311811199823193E-2</v>
      </c>
      <c r="K103" s="206">
        <f t="shared" si="83"/>
        <v>3.9246097427303672E-2</v>
      </c>
      <c r="L103" s="206">
        <f t="shared" si="84"/>
        <v>3.6269330849776349E-3</v>
      </c>
      <c r="M103" s="206">
        <f t="shared" si="85"/>
        <v>-3.9768902677385976E-2</v>
      </c>
      <c r="N103" s="206">
        <f t="shared" si="86"/>
        <v>6.4256098942715889E-2</v>
      </c>
      <c r="O103" s="206">
        <f t="shared" si="87"/>
        <v>1.9279035313810144E-2</v>
      </c>
      <c r="P103" s="206">
        <f t="shared" si="88"/>
        <v>-4.7940608722663036E-4</v>
      </c>
      <c r="Q103" s="206">
        <f t="shared" si="89"/>
        <v>-1.997388087845664E-3</v>
      </c>
      <c r="R103" s="206">
        <f t="shared" si="90"/>
        <v>4.5103734193536527E-2</v>
      </c>
      <c r="S103" s="206">
        <f t="shared" si="91"/>
        <v>3.1564097713751238E-2</v>
      </c>
    </row>
    <row r="104" spans="1:19" x14ac:dyDescent="0.25">
      <c r="A104" s="194" t="s">
        <v>167</v>
      </c>
      <c r="B104" s="195"/>
      <c r="C104" s="195"/>
      <c r="D104" s="209"/>
      <c r="E104" s="209">
        <f t="shared" si="77"/>
        <v>0.16822772407920494</v>
      </c>
      <c r="F104" s="209">
        <f t="shared" si="78"/>
        <v>-3.7537544028953373E-2</v>
      </c>
      <c r="G104" s="209">
        <f t="shared" si="79"/>
        <v>9.1697263593522038E-2</v>
      </c>
      <c r="H104" s="209">
        <f t="shared" si="80"/>
        <v>0.13816463476903951</v>
      </c>
      <c r="I104" s="209">
        <f t="shared" si="81"/>
        <v>5.6627962177695057E-2</v>
      </c>
      <c r="J104" s="209">
        <f t="shared" si="82"/>
        <v>2.490637022567288E-2</v>
      </c>
      <c r="K104" s="209">
        <f t="shared" si="83"/>
        <v>-1.9683237888678762E-2</v>
      </c>
      <c r="L104" s="209">
        <f t="shared" si="84"/>
        <v>0.2160477867710664</v>
      </c>
      <c r="M104" s="209">
        <f t="shared" si="85"/>
        <v>-1.1345169268653588E-2</v>
      </c>
      <c r="N104" s="209">
        <f t="shared" si="86"/>
        <v>6.0796653311472326E-2</v>
      </c>
      <c r="O104" s="209">
        <f t="shared" si="87"/>
        <v>-3.9613100012886981E-2</v>
      </c>
      <c r="P104" s="209">
        <f t="shared" si="88"/>
        <v>-7.1097537297014624E-3</v>
      </c>
      <c r="Q104" s="209">
        <f t="shared" si="89"/>
        <v>-2.1800303474542759E-2</v>
      </c>
      <c r="R104" s="209">
        <f t="shared" si="90"/>
        <v>5.5062604881974675E-3</v>
      </c>
      <c r="S104" s="209">
        <f t="shared" si="91"/>
        <v>-0.10735572548314465</v>
      </c>
    </row>
    <row r="105" spans="1:19" x14ac:dyDescent="0.25">
      <c r="A105" s="194" t="s">
        <v>50</v>
      </c>
      <c r="B105" s="195"/>
      <c r="C105" s="195"/>
      <c r="D105" s="209"/>
      <c r="E105" s="209">
        <f t="shared" si="77"/>
        <v>8.8700757221293003E-2</v>
      </c>
      <c r="F105" s="209">
        <f t="shared" si="78"/>
        <v>5.3087042482436786E-2</v>
      </c>
      <c r="G105" s="209">
        <f t="shared" si="79"/>
        <v>3.2262886367949273E-2</v>
      </c>
      <c r="H105" s="209">
        <f t="shared" si="80"/>
        <v>0.10384793394030467</v>
      </c>
      <c r="I105" s="209">
        <f t="shared" si="81"/>
        <v>2.419139503380241E-2</v>
      </c>
      <c r="J105" s="209">
        <f t="shared" si="82"/>
        <v>0.12228654174353637</v>
      </c>
      <c r="K105" s="209">
        <f t="shared" si="83"/>
        <v>9.8142826859000998E-2</v>
      </c>
      <c r="L105" s="209">
        <f t="shared" si="84"/>
        <v>-2.8366559187807394E-2</v>
      </c>
      <c r="M105" s="209">
        <f t="shared" si="85"/>
        <v>-0.10265253834064969</v>
      </c>
      <c r="N105" s="209">
        <f t="shared" si="86"/>
        <v>8.0647389921535861E-2</v>
      </c>
      <c r="O105" s="209">
        <f t="shared" si="87"/>
        <v>7.2987908244557254E-3</v>
      </c>
      <c r="P105" s="209">
        <f t="shared" si="88"/>
        <v>-3.7560694498605884E-2</v>
      </c>
      <c r="Q105" s="209">
        <f t="shared" si="89"/>
        <v>-4.6546861934052552E-3</v>
      </c>
      <c r="R105" s="209">
        <f t="shared" si="90"/>
        <v>4.576285937456448E-2</v>
      </c>
      <c r="S105" s="209">
        <f t="shared" si="91"/>
        <v>8.2693988654999773E-2</v>
      </c>
    </row>
    <row r="106" spans="1:19" x14ac:dyDescent="0.25">
      <c r="A106" s="194" t="s">
        <v>71</v>
      </c>
      <c r="B106" s="195"/>
      <c r="C106" s="195"/>
      <c r="D106" s="209"/>
      <c r="E106" s="209">
        <f t="shared" ref="E106" si="92">IF(D23=14,"",E32/D32-1)</f>
        <v>-3.6507744572735201E-2</v>
      </c>
      <c r="F106" s="209">
        <f t="shared" ref="F106" si="93">IF(E23=14,"",F32/E32-1)</f>
        <v>-4.6453772998747977E-3</v>
      </c>
      <c r="G106" s="209">
        <f t="shared" ref="G106" si="94">IF(F23=14,"",G32/F32-1)</f>
        <v>-1.549603396977961E-3</v>
      </c>
      <c r="H106" s="209">
        <f t="shared" ref="H106" si="95">IF(G23=14,"",H32/G32-1)</f>
        <v>4.0862269100160775E-2</v>
      </c>
      <c r="I106" s="209">
        <f t="shared" ref="I106" si="96">IF(H23=14,"",I32/H32-1)</f>
        <v>1.8009567158447037E-2</v>
      </c>
      <c r="J106" s="209">
        <f t="shared" ref="J106" si="97">IF(I23=14,"",J32/I32-1)</f>
        <v>4.8424992804576128E-2</v>
      </c>
      <c r="K106" s="209">
        <f t="shared" ref="K106" si="98">IF(J23=14,"",K32/J32-1)</f>
        <v>2.8687354550400279E-2</v>
      </c>
      <c r="L106" s="209">
        <f t="shared" ref="L106" si="99">IF(K23=14,"",L32/K32-1)</f>
        <v>-7.8242888081341611E-2</v>
      </c>
      <c r="M106" s="209">
        <f t="shared" ref="M106" si="100">IF(L23=14,"",M32/L32-1)</f>
        <v>-0.1521882138240509</v>
      </c>
      <c r="N106" s="209">
        <f t="shared" ref="N106" si="101">IF(M23=14,"",N32/M32-1)</f>
        <v>0.15620966569583095</v>
      </c>
      <c r="O106" s="209">
        <f t="shared" ref="O106" si="102">IF(N23=14,"",O32/N32-1)</f>
        <v>1.0332823893461462E-2</v>
      </c>
      <c r="P106" s="209">
        <f t="shared" ref="P106" si="103">IF(O23=14,"",P32/O32-1)</f>
        <v>-5.8888015483652412E-2</v>
      </c>
      <c r="Q106" s="209">
        <f t="shared" ref="Q106" si="104">IF(P23=14,"",Q32/P32-1)</f>
        <v>-1.1771174245685412E-2</v>
      </c>
      <c r="R106" s="209">
        <f t="shared" ref="R106" si="105">IF(Q23=14,"",R32/Q32-1)</f>
        <v>6.8050953547722504E-3</v>
      </c>
      <c r="S106" s="209">
        <f t="shared" ref="S106" si="106">IF(R23=14,"",S32/R32-1)</f>
        <v>-1.8792535480671946E-2</v>
      </c>
    </row>
    <row r="107" spans="1:19" x14ac:dyDescent="0.25">
      <c r="A107" s="199" t="s">
        <v>171</v>
      </c>
      <c r="B107" s="200"/>
      <c r="C107" s="200"/>
      <c r="D107" s="210"/>
      <c r="E107" s="210">
        <f t="shared" ref="E107:E108" si="107">IF(D33=0,"",E33/D33-1)</f>
        <v>1.1223344864278006E-2</v>
      </c>
      <c r="F107" s="210">
        <f t="shared" ref="F107:F108" si="108">IF(E33=0,"",F33/E33-1)</f>
        <v>-4.8213059136559266E-4</v>
      </c>
      <c r="G107" s="210">
        <f t="shared" ref="G107:G108" si="109">IF(F33=0,"",G33/F33-1)</f>
        <v>-2.5550528006382689E-2</v>
      </c>
      <c r="H107" s="210">
        <f t="shared" ref="H107:H108" si="110">IF(G33=0,"",H33/G33-1)</f>
        <v>0.15579258419819708</v>
      </c>
      <c r="I107" s="210">
        <f t="shared" ref="I107:I108" si="111">IF(H33=0,"",I33/H33-1)</f>
        <v>9.1916385140439871E-2</v>
      </c>
      <c r="J107" s="210">
        <f t="shared" ref="J107:J108" si="112">IF(I33=0,"",J33/I33-1)</f>
        <v>7.4448024204387231E-2</v>
      </c>
      <c r="K107" s="210">
        <f t="shared" ref="K107:K108" si="113">IF(J33=0,"",K33/J33-1)</f>
        <v>0.24666233869923193</v>
      </c>
      <c r="L107" s="210">
        <f t="shared" ref="L107:L108" si="114">IF(K33=0,"",L33/K33-1)</f>
        <v>-0.21045737491578298</v>
      </c>
      <c r="M107" s="210">
        <f t="shared" ref="M107:M108" si="115">IF(L33=0,"",M33/L33-1)</f>
        <v>-0.56308736936431703</v>
      </c>
      <c r="N107" s="210">
        <f t="shared" ref="N107:N108" si="116">IF(M33=0,"",N33/M33-1)</f>
        <v>0.68152388665421615</v>
      </c>
      <c r="O107" s="210">
        <f t="shared" ref="O107:O108" si="117">IF(N33=0,"",O33/N33-1)</f>
        <v>4.3631874230901646E-2</v>
      </c>
      <c r="P107" s="210">
        <f t="shared" ref="P107:P108" si="118">IF(O33=0,"",P33/O33-1)</f>
        <v>-0.1104129095534736</v>
      </c>
      <c r="Q107" s="210">
        <f t="shared" ref="Q107:Q108" si="119">IF(P33=0,"",Q33/P33-1)</f>
        <v>5.6937426639733779E-2</v>
      </c>
      <c r="R107" s="210">
        <f t="shared" ref="R107:R108" si="120">IF(Q33=0,"",R33/Q33-1)</f>
        <v>7.5532782830475709E-2</v>
      </c>
      <c r="S107" s="210">
        <f t="shared" ref="S107:S108" si="121">IF(R33=0,"",S33/R33-1)</f>
        <v>1.3864316360857165E-2</v>
      </c>
    </row>
    <row r="108" spans="1:19" x14ac:dyDescent="0.25">
      <c r="A108" s="211" t="s">
        <v>8</v>
      </c>
      <c r="B108" s="140"/>
      <c r="C108" s="140"/>
      <c r="D108" s="204"/>
      <c r="E108" s="204">
        <f t="shared" si="107"/>
        <v>1.1223344864278006E-2</v>
      </c>
      <c r="F108" s="204">
        <f t="shared" si="108"/>
        <v>-4.8213059136548164E-4</v>
      </c>
      <c r="G108" s="204">
        <f t="shared" si="109"/>
        <v>-2.55505280063828E-2</v>
      </c>
      <c r="H108" s="204">
        <f t="shared" si="110"/>
        <v>0.15579258419819708</v>
      </c>
      <c r="I108" s="204">
        <f t="shared" si="111"/>
        <v>9.1916385140439871E-2</v>
      </c>
      <c r="J108" s="204">
        <f t="shared" si="112"/>
        <v>7.4448024204387231E-2</v>
      </c>
      <c r="K108" s="204">
        <f t="shared" si="113"/>
        <v>0.24666233869923193</v>
      </c>
      <c r="L108" s="204">
        <f t="shared" si="114"/>
        <v>-0.21045737491578287</v>
      </c>
      <c r="M108" s="204">
        <f t="shared" si="115"/>
        <v>-0.63481992180342195</v>
      </c>
      <c r="N108" s="204">
        <f t="shared" si="116"/>
        <v>0.91974362526014319</v>
      </c>
      <c r="O108" s="204">
        <f t="shared" si="117"/>
        <v>2.686922819706572E-2</v>
      </c>
      <c r="P108" s="204">
        <f t="shared" si="118"/>
        <v>-0.15642021561145258</v>
      </c>
      <c r="Q108" s="204">
        <f t="shared" si="119"/>
        <v>0.11106902528053486</v>
      </c>
      <c r="R108" s="204">
        <f t="shared" si="120"/>
        <v>9.3666479641307587E-2</v>
      </c>
      <c r="S108" s="204">
        <f t="shared" si="121"/>
        <v>-9.647433291236851E-3</v>
      </c>
    </row>
    <row r="109" spans="1:19" x14ac:dyDescent="0.25">
      <c r="A109" s="211" t="s">
        <v>183</v>
      </c>
      <c r="B109" s="140"/>
      <c r="C109" s="140"/>
      <c r="D109" s="204"/>
      <c r="E109" s="204">
        <f t="shared" ref="E109" si="122">IF(D37=0,"",E37/D37-1)</f>
        <v>1.1223344864278006E-2</v>
      </c>
      <c r="F109" s="204">
        <f t="shared" ref="F109" si="123">IF(E37=0,"",F37/E37-1)</f>
        <v>-4.8213059136581471E-4</v>
      </c>
      <c r="G109" s="204">
        <f t="shared" ref="G109" si="124">IF(F37=0,"",G37/F37-1)</f>
        <v>-2.5550528006382467E-2</v>
      </c>
      <c r="H109" s="204">
        <f t="shared" ref="H109" si="125">IF(G37=0,"",H37/G37-1)</f>
        <v>0.15579258419819642</v>
      </c>
      <c r="I109" s="204">
        <f t="shared" ref="I109" si="126">IF(H37=0,"",I37/H37-1)</f>
        <v>9.1916385140439649E-2</v>
      </c>
      <c r="J109" s="204">
        <f t="shared" ref="J109" si="127">IF(I37=0,"",J37/I37-1)</f>
        <v>7.4448024204387009E-2</v>
      </c>
      <c r="K109" s="204">
        <f t="shared" ref="K109" si="128">IF(J37=0,"",K37/J37-1)</f>
        <v>0.24666233869923193</v>
      </c>
      <c r="L109" s="204">
        <f t="shared" ref="L109" si="129">IF(K37=0,"",L37/K37-1)</f>
        <v>-0.21045737491578309</v>
      </c>
      <c r="M109" s="204">
        <f t="shared" ref="M109" si="130">IF(L37=0,"",M37/L37-1)</f>
        <v>-0.2854394701478199</v>
      </c>
      <c r="N109" s="204">
        <f t="shared" ref="N109" si="131">IF(M37=0,"",N37/M37-1)</f>
        <v>0.21030368051258441</v>
      </c>
      <c r="O109" s="204">
        <f t="shared" ref="O109" si="132">IF(N37=0,"",O37/N37-1)</f>
        <v>9.6226045431163199E-2</v>
      </c>
      <c r="P109" s="204">
        <f t="shared" ref="P109" si="133">IF(O37=0,"",P37/O37-1)</f>
        <v>2.4805825460247677E-2</v>
      </c>
      <c r="Q109" s="204">
        <f t="shared" ref="Q109" si="134">IF(P37=0,"",Q37/P37-1)</f>
        <v>-7.4024632827699777E-2</v>
      </c>
      <c r="R109" s="204">
        <f t="shared" ref="R109" si="135">IF(Q37=0,"",R37/Q37-1)</f>
        <v>2.2891968402698026E-2</v>
      </c>
      <c r="S109" s="204">
        <f t="shared" ref="S109" si="136">IF(R37=0,"",S37/R37-1)</f>
        <v>8.683969066086239E-2</v>
      </c>
    </row>
    <row r="110" spans="1:19" x14ac:dyDescent="0.25">
      <c r="A110" s="179" t="s">
        <v>7</v>
      </c>
      <c r="B110" s="140"/>
      <c r="C110" s="140"/>
      <c r="D110" s="204"/>
      <c r="E110" s="204">
        <f t="shared" ref="E110:E111" si="137">IF(D43=0,"",E43/D43-1)</f>
        <v>6.7429482315469524E-2</v>
      </c>
      <c r="F110" s="204">
        <f t="shared" ref="F110:F111" si="138">IF(E43=0,"",F43/E43-1)</f>
        <v>9.0742578349728431E-2</v>
      </c>
      <c r="G110" s="204">
        <f t="shared" ref="G110:G111" si="139">IF(F43=0,"",G43/F43-1)</f>
        <v>-8.2374423374208861E-2</v>
      </c>
      <c r="H110" s="204">
        <f t="shared" ref="H110:H111" si="140">IF(G43=0,"",H43/G43-1)</f>
        <v>-3.0136666905477338E-2</v>
      </c>
      <c r="I110" s="204">
        <f t="shared" ref="I110:I111" si="141">IF(H43=0,"",I43/H43-1)</f>
        <v>8.354846117498238E-2</v>
      </c>
      <c r="J110" s="204">
        <f t="shared" ref="J110:J111" si="142">IF(I43=0,"",J43/I43-1)</f>
        <v>3.6364624797315948E-2</v>
      </c>
      <c r="K110" s="204">
        <f t="shared" ref="K110:K111" si="143">IF(J43=0,"",K43/J43-1)</f>
        <v>-3.8399198270707369E-2</v>
      </c>
      <c r="L110" s="204">
        <f t="shared" ref="L110:L111" si="144">IF(K43=0,"",L43/K43-1)</f>
        <v>-8.0834996922454105E-2</v>
      </c>
      <c r="M110" s="204">
        <f t="shared" ref="M110:M111" si="145">IF(L43=0,"",M43/L43-1)</f>
        <v>0.20551727685602428</v>
      </c>
      <c r="N110" s="204">
        <f t="shared" ref="N110:N111" si="146">IF(M43=0,"",N43/M43-1)</f>
        <v>-2.7529894623175788E-2</v>
      </c>
      <c r="O110" s="204">
        <f t="shared" ref="O110:O111" si="147">IF(N43=0,"",O43/N43-1)</f>
        <v>-5.0939395426253031E-2</v>
      </c>
      <c r="P110" s="204">
        <f t="shared" ref="P110:P111" si="148">IF(O43=0,"",P43/O43-1)</f>
        <v>-3.632456995670319E-2</v>
      </c>
      <c r="Q110" s="204">
        <f t="shared" ref="Q110:Q111" si="149">IF(P43=0,"",Q43/P43-1)</f>
        <v>-3.3812577382708597E-2</v>
      </c>
      <c r="R110" s="204">
        <f t="shared" ref="R110:R111" si="150">IF(Q43=0,"",R43/Q43-1)</f>
        <v>-8.8075283539431171E-2</v>
      </c>
      <c r="S110" s="204">
        <f t="shared" ref="S110:S111" si="151">IF(R43=0,"",S43/R43-1)</f>
        <v>6.9936965321519384E-2</v>
      </c>
    </row>
    <row r="111" spans="1:19" ht="22.5" x14ac:dyDescent="0.25">
      <c r="A111" s="211" t="s">
        <v>26</v>
      </c>
      <c r="B111" s="140"/>
      <c r="C111" s="140"/>
      <c r="D111" s="204"/>
      <c r="E111" s="204">
        <f t="shared" si="137"/>
        <v>6.7917960549709333E-2</v>
      </c>
      <c r="F111" s="204">
        <f t="shared" si="138"/>
        <v>4.8518416160278077E-2</v>
      </c>
      <c r="G111" s="204">
        <f t="shared" si="139"/>
        <v>-6.1382625448901273E-2</v>
      </c>
      <c r="H111" s="204">
        <f t="shared" si="140"/>
        <v>-2.0802890959826237E-2</v>
      </c>
      <c r="I111" s="204">
        <f t="shared" si="141"/>
        <v>5.7608337824607725E-2</v>
      </c>
      <c r="J111" s="204">
        <f t="shared" si="142"/>
        <v>1.5791790568966624E-2</v>
      </c>
      <c r="K111" s="204">
        <f t="shared" si="143"/>
        <v>-3.5208612689512364E-2</v>
      </c>
      <c r="L111" s="204">
        <f t="shared" si="144"/>
        <v>-5.0924886931786095E-2</v>
      </c>
      <c r="M111" s="204">
        <f t="shared" si="145"/>
        <v>0.15939847987524614</v>
      </c>
      <c r="N111" s="204">
        <f t="shared" si="146"/>
        <v>-5.7121805601150433E-2</v>
      </c>
      <c r="O111" s="204">
        <f t="shared" si="147"/>
        <v>-5.5557175788241042E-2</v>
      </c>
      <c r="P111" s="204">
        <f t="shared" si="148"/>
        <v>-3.987837028240393E-2</v>
      </c>
      <c r="Q111" s="204">
        <f t="shared" si="149"/>
        <v>-2.7863245499264777E-2</v>
      </c>
      <c r="R111" s="204">
        <f t="shared" si="150"/>
        <v>-4.7680691496262084E-2</v>
      </c>
      <c r="S111" s="204">
        <f t="shared" si="151"/>
        <v>4.7044484159239008E-2</v>
      </c>
    </row>
    <row r="112" spans="1:19" ht="22.5" x14ac:dyDescent="0.25">
      <c r="A112" s="211" t="s">
        <v>16</v>
      </c>
      <c r="B112" s="140"/>
      <c r="C112" s="140"/>
      <c r="D112" s="204"/>
      <c r="E112" s="204">
        <f t="shared" ref="E112:E113" si="152">IF(D47=0,"",E47/D47-1)</f>
        <v>6.5475569378509624E-2</v>
      </c>
      <c r="F112" s="204">
        <f t="shared" ref="F112:F113" si="153">IF(E47=0,"",F47/E47-1)</f>
        <v>0.2600263891369814</v>
      </c>
      <c r="G112" s="204">
        <f t="shared" ref="G112:G113" si="154">IF(F47=0,"",G47/F47-1)</f>
        <v>-0.15240705480128436</v>
      </c>
      <c r="H112" s="204">
        <f t="shared" ref="H112:H113" si="155">IF(G47=0,"",H47/G47-1)</f>
        <v>-6.4620015724182078E-2</v>
      </c>
      <c r="I112" s="204">
        <f t="shared" ref="I112:I113" si="156">IF(H47=0,"",I47/H47-1)</f>
        <v>0.18387276409548181</v>
      </c>
      <c r="J112" s="204">
        <f t="shared" ref="J112:J113" si="157">IF(I47=0,"",J47/I47-1)</f>
        <v>0.10744473249359721</v>
      </c>
      <c r="K112" s="204">
        <f t="shared" ref="K112:K113" si="158">IF(J47=0,"",K47/J47-1)</f>
        <v>-4.8510498027585558E-2</v>
      </c>
      <c r="L112" s="204">
        <f t="shared" ref="L112:L113" si="159">IF(K47=0,"",L47/K47-1)</f>
        <v>-0.176948413234294</v>
      </c>
      <c r="M112" s="204">
        <f t="shared" ref="M112:M113" si="160">IF(L47=0,"",M47/L47-1)</f>
        <v>0.37640761265343947</v>
      </c>
      <c r="N112" s="204">
        <f t="shared" ref="N112:N113" si="161">IF(M47=0,"",N47/M47-1)</f>
        <v>6.4833142581989467E-2</v>
      </c>
      <c r="O112" s="204">
        <f t="shared" ref="O112:O113" si="162">IF(N47=0,"",O47/N47-1)</f>
        <v>-3.8176991131282589E-2</v>
      </c>
      <c r="P112" s="204">
        <f t="shared" ref="P112:P113" si="163">IF(O47=0,"",P47/O47-1)</f>
        <v>-2.6680224510095774E-2</v>
      </c>
      <c r="Q112" s="204">
        <f t="shared" ref="Q112:Q113" si="164">IF(P47=0,"",Q47/P47-1)</f>
        <v>-4.9739014750450949E-2</v>
      </c>
      <c r="R112" s="204">
        <f t="shared" ref="R112:R113" si="165">IF(Q47=0,"",R47/Q47-1)</f>
        <v>-0.19870151855004503</v>
      </c>
      <c r="S112" s="204">
        <f t="shared" ref="S112:S113" si="166">IF(R47=0,"",S47/R47-1)</f>
        <v>0.14444721888269418</v>
      </c>
    </row>
    <row r="113" spans="1:19" ht="22.5" x14ac:dyDescent="0.25">
      <c r="A113" s="179" t="s">
        <v>6</v>
      </c>
      <c r="B113" s="140"/>
      <c r="C113" s="140"/>
      <c r="D113" s="204"/>
      <c r="E113" s="204">
        <f t="shared" si="152"/>
        <v>6.0430929187881066E-2</v>
      </c>
      <c r="F113" s="204">
        <f t="shared" si="153"/>
        <v>2.5712271740881087E-2</v>
      </c>
      <c r="G113" s="204">
        <f t="shared" si="154"/>
        <v>-4.8304012954736408E-2</v>
      </c>
      <c r="H113" s="204">
        <f t="shared" si="155"/>
        <v>6.8448511248644373E-3</v>
      </c>
      <c r="I113" s="204">
        <f t="shared" si="156"/>
        <v>7.239088319002418E-2</v>
      </c>
      <c r="J113" s="204">
        <f t="shared" si="157"/>
        <v>6.561905953388969E-2</v>
      </c>
      <c r="K113" s="204">
        <f t="shared" si="158"/>
        <v>0.12951757390648666</v>
      </c>
      <c r="L113" s="204">
        <f t="shared" si="159"/>
        <v>-1.7567506552127132E-2</v>
      </c>
      <c r="M113" s="204">
        <f t="shared" si="160"/>
        <v>-0.17447768228757776</v>
      </c>
      <c r="N113" s="204">
        <f t="shared" si="161"/>
        <v>0.12901129337539441</v>
      </c>
      <c r="O113" s="204">
        <f t="shared" si="162"/>
        <v>0.26224652881303379</v>
      </c>
      <c r="P113" s="204">
        <f t="shared" si="163"/>
        <v>5.9802094211449663E-3</v>
      </c>
      <c r="Q113" s="204">
        <f t="shared" si="164"/>
        <v>-0.15652064034757729</v>
      </c>
      <c r="R113" s="204">
        <f t="shared" si="165"/>
        <v>1.158352383515715E-2</v>
      </c>
      <c r="S113" s="204">
        <f t="shared" si="166"/>
        <v>3.0718993659456073E-2</v>
      </c>
    </row>
    <row r="114" spans="1:19" x14ac:dyDescent="0.25">
      <c r="A114" s="179" t="s">
        <v>5</v>
      </c>
      <c r="B114" s="140"/>
      <c r="C114" s="140"/>
      <c r="D114" s="204"/>
      <c r="E114" s="204">
        <f t="shared" ref="E114:E115" si="167">IF(D52=0,"",E52/D52-1)</f>
        <v>7.8224813065557175E-3</v>
      </c>
      <c r="F114" s="204">
        <f t="shared" ref="F114:F115" si="168">IF(E52=0,"",F52/E52-1)</f>
        <v>-9.2041929087216201E-2</v>
      </c>
      <c r="G114" s="204">
        <f t="shared" ref="G114:G115" si="169">IF(F52=0,"",G52/F52-1)</f>
        <v>-6.3622504972601357E-2</v>
      </c>
      <c r="H114" s="204">
        <f t="shared" ref="H114:H115" si="170">IF(G52=0,"",H52/G52-1)</f>
        <v>-7.5405673627055081E-2</v>
      </c>
      <c r="I114" s="204">
        <f t="shared" ref="I114:I115" si="171">IF(H52=0,"",I52/H52-1)</f>
        <v>-7.1185788283123053E-2</v>
      </c>
      <c r="J114" s="204">
        <f t="shared" ref="J114:J115" si="172">IF(I52=0,"",J52/I52-1)</f>
        <v>-3.1274405694731167E-3</v>
      </c>
      <c r="K114" s="204">
        <f t="shared" ref="K114:K115" si="173">IF(J52=0,"",K52/J52-1)</f>
        <v>-2.3666713535951511E-2</v>
      </c>
      <c r="L114" s="204">
        <f t="shared" ref="L114:L115" si="174">IF(K52=0,"",L52/K52-1)</f>
        <v>-0.10734305794577992</v>
      </c>
      <c r="M114" s="204">
        <f t="shared" ref="M114:M115" si="175">IF(L52=0,"",M52/L52-1)</f>
        <v>-4.4943810457886535E-2</v>
      </c>
      <c r="N114" s="204">
        <f t="shared" ref="N114:N115" si="176">IF(M52=0,"",N52/M52-1)</f>
        <v>-2.3325920581340753E-4</v>
      </c>
      <c r="O114" s="204">
        <f t="shared" ref="O114:O115" si="177">IF(N52=0,"",O52/N52-1)</f>
        <v>1.0621906628400346E-2</v>
      </c>
      <c r="P114" s="204">
        <f t="shared" ref="P114:P115" si="178">IF(O52=0,"",P52/O52-1)</f>
        <v>-5.5238067114993572E-2</v>
      </c>
      <c r="Q114" s="204">
        <f t="shared" ref="Q114:Q115" si="179">IF(P52=0,"",Q52/P52-1)</f>
        <v>-7.7013668498830179E-2</v>
      </c>
      <c r="R114" s="204">
        <f t="shared" ref="R114:R115" si="180">IF(Q52=0,"",R52/Q52-1)</f>
        <v>7.1554421830086312E-2</v>
      </c>
      <c r="S114" s="204">
        <f t="shared" ref="S114:S115" si="181">IF(R52=0,"",S52/R52-1)</f>
        <v>3.6636947634237638E-2</v>
      </c>
    </row>
    <row r="115" spans="1:19" x14ac:dyDescent="0.25">
      <c r="A115" s="211" t="s">
        <v>27</v>
      </c>
      <c r="B115" s="140"/>
      <c r="C115" s="140"/>
      <c r="D115" s="204"/>
      <c r="E115" s="204">
        <f t="shared" si="167"/>
        <v>1.6640346568363329E-2</v>
      </c>
      <c r="F115" s="204">
        <f t="shared" si="168"/>
        <v>-0.10112543372225324</v>
      </c>
      <c r="G115" s="204">
        <f t="shared" si="169"/>
        <v>-6.3692113126654792E-2</v>
      </c>
      <c r="H115" s="204">
        <f t="shared" si="170"/>
        <v>-9.8191098058954096E-2</v>
      </c>
      <c r="I115" s="204">
        <f t="shared" si="171"/>
        <v>-8.4482010236428651E-2</v>
      </c>
      <c r="J115" s="204">
        <f t="shared" si="172"/>
        <v>6.5729917184638165E-3</v>
      </c>
      <c r="K115" s="204">
        <f t="shared" si="173"/>
        <v>-2.8764786268697162E-2</v>
      </c>
      <c r="L115" s="204">
        <f t="shared" si="174"/>
        <v>-0.12482392213922244</v>
      </c>
      <c r="M115" s="204">
        <f t="shared" si="175"/>
        <v>-2.3259085801784596E-2</v>
      </c>
      <c r="N115" s="204">
        <f t="shared" si="176"/>
        <v>5.6667039300425381E-2</v>
      </c>
      <c r="O115" s="204">
        <f t="shared" si="177"/>
        <v>1.0341587369180338E-2</v>
      </c>
      <c r="P115" s="204">
        <f t="shared" si="178"/>
        <v>-5.2021962744104977E-2</v>
      </c>
      <c r="Q115" s="204">
        <f t="shared" si="179"/>
        <v>-6.1286221187473511E-2</v>
      </c>
      <c r="R115" s="204">
        <f t="shared" si="180"/>
        <v>8.7397533901627966E-2</v>
      </c>
      <c r="S115" s="204">
        <f t="shared" si="181"/>
        <v>4.5132858815481791E-2</v>
      </c>
    </row>
    <row r="116" spans="1:19" ht="22.5" x14ac:dyDescent="0.25">
      <c r="A116" s="211" t="s">
        <v>21</v>
      </c>
      <c r="B116" s="140"/>
      <c r="C116" s="140"/>
      <c r="D116" s="204"/>
      <c r="E116" s="204">
        <f t="shared" ref="E116:E122" si="182">IF(D56=0,"",E56/D56-1)</f>
        <v>-2.5218889124972277E-2</v>
      </c>
      <c r="F116" s="204">
        <f t="shared" ref="F116:F122" si="183">IF(E56=0,"",F56/E56-1)</f>
        <v>-5.6543570520830477E-2</v>
      </c>
      <c r="G116" s="204">
        <f t="shared" ref="G116:G122" si="184">IF(F56=0,"",G56/F56-1)</f>
        <v>-6.3363330519790484E-2</v>
      </c>
      <c r="H116" s="204">
        <f t="shared" ref="H116:H122" si="185">IF(G56=0,"",H56/G56-1)</f>
        <v>9.4023068205719706E-3</v>
      </c>
      <c r="I116" s="204">
        <f t="shared" ref="I116:I122" si="186">IF(H56=0,"",I56/H56-1)</f>
        <v>-2.6971964104623436E-2</v>
      </c>
      <c r="J116" s="204">
        <f t="shared" ref="J116:J122" si="187">IF(I56=0,"",J56/I56-1)</f>
        <v>-3.3477702322782465E-2</v>
      </c>
      <c r="K116" s="204">
        <f t="shared" ref="K116:K122" si="188">IF(J56=0,"",K56/J56-1)</f>
        <v>-7.0551399182948726E-3</v>
      </c>
      <c r="L116" s="204">
        <f t="shared" ref="L116:L122" si="189">IF(K56=0,"",L56/K56-1)</f>
        <v>-5.1628725031144351E-2</v>
      </c>
      <c r="M116" s="204">
        <f t="shared" ref="M116:M122" si="190">IF(L56=0,"",M56/L56-1)</f>
        <v>-0.10872241238759806</v>
      </c>
      <c r="N116" s="204">
        <f t="shared" ref="N116:N122" si="191">IF(M56=0,"",N56/M56-1)</f>
        <v>-0.18363439547284821</v>
      </c>
      <c r="O116" s="204">
        <f t="shared" ref="O116:O122" si="192">IF(N56=0,"",O56/N56-1)</f>
        <v>1.1791389528870821E-2</v>
      </c>
      <c r="P116" s="204">
        <f t="shared" ref="P116:P122" si="193">IF(O56=0,"",P56/O56-1)</f>
        <v>-6.8636324735641074E-2</v>
      </c>
      <c r="Q116" s="204">
        <f t="shared" ref="Q116:Q122" si="194">IF(P56=0,"",Q56/P56-1)</f>
        <v>-0.14370285331036659</v>
      </c>
      <c r="R116" s="204">
        <f t="shared" ref="R116:R122" si="195">IF(Q56=0,"",R56/Q56-1)</f>
        <v>-2.0911027399508342E-3</v>
      </c>
      <c r="S116" s="204">
        <f t="shared" ref="S116:S122" si="196">IF(R56=0,"",S56/R56-1)</f>
        <v>-6.39720719971415E-3</v>
      </c>
    </row>
    <row r="117" spans="1:19" ht="22.5" x14ac:dyDescent="0.25">
      <c r="A117" s="179" t="s">
        <v>4</v>
      </c>
      <c r="B117" s="140"/>
      <c r="C117" s="140"/>
      <c r="D117" s="204"/>
      <c r="E117" s="204">
        <f t="shared" si="182"/>
        <v>1.2379661356329175E-2</v>
      </c>
      <c r="F117" s="204">
        <f t="shared" si="183"/>
        <v>4.5240771048129735E-2</v>
      </c>
      <c r="G117" s="204">
        <f t="shared" si="184"/>
        <v>-3.1081742572993676E-2</v>
      </c>
      <c r="H117" s="204">
        <f t="shared" si="185"/>
        <v>-2.7176718718824322E-4</v>
      </c>
      <c r="I117" s="204">
        <f t="shared" si="186"/>
        <v>-2.67299829539005E-2</v>
      </c>
      <c r="J117" s="204">
        <f t="shared" si="187"/>
        <v>3.5358064406135981E-2</v>
      </c>
      <c r="K117" s="204">
        <f t="shared" si="188"/>
        <v>-5.1244718480070173E-2</v>
      </c>
      <c r="L117" s="204">
        <f t="shared" si="189"/>
        <v>-3.9055056662653187E-2</v>
      </c>
      <c r="M117" s="204">
        <f t="shared" si="190"/>
        <v>1.7412244239165098E-2</v>
      </c>
      <c r="N117" s="204">
        <f t="shared" si="191"/>
        <v>2.8010978196982839E-2</v>
      </c>
      <c r="O117" s="204">
        <f t="shared" si="192"/>
        <v>1.6892189738404673E-2</v>
      </c>
      <c r="P117" s="204">
        <f t="shared" si="193"/>
        <v>-4.7337012572817083E-2</v>
      </c>
      <c r="Q117" s="204">
        <f t="shared" si="194"/>
        <v>4.9460097977449102E-2</v>
      </c>
      <c r="R117" s="204">
        <f t="shared" si="195"/>
        <v>-1.9616657065345211E-2</v>
      </c>
      <c r="S117" s="204">
        <f t="shared" si="196"/>
        <v>2.8441326399463396E-2</v>
      </c>
    </row>
    <row r="118" spans="1:19" x14ac:dyDescent="0.25">
      <c r="A118" s="179" t="s">
        <v>3</v>
      </c>
      <c r="B118" s="140"/>
      <c r="C118" s="140"/>
      <c r="D118" s="204"/>
      <c r="E118" s="204">
        <f t="shared" si="182"/>
        <v>-0.14135798310264014</v>
      </c>
      <c r="F118" s="204">
        <f t="shared" si="183"/>
        <v>-2.7311180237300725E-2</v>
      </c>
      <c r="G118" s="204">
        <f t="shared" si="184"/>
        <v>0.10436017934383979</v>
      </c>
      <c r="H118" s="204">
        <f t="shared" si="185"/>
        <v>2.4988128039383106E-2</v>
      </c>
      <c r="I118" s="204">
        <f t="shared" si="186"/>
        <v>-4.8527744038719622E-2</v>
      </c>
      <c r="J118" s="204">
        <f t="shared" si="187"/>
        <v>3.8767167435350913E-2</v>
      </c>
      <c r="K118" s="204">
        <f t="shared" si="188"/>
        <v>2.9050181433912803E-2</v>
      </c>
      <c r="L118" s="204">
        <f t="shared" si="189"/>
        <v>-3.371897476752983E-2</v>
      </c>
      <c r="M118" s="204">
        <f t="shared" si="190"/>
        <v>-0.31260431028813862</v>
      </c>
      <c r="N118" s="204">
        <f t="shared" si="191"/>
        <v>0.5024851902806835</v>
      </c>
      <c r="O118" s="204">
        <f t="shared" si="192"/>
        <v>-1.0752460020597265E-2</v>
      </c>
      <c r="P118" s="204">
        <f t="shared" si="193"/>
        <v>-0.11210673419212602</v>
      </c>
      <c r="Q118" s="204">
        <f t="shared" si="194"/>
        <v>2.6611964386417775E-2</v>
      </c>
      <c r="R118" s="204">
        <f t="shared" si="195"/>
        <v>7.5554880525700474E-2</v>
      </c>
      <c r="S118" s="204">
        <f t="shared" si="196"/>
        <v>0.31140216476708904</v>
      </c>
    </row>
    <row r="119" spans="1:19" x14ac:dyDescent="0.25">
      <c r="A119" s="179" t="s">
        <v>2</v>
      </c>
      <c r="B119" s="140"/>
      <c r="C119" s="140"/>
      <c r="D119" s="204"/>
      <c r="E119" s="204">
        <f t="shared" si="182"/>
        <v>-7.7627392029822051E-2</v>
      </c>
      <c r="F119" s="204">
        <f t="shared" si="183"/>
        <v>-2.407511059833467E-2</v>
      </c>
      <c r="G119" s="204">
        <f t="shared" si="184"/>
        <v>1.5689402831990051E-2</v>
      </c>
      <c r="H119" s="204">
        <f t="shared" si="185"/>
        <v>0.13163913212589806</v>
      </c>
      <c r="I119" s="204">
        <f t="shared" si="186"/>
        <v>2.0305078711408076E-2</v>
      </c>
      <c r="J119" s="204">
        <f t="shared" si="187"/>
        <v>6.598154532975542E-2</v>
      </c>
      <c r="K119" s="204">
        <f t="shared" si="188"/>
        <v>2.8364474453032029E-2</v>
      </c>
      <c r="L119" s="204">
        <f t="shared" si="189"/>
        <v>-4.4229461016001115E-2</v>
      </c>
      <c r="M119" s="204">
        <f t="shared" si="190"/>
        <v>-0.21034589302196849</v>
      </c>
      <c r="N119" s="204">
        <f t="shared" si="191"/>
        <v>0.19375188357208173</v>
      </c>
      <c r="O119" s="204">
        <f t="shared" si="192"/>
        <v>3.8576500860650231E-2</v>
      </c>
      <c r="P119" s="204">
        <f t="shared" si="193"/>
        <v>-5.2031417665619362E-2</v>
      </c>
      <c r="Q119" s="204">
        <f t="shared" si="194"/>
        <v>-8.7282199738100141E-3</v>
      </c>
      <c r="R119" s="204">
        <f t="shared" si="195"/>
        <v>-1.2085597759013966E-2</v>
      </c>
      <c r="S119" s="204">
        <f t="shared" si="196"/>
        <v>-0.21959705896326009</v>
      </c>
    </row>
    <row r="120" spans="1:19" x14ac:dyDescent="0.25">
      <c r="A120" s="179" t="s">
        <v>1</v>
      </c>
      <c r="B120" s="140"/>
      <c r="C120" s="140"/>
      <c r="D120" s="204"/>
      <c r="E120" s="204">
        <f t="shared" si="182"/>
        <v>1.5762211239593205E-2</v>
      </c>
      <c r="F120" s="204">
        <f t="shared" si="183"/>
        <v>-3.5292184705483232E-3</v>
      </c>
      <c r="G120" s="204">
        <f t="shared" si="184"/>
        <v>-4.876667239005128E-2</v>
      </c>
      <c r="H120" s="204">
        <f t="shared" si="185"/>
        <v>-4.1226750958768155E-2</v>
      </c>
      <c r="I120" s="204">
        <f t="shared" si="186"/>
        <v>-4.3270791014099141E-2</v>
      </c>
      <c r="J120" s="204">
        <f t="shared" si="187"/>
        <v>-3.6684729861519161E-2</v>
      </c>
      <c r="K120" s="204">
        <f t="shared" si="188"/>
        <v>5.6366164411296715E-3</v>
      </c>
      <c r="L120" s="204">
        <f t="shared" si="189"/>
        <v>-7.7966431023631988E-2</v>
      </c>
      <c r="M120" s="204">
        <f t="shared" si="190"/>
        <v>-0.13703171503759848</v>
      </c>
      <c r="N120" s="204">
        <f t="shared" si="191"/>
        <v>1.4283282130056252E-2</v>
      </c>
      <c r="O120" s="204">
        <f t="shared" si="192"/>
        <v>-4.7458202470130884E-2</v>
      </c>
      <c r="P120" s="204">
        <f t="shared" si="193"/>
        <v>-4.5811918215784009E-2</v>
      </c>
      <c r="Q120" s="204">
        <f t="shared" si="194"/>
        <v>4.3284261997320606E-3</v>
      </c>
      <c r="R120" s="204">
        <f t="shared" si="195"/>
        <v>1.1516557828408214E-3</v>
      </c>
      <c r="S120" s="204">
        <f t="shared" si="196"/>
        <v>8.8034442179337535E-2</v>
      </c>
    </row>
    <row r="121" spans="1:19" x14ac:dyDescent="0.25">
      <c r="A121" s="179" t="s">
        <v>0</v>
      </c>
      <c r="B121" s="140"/>
      <c r="C121" s="140"/>
      <c r="D121" s="204"/>
      <c r="E121" s="204">
        <f t="shared" si="182"/>
        <v>8.6952388541483572E-4</v>
      </c>
      <c r="F121" s="204">
        <f t="shared" si="183"/>
        <v>5.0475699165064336E-2</v>
      </c>
      <c r="G121" s="204">
        <f t="shared" si="184"/>
        <v>7.5358215999698608E-2</v>
      </c>
      <c r="H121" s="204">
        <f t="shared" si="185"/>
        <v>-4.2317805377483975E-2</v>
      </c>
      <c r="I121" s="204">
        <f t="shared" si="186"/>
        <v>0.28337959806815238</v>
      </c>
      <c r="J121" s="204">
        <f t="shared" si="187"/>
        <v>3.0190217069613778E-2</v>
      </c>
      <c r="K121" s="204">
        <f t="shared" si="188"/>
        <v>0.12455806130199565</v>
      </c>
      <c r="L121" s="204">
        <f t="shared" si="189"/>
        <v>-0.30778090943338521</v>
      </c>
      <c r="M121" s="204">
        <f t="shared" si="190"/>
        <v>-6.5607778928720495E-2</v>
      </c>
      <c r="N121" s="204">
        <f t="shared" si="191"/>
        <v>6.5224710890183779E-2</v>
      </c>
      <c r="O121" s="204">
        <f t="shared" si="192"/>
        <v>-0.15868965477522723</v>
      </c>
      <c r="P121" s="204">
        <f t="shared" si="193"/>
        <v>-4.6950116184623192E-2</v>
      </c>
      <c r="Q121" s="204">
        <f t="shared" si="194"/>
        <v>6.0266805647560595E-2</v>
      </c>
      <c r="R121" s="204">
        <f t="shared" si="195"/>
        <v>0.13496773718207788</v>
      </c>
      <c r="S121" s="204">
        <f t="shared" si="196"/>
        <v>9.1082687137197027E-2</v>
      </c>
    </row>
    <row r="122" spans="1:19" x14ac:dyDescent="0.25">
      <c r="A122" s="212" t="s">
        <v>248</v>
      </c>
      <c r="B122" s="143"/>
      <c r="C122" s="143"/>
      <c r="D122" s="208"/>
      <c r="E122" s="208">
        <f t="shared" si="182"/>
        <v>1.9242758945522409E-2</v>
      </c>
      <c r="F122" s="208">
        <f t="shared" si="183"/>
        <v>1.7620422726791318E-2</v>
      </c>
      <c r="G122" s="208">
        <f t="shared" si="184"/>
        <v>2.3611375196301854E-2</v>
      </c>
      <c r="H122" s="208">
        <f t="shared" si="185"/>
        <v>-2.4651581961816271E-2</v>
      </c>
      <c r="I122" s="208">
        <f t="shared" si="186"/>
        <v>-3.3753665640646746E-3</v>
      </c>
      <c r="J122" s="208">
        <f t="shared" si="187"/>
        <v>7.2339893099788943E-2</v>
      </c>
      <c r="K122" s="208">
        <f t="shared" si="188"/>
        <v>3.6965214114632605E-2</v>
      </c>
      <c r="L122" s="208">
        <f t="shared" si="189"/>
        <v>-7.9446241410994101E-2</v>
      </c>
      <c r="M122" s="208">
        <f t="shared" si="190"/>
        <v>-0.10649828706306141</v>
      </c>
      <c r="N122" s="208">
        <f t="shared" si="191"/>
        <v>5.1379764004232387E-2</v>
      </c>
      <c r="O122" s="208">
        <f t="shared" si="192"/>
        <v>2.0015007452673483E-2</v>
      </c>
      <c r="P122" s="208">
        <f t="shared" si="193"/>
        <v>-4.5540810387162067E-2</v>
      </c>
      <c r="Q122" s="208">
        <f t="shared" si="194"/>
        <v>-7.2419438023864302E-2</v>
      </c>
      <c r="R122" s="208">
        <f t="shared" si="195"/>
        <v>2.9067701702601756E-2</v>
      </c>
      <c r="S122" s="208">
        <f t="shared" si="196"/>
        <v>1.9582660095896598E-2</v>
      </c>
    </row>
  </sheetData>
  <pageMargins left="0.75" right="0.75" top="1" bottom="1" header="0.5" footer="0.5"/>
  <pageSetup paperSize="9" scale="68" fitToHeight="0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W230"/>
  <sheetViews>
    <sheetView showGridLines="0" zoomScale="110" zoomScaleNormal="110" workbookViewId="0">
      <pane ySplit="1" topLeftCell="A2" activePane="bottomLeft" state="frozen"/>
      <selection pane="bottomLeft" activeCell="A2" sqref="A2"/>
    </sheetView>
  </sheetViews>
  <sheetFormatPr defaultRowHeight="11.25" x14ac:dyDescent="0.25"/>
  <cols>
    <col min="1" max="1" width="33.7109375" style="8" customWidth="1"/>
    <col min="2" max="2" width="14.85546875" style="8" bestFit="1" customWidth="1"/>
    <col min="3" max="3" width="92.42578125" style="138" bestFit="1" customWidth="1"/>
    <col min="4" max="4" width="38.28515625" style="8" bestFit="1" customWidth="1"/>
    <col min="5" max="16384" width="9.140625" style="8"/>
  </cols>
  <sheetData>
    <row r="1" spans="1:23" x14ac:dyDescent="0.25">
      <c r="A1" s="26" t="s">
        <v>263</v>
      </c>
      <c r="B1" s="27" t="s">
        <v>149</v>
      </c>
      <c r="C1" s="26" t="s">
        <v>150</v>
      </c>
      <c r="D1" s="26" t="s">
        <v>151</v>
      </c>
    </row>
    <row r="2" spans="1:23" x14ac:dyDescent="0.25">
      <c r="A2" s="28" t="s">
        <v>152</v>
      </c>
      <c r="B2" s="29" t="s">
        <v>37</v>
      </c>
      <c r="C2" s="30" t="s">
        <v>38</v>
      </c>
      <c r="D2" s="31" t="s">
        <v>153</v>
      </c>
    </row>
    <row r="3" spans="1:23" x14ac:dyDescent="0.25">
      <c r="A3" s="32" t="s">
        <v>154</v>
      </c>
      <c r="B3" s="33" t="s">
        <v>39</v>
      </c>
      <c r="C3" s="34" t="s">
        <v>40</v>
      </c>
      <c r="D3" s="35" t="s">
        <v>153</v>
      </c>
    </row>
    <row r="4" spans="1:23" ht="11.25" customHeight="1" x14ac:dyDescent="0.25">
      <c r="A4" s="36" t="s">
        <v>155</v>
      </c>
      <c r="B4" s="37" t="s">
        <v>41</v>
      </c>
      <c r="C4" s="38" t="s">
        <v>156</v>
      </c>
      <c r="D4" s="39" t="s">
        <v>153</v>
      </c>
    </row>
    <row r="5" spans="1:23" ht="11.25" customHeight="1" x14ac:dyDescent="0.25">
      <c r="A5" s="40" t="s">
        <v>46</v>
      </c>
      <c r="B5" s="41" t="s">
        <v>45</v>
      </c>
      <c r="C5" s="42"/>
      <c r="D5" s="43"/>
    </row>
    <row r="6" spans="1:23" ht="11.25" customHeight="1" x14ac:dyDescent="0.25">
      <c r="A6" s="44"/>
      <c r="B6" s="45" t="s">
        <v>45</v>
      </c>
      <c r="C6" s="46" t="s">
        <v>46</v>
      </c>
      <c r="D6" s="39" t="s">
        <v>157</v>
      </c>
    </row>
    <row r="7" spans="1:23" ht="11.25" customHeight="1" x14ac:dyDescent="0.25">
      <c r="A7" s="40" t="s">
        <v>69</v>
      </c>
      <c r="B7" s="41" t="s">
        <v>68</v>
      </c>
      <c r="C7" s="42"/>
      <c r="D7" s="43"/>
    </row>
    <row r="8" spans="1:23" ht="11.25" customHeight="1" x14ac:dyDescent="0.25">
      <c r="A8" s="44"/>
      <c r="B8" s="45" t="s">
        <v>68</v>
      </c>
      <c r="C8" s="46" t="s">
        <v>69</v>
      </c>
      <c r="D8" s="39" t="s">
        <v>158</v>
      </c>
    </row>
    <row r="9" spans="1:23" ht="11.25" customHeight="1" x14ac:dyDescent="0.25">
      <c r="A9" s="47" t="s">
        <v>159</v>
      </c>
      <c r="B9" s="48" t="s">
        <v>160</v>
      </c>
      <c r="C9" s="49"/>
    </row>
    <row r="10" spans="1:23" x14ac:dyDescent="0.25">
      <c r="A10" s="50" t="s">
        <v>161</v>
      </c>
      <c r="B10" s="51" t="s">
        <v>162</v>
      </c>
      <c r="C10" s="52"/>
      <c r="D10" s="52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W10" s="53"/>
    </row>
    <row r="11" spans="1:23" x14ac:dyDescent="0.25">
      <c r="A11" s="54"/>
      <c r="B11" s="55" t="s">
        <v>78</v>
      </c>
      <c r="C11" s="56" t="s">
        <v>79</v>
      </c>
      <c r="D11" s="57" t="s">
        <v>158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W11" s="53"/>
    </row>
    <row r="12" spans="1:23" x14ac:dyDescent="0.25">
      <c r="A12" s="58"/>
      <c r="B12" s="59" t="s">
        <v>80</v>
      </c>
      <c r="C12" s="60" t="s">
        <v>81</v>
      </c>
      <c r="D12" s="61" t="s">
        <v>158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W12" s="53"/>
    </row>
    <row r="13" spans="1:23" x14ac:dyDescent="0.25">
      <c r="A13" s="58"/>
      <c r="B13" s="59" t="s">
        <v>86</v>
      </c>
      <c r="C13" s="60" t="s">
        <v>87</v>
      </c>
      <c r="D13" s="61" t="s">
        <v>158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W13" s="53"/>
    </row>
    <row r="14" spans="1:23" x14ac:dyDescent="0.25">
      <c r="A14" s="58"/>
      <c r="B14" s="59" t="s">
        <v>88</v>
      </c>
      <c r="C14" s="60" t="s">
        <v>89</v>
      </c>
      <c r="D14" s="61" t="s">
        <v>158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W14" s="53"/>
    </row>
    <row r="15" spans="1:23" x14ac:dyDescent="0.25">
      <c r="A15" s="58"/>
      <c r="B15" s="59" t="s">
        <v>90</v>
      </c>
      <c r="C15" s="60" t="s">
        <v>91</v>
      </c>
      <c r="D15" s="61" t="s">
        <v>158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W15" s="53"/>
    </row>
    <row r="16" spans="1:23" ht="11.25" customHeight="1" x14ac:dyDescent="0.25">
      <c r="A16" s="62"/>
      <c r="B16" s="63" t="s">
        <v>92</v>
      </c>
      <c r="C16" s="64" t="s">
        <v>93</v>
      </c>
      <c r="D16" s="65" t="s">
        <v>158</v>
      </c>
    </row>
    <row r="17" spans="1:4" ht="11.25" customHeight="1" x14ac:dyDescent="0.25">
      <c r="A17" s="50" t="s">
        <v>163</v>
      </c>
      <c r="B17" s="51" t="s">
        <v>164</v>
      </c>
      <c r="C17" s="52"/>
      <c r="D17" s="66"/>
    </row>
    <row r="18" spans="1:4" ht="11.25" customHeight="1" x14ac:dyDescent="0.25">
      <c r="A18" s="54"/>
      <c r="B18" s="55" t="s">
        <v>53</v>
      </c>
      <c r="C18" s="56" t="s">
        <v>54</v>
      </c>
      <c r="D18" s="57" t="s">
        <v>158</v>
      </c>
    </row>
    <row r="19" spans="1:4" ht="11.25" customHeight="1" x14ac:dyDescent="0.25">
      <c r="A19" s="58"/>
      <c r="B19" s="59" t="s">
        <v>55</v>
      </c>
      <c r="C19" s="60" t="s">
        <v>56</v>
      </c>
      <c r="D19" s="67" t="s">
        <v>158</v>
      </c>
    </row>
    <row r="20" spans="1:4" ht="11.25" customHeight="1" x14ac:dyDescent="0.25">
      <c r="A20" s="58"/>
      <c r="B20" s="59" t="s">
        <v>57</v>
      </c>
      <c r="C20" s="60" t="s">
        <v>58</v>
      </c>
      <c r="D20" s="67" t="s">
        <v>158</v>
      </c>
    </row>
    <row r="21" spans="1:4" ht="11.25" customHeight="1" x14ac:dyDescent="0.25">
      <c r="A21" s="58"/>
      <c r="B21" s="59" t="s">
        <v>82</v>
      </c>
      <c r="C21" s="60" t="s">
        <v>83</v>
      </c>
      <c r="D21" s="67" t="s">
        <v>158</v>
      </c>
    </row>
    <row r="22" spans="1:4" ht="11.25" customHeight="1" x14ac:dyDescent="0.25">
      <c r="A22" s="58"/>
      <c r="B22" s="59" t="s">
        <v>84</v>
      </c>
      <c r="C22" s="60" t="s">
        <v>85</v>
      </c>
      <c r="D22" s="67" t="s">
        <v>158</v>
      </c>
    </row>
    <row r="23" spans="1:4" ht="11.25" customHeight="1" x14ac:dyDescent="0.25">
      <c r="A23" s="58"/>
      <c r="B23" s="59" t="s">
        <v>94</v>
      </c>
      <c r="C23" s="60" t="s">
        <v>95</v>
      </c>
      <c r="D23" s="67" t="s">
        <v>158</v>
      </c>
    </row>
    <row r="24" spans="1:4" ht="11.25" customHeight="1" x14ac:dyDescent="0.25">
      <c r="A24" s="58"/>
      <c r="B24" s="59" t="s">
        <v>96</v>
      </c>
      <c r="C24" s="60" t="s">
        <v>97</v>
      </c>
      <c r="D24" s="67" t="s">
        <v>158</v>
      </c>
    </row>
    <row r="25" spans="1:4" ht="11.25" customHeight="1" x14ac:dyDescent="0.25">
      <c r="A25" s="62"/>
      <c r="B25" s="63" t="s">
        <v>98</v>
      </c>
      <c r="C25" s="64" t="s">
        <v>99</v>
      </c>
      <c r="D25" s="65" t="s">
        <v>158</v>
      </c>
    </row>
    <row r="26" spans="1:4" ht="11.25" customHeight="1" x14ac:dyDescent="0.25">
      <c r="A26" s="68" t="s">
        <v>165</v>
      </c>
      <c r="B26" s="69" t="s">
        <v>166</v>
      </c>
      <c r="C26" s="70"/>
      <c r="D26" s="66"/>
    </row>
    <row r="27" spans="1:4" ht="11.25" customHeight="1" x14ac:dyDescent="0.25">
      <c r="A27" s="54"/>
      <c r="B27" s="55" t="s">
        <v>147</v>
      </c>
      <c r="C27" s="56" t="s">
        <v>148</v>
      </c>
      <c r="D27" s="57" t="s">
        <v>158</v>
      </c>
    </row>
    <row r="28" spans="1:4" ht="11.25" customHeight="1" x14ac:dyDescent="0.25">
      <c r="A28" s="58"/>
      <c r="B28" s="59" t="s">
        <v>74</v>
      </c>
      <c r="C28" s="60" t="s">
        <v>75</v>
      </c>
      <c r="D28" s="67" t="s">
        <v>158</v>
      </c>
    </row>
    <row r="29" spans="1:4" ht="11.25" customHeight="1" x14ac:dyDescent="0.25">
      <c r="A29" s="58"/>
      <c r="B29" s="59" t="s">
        <v>76</v>
      </c>
      <c r="C29" s="60" t="s">
        <v>77</v>
      </c>
      <c r="D29" s="67" t="s">
        <v>158</v>
      </c>
    </row>
    <row r="30" spans="1:4" ht="11.25" customHeight="1" x14ac:dyDescent="0.25">
      <c r="A30" s="40" t="s">
        <v>167</v>
      </c>
      <c r="B30" s="71" t="s">
        <v>168</v>
      </c>
      <c r="C30" s="72"/>
      <c r="D30" s="43"/>
    </row>
    <row r="31" spans="1:4" ht="11.25" customHeight="1" x14ac:dyDescent="0.25">
      <c r="A31" s="73"/>
      <c r="B31" s="74" t="s">
        <v>107</v>
      </c>
      <c r="C31" s="75" t="s">
        <v>108</v>
      </c>
      <c r="D31" s="35" t="s">
        <v>169</v>
      </c>
    </row>
    <row r="32" spans="1:4" ht="11.25" customHeight="1" x14ac:dyDescent="0.25">
      <c r="A32" s="76"/>
      <c r="B32" s="45" t="s">
        <v>72</v>
      </c>
      <c r="C32" s="77" t="s">
        <v>73</v>
      </c>
      <c r="D32" s="39" t="s">
        <v>158</v>
      </c>
    </row>
    <row r="33" spans="1:4" ht="11.25" customHeight="1" x14ac:dyDescent="0.25">
      <c r="A33" s="40" t="s">
        <v>50</v>
      </c>
      <c r="B33" s="41" t="s">
        <v>49</v>
      </c>
      <c r="C33" s="42"/>
      <c r="D33" s="43"/>
    </row>
    <row r="34" spans="1:4" ht="11.25" customHeight="1" x14ac:dyDescent="0.25">
      <c r="A34" s="78"/>
      <c r="B34" s="45" t="s">
        <v>49</v>
      </c>
      <c r="C34" s="46" t="s">
        <v>50</v>
      </c>
      <c r="D34" s="39" t="s">
        <v>157</v>
      </c>
    </row>
    <row r="35" spans="1:4" ht="11.25" customHeight="1" x14ac:dyDescent="0.25">
      <c r="A35" s="40" t="s">
        <v>71</v>
      </c>
      <c r="B35" s="79" t="s">
        <v>170</v>
      </c>
      <c r="C35" s="42"/>
      <c r="D35" s="80"/>
    </row>
    <row r="36" spans="1:4" ht="11.25" customHeight="1" x14ac:dyDescent="0.25">
      <c r="A36" s="81" t="s">
        <v>171</v>
      </c>
      <c r="B36" s="82" t="s">
        <v>137</v>
      </c>
      <c r="C36" s="83"/>
      <c r="D36" s="84"/>
    </row>
    <row r="37" spans="1:4" ht="11.25" customHeight="1" x14ac:dyDescent="0.25">
      <c r="A37" s="58"/>
      <c r="B37" s="59" t="s">
        <v>137</v>
      </c>
      <c r="C37" s="60" t="s">
        <v>138</v>
      </c>
      <c r="D37" s="61" t="s">
        <v>169</v>
      </c>
    </row>
    <row r="38" spans="1:4" ht="11.25" customHeight="1" x14ac:dyDescent="0.25">
      <c r="A38" s="85" t="s">
        <v>8</v>
      </c>
      <c r="B38" s="86"/>
      <c r="C38" s="87"/>
      <c r="D38" s="88"/>
    </row>
    <row r="39" spans="1:4" ht="11.25" customHeight="1" x14ac:dyDescent="0.25">
      <c r="A39" s="89"/>
      <c r="B39" s="90" t="s">
        <v>172</v>
      </c>
      <c r="C39" s="91" t="s">
        <v>173</v>
      </c>
      <c r="D39" s="92" t="s">
        <v>174</v>
      </c>
    </row>
    <row r="40" spans="1:4" ht="11.25" customHeight="1" x14ac:dyDescent="0.25">
      <c r="A40" s="89"/>
      <c r="B40" s="90" t="s">
        <v>175</v>
      </c>
      <c r="C40" s="91" t="s">
        <v>176</v>
      </c>
      <c r="D40" s="92" t="s">
        <v>174</v>
      </c>
    </row>
    <row r="41" spans="1:4" ht="11.25" customHeight="1" x14ac:dyDescent="0.25">
      <c r="A41" s="89"/>
      <c r="B41" s="90" t="s">
        <v>177</v>
      </c>
      <c r="C41" s="91" t="s">
        <v>178</v>
      </c>
      <c r="D41" s="92" t="s">
        <v>174</v>
      </c>
    </row>
    <row r="42" spans="1:4" ht="11.25" customHeight="1" x14ac:dyDescent="0.25">
      <c r="A42" s="89"/>
      <c r="B42" s="90" t="s">
        <v>179</v>
      </c>
      <c r="C42" s="91" t="s">
        <v>180</v>
      </c>
      <c r="D42" s="92" t="s">
        <v>174</v>
      </c>
    </row>
    <row r="43" spans="1:4" ht="11.25" customHeight="1" x14ac:dyDescent="0.25">
      <c r="A43" s="93"/>
      <c r="B43" s="94" t="s">
        <v>181</v>
      </c>
      <c r="C43" s="95" t="s">
        <v>182</v>
      </c>
      <c r="D43" s="96" t="s">
        <v>174</v>
      </c>
    </row>
    <row r="44" spans="1:4" ht="11.25" customHeight="1" x14ac:dyDescent="0.25">
      <c r="A44" s="85" t="s">
        <v>183</v>
      </c>
      <c r="B44" s="86"/>
      <c r="C44" s="87"/>
      <c r="D44" s="88"/>
    </row>
    <row r="45" spans="1:4" ht="11.25" customHeight="1" x14ac:dyDescent="0.25">
      <c r="A45" s="97" t="s">
        <v>19</v>
      </c>
      <c r="B45" s="98"/>
      <c r="C45" s="99"/>
      <c r="D45" s="100"/>
    </row>
    <row r="46" spans="1:4" x14ac:dyDescent="0.25">
      <c r="A46" s="97" t="s">
        <v>24</v>
      </c>
      <c r="B46" s="100"/>
      <c r="C46" s="100"/>
      <c r="D46" s="100"/>
    </row>
    <row r="47" spans="1:4" x14ac:dyDescent="0.25">
      <c r="A47" s="101" t="s">
        <v>18</v>
      </c>
      <c r="B47" s="102"/>
      <c r="C47" s="102"/>
      <c r="D47" s="102"/>
    </row>
    <row r="48" spans="1:4" x14ac:dyDescent="0.25">
      <c r="A48" s="89"/>
      <c r="B48" s="90" t="s">
        <v>184</v>
      </c>
      <c r="C48" s="91" t="s">
        <v>24</v>
      </c>
      <c r="D48" s="92" t="s">
        <v>174</v>
      </c>
    </row>
    <row r="49" spans="1:4" x14ac:dyDescent="0.25">
      <c r="A49" s="89"/>
      <c r="B49" s="90" t="s">
        <v>185</v>
      </c>
      <c r="C49" s="91" t="s">
        <v>186</v>
      </c>
      <c r="D49" s="92" t="s">
        <v>174</v>
      </c>
    </row>
    <row r="50" spans="1:4" x14ac:dyDescent="0.25">
      <c r="A50" s="89"/>
      <c r="B50" s="90" t="s">
        <v>187</v>
      </c>
      <c r="C50" s="91" t="s">
        <v>188</v>
      </c>
      <c r="D50" s="92" t="s">
        <v>174</v>
      </c>
    </row>
    <row r="51" spans="1:4" x14ac:dyDescent="0.25">
      <c r="A51" s="89"/>
      <c r="B51" s="90" t="s">
        <v>189</v>
      </c>
      <c r="C51" s="91" t="s">
        <v>190</v>
      </c>
      <c r="D51" s="92" t="s">
        <v>174</v>
      </c>
    </row>
    <row r="52" spans="1:4" x14ac:dyDescent="0.25">
      <c r="A52" s="89"/>
      <c r="B52" s="90" t="s">
        <v>191</v>
      </c>
      <c r="C52" s="91" t="s">
        <v>192</v>
      </c>
      <c r="D52" s="92" t="s">
        <v>174</v>
      </c>
    </row>
    <row r="53" spans="1:4" x14ac:dyDescent="0.25">
      <c r="A53" s="89"/>
      <c r="B53" s="90" t="s">
        <v>193</v>
      </c>
      <c r="C53" s="91" t="s">
        <v>194</v>
      </c>
      <c r="D53" s="92" t="s">
        <v>174</v>
      </c>
    </row>
    <row r="54" spans="1:4" x14ac:dyDescent="0.25">
      <c r="A54" s="89"/>
      <c r="B54" s="90" t="s">
        <v>195</v>
      </c>
      <c r="C54" s="91" t="s">
        <v>196</v>
      </c>
      <c r="D54" s="92" t="s">
        <v>174</v>
      </c>
    </row>
    <row r="55" spans="1:4" ht="11.25" customHeight="1" thickBot="1" x14ac:dyDescent="0.3">
      <c r="A55" s="103"/>
      <c r="B55" s="104" t="s">
        <v>197</v>
      </c>
      <c r="C55" s="105" t="s">
        <v>198</v>
      </c>
      <c r="D55" s="106" t="s">
        <v>174</v>
      </c>
    </row>
    <row r="56" spans="1:4" ht="11.25" customHeight="1" x14ac:dyDescent="0.25">
      <c r="A56" s="68" t="s">
        <v>7</v>
      </c>
      <c r="B56" s="69" t="s">
        <v>199</v>
      </c>
      <c r="C56" s="70"/>
      <c r="D56" s="107"/>
    </row>
    <row r="57" spans="1:4" x14ac:dyDescent="0.25">
      <c r="A57" s="108" t="s">
        <v>26</v>
      </c>
      <c r="B57" s="109" t="s">
        <v>109</v>
      </c>
      <c r="C57" s="110"/>
      <c r="D57" s="111"/>
    </row>
    <row r="58" spans="1:4" ht="11.25" customHeight="1" x14ac:dyDescent="0.25">
      <c r="A58" s="112"/>
      <c r="B58" s="113" t="s">
        <v>109</v>
      </c>
      <c r="C58" s="114" t="s">
        <v>110</v>
      </c>
      <c r="D58" s="115" t="s">
        <v>169</v>
      </c>
    </row>
    <row r="59" spans="1:4" ht="11.25" customHeight="1" x14ac:dyDescent="0.25">
      <c r="A59" s="97" t="s">
        <v>25</v>
      </c>
      <c r="B59" s="98"/>
      <c r="C59" s="99"/>
      <c r="D59" s="100"/>
    </row>
    <row r="60" spans="1:4" ht="11.25" customHeight="1" x14ac:dyDescent="0.25">
      <c r="A60" s="116"/>
      <c r="B60" s="90" t="s">
        <v>200</v>
      </c>
      <c r="C60" s="91" t="s">
        <v>201</v>
      </c>
      <c r="D60" s="92" t="s">
        <v>174</v>
      </c>
    </row>
    <row r="61" spans="1:4" ht="11.25" customHeight="1" x14ac:dyDescent="0.25">
      <c r="A61" s="116"/>
      <c r="B61" s="90" t="s">
        <v>202</v>
      </c>
      <c r="C61" s="91" t="s">
        <v>203</v>
      </c>
      <c r="D61" s="92" t="s">
        <v>174</v>
      </c>
    </row>
    <row r="62" spans="1:4" ht="11.25" customHeight="1" x14ac:dyDescent="0.25">
      <c r="A62" s="116"/>
      <c r="B62" s="90" t="s">
        <v>204</v>
      </c>
      <c r="C62" s="91" t="s">
        <v>205</v>
      </c>
      <c r="D62" s="92" t="s">
        <v>174</v>
      </c>
    </row>
    <row r="63" spans="1:4" ht="11.25" customHeight="1" x14ac:dyDescent="0.25">
      <c r="A63" s="117"/>
      <c r="B63" s="118" t="s">
        <v>206</v>
      </c>
      <c r="C63" s="119" t="s">
        <v>207</v>
      </c>
      <c r="D63" s="120" t="s">
        <v>174</v>
      </c>
    </row>
    <row r="64" spans="1:4" ht="11.25" customHeight="1" x14ac:dyDescent="0.25">
      <c r="A64" s="97" t="s">
        <v>17</v>
      </c>
      <c r="B64" s="98"/>
      <c r="C64" s="99"/>
      <c r="D64" s="100"/>
    </row>
    <row r="65" spans="1:4" ht="11.25" customHeight="1" x14ac:dyDescent="0.25">
      <c r="A65" s="116"/>
      <c r="B65" s="90" t="s">
        <v>208</v>
      </c>
      <c r="C65" s="91" t="s">
        <v>209</v>
      </c>
      <c r="D65" s="92" t="s">
        <v>174</v>
      </c>
    </row>
    <row r="66" spans="1:4" ht="11.25" customHeight="1" x14ac:dyDescent="0.25">
      <c r="A66" s="116"/>
      <c r="B66" s="90" t="s">
        <v>210</v>
      </c>
      <c r="C66" s="91" t="s">
        <v>211</v>
      </c>
      <c r="D66" s="92" t="s">
        <v>174</v>
      </c>
    </row>
    <row r="67" spans="1:4" ht="11.25" customHeight="1" x14ac:dyDescent="0.25">
      <c r="A67" s="116"/>
      <c r="B67" s="90" t="s">
        <v>212</v>
      </c>
      <c r="C67" s="91" t="s">
        <v>213</v>
      </c>
      <c r="D67" s="92" t="s">
        <v>174</v>
      </c>
    </row>
    <row r="68" spans="1:4" ht="11.25" customHeight="1" x14ac:dyDescent="0.25">
      <c r="A68" s="116"/>
      <c r="B68" s="90" t="s">
        <v>214</v>
      </c>
      <c r="C68" s="91" t="s">
        <v>215</v>
      </c>
      <c r="D68" s="92" t="s">
        <v>174</v>
      </c>
    </row>
    <row r="69" spans="1:4" ht="11.25" customHeight="1" x14ac:dyDescent="0.25">
      <c r="A69" s="116"/>
      <c r="B69" s="90" t="s">
        <v>216</v>
      </c>
      <c r="C69" s="91" t="s">
        <v>217</v>
      </c>
      <c r="D69" s="92" t="s">
        <v>174</v>
      </c>
    </row>
    <row r="70" spans="1:4" ht="11.25" customHeight="1" x14ac:dyDescent="0.25">
      <c r="A70" s="116"/>
      <c r="B70" s="90" t="s">
        <v>218</v>
      </c>
      <c r="C70" s="91" t="s">
        <v>219</v>
      </c>
      <c r="D70" s="92" t="s">
        <v>174</v>
      </c>
    </row>
    <row r="71" spans="1:4" ht="11.25" customHeight="1" x14ac:dyDescent="0.25">
      <c r="A71" s="121"/>
      <c r="B71" s="94" t="s">
        <v>220</v>
      </c>
      <c r="C71" s="95" t="s">
        <v>221</v>
      </c>
      <c r="D71" s="96" t="s">
        <v>174</v>
      </c>
    </row>
    <row r="72" spans="1:4" x14ac:dyDescent="0.25">
      <c r="A72" s="108" t="s">
        <v>16</v>
      </c>
      <c r="B72" s="109" t="s">
        <v>111</v>
      </c>
      <c r="C72" s="110"/>
      <c r="D72" s="111"/>
    </row>
    <row r="73" spans="1:4" ht="11.25" customHeight="1" thickBot="1" x14ac:dyDescent="0.3">
      <c r="A73" s="103"/>
      <c r="B73" s="122" t="s">
        <v>111</v>
      </c>
      <c r="C73" s="123" t="s">
        <v>112</v>
      </c>
      <c r="D73" s="124" t="s">
        <v>169</v>
      </c>
    </row>
    <row r="74" spans="1:4" ht="11.25" customHeight="1" x14ac:dyDescent="0.25">
      <c r="A74" s="68" t="s">
        <v>6</v>
      </c>
      <c r="B74" s="69" t="s">
        <v>135</v>
      </c>
      <c r="C74" s="70"/>
      <c r="D74" s="107"/>
    </row>
    <row r="75" spans="1:4" ht="11.25" customHeight="1" x14ac:dyDescent="0.25">
      <c r="A75" s="125"/>
      <c r="B75" s="126" t="s">
        <v>135</v>
      </c>
      <c r="C75" s="127" t="s">
        <v>136</v>
      </c>
      <c r="D75" s="128" t="s">
        <v>169</v>
      </c>
    </row>
    <row r="76" spans="1:4" ht="11.25" customHeight="1" x14ac:dyDescent="0.25">
      <c r="A76" s="85" t="s">
        <v>222</v>
      </c>
      <c r="B76" s="86"/>
      <c r="C76" s="87"/>
      <c r="D76" s="88"/>
    </row>
    <row r="77" spans="1:4" ht="11.25" customHeight="1" x14ac:dyDescent="0.25">
      <c r="A77" s="116"/>
      <c r="B77" s="90" t="s">
        <v>223</v>
      </c>
      <c r="C77" s="91" t="s">
        <v>224</v>
      </c>
      <c r="D77" s="92" t="s">
        <v>174</v>
      </c>
    </row>
    <row r="78" spans="1:4" ht="11.25" customHeight="1" x14ac:dyDescent="0.25">
      <c r="A78" s="117"/>
      <c r="B78" s="118" t="s">
        <v>225</v>
      </c>
      <c r="C78" s="119" t="s">
        <v>226</v>
      </c>
      <c r="D78" s="120" t="s">
        <v>174</v>
      </c>
    </row>
    <row r="79" spans="1:4" ht="11.25" customHeight="1" x14ac:dyDescent="0.25">
      <c r="A79" s="85" t="s">
        <v>23</v>
      </c>
      <c r="B79" s="86"/>
      <c r="C79" s="87"/>
      <c r="D79" s="88"/>
    </row>
    <row r="80" spans="1:4" ht="11.25" customHeight="1" x14ac:dyDescent="0.25">
      <c r="A80" s="117"/>
      <c r="B80" s="118" t="s">
        <v>227</v>
      </c>
      <c r="C80" s="119" t="s">
        <v>228</v>
      </c>
      <c r="D80" s="120" t="s">
        <v>174</v>
      </c>
    </row>
    <row r="81" spans="1:4" ht="11.25" customHeight="1" x14ac:dyDescent="0.25">
      <c r="A81" s="85" t="s">
        <v>14</v>
      </c>
      <c r="B81" s="86"/>
      <c r="C81" s="87"/>
      <c r="D81" s="88"/>
    </row>
    <row r="82" spans="1:4" ht="11.25" customHeight="1" x14ac:dyDescent="0.25">
      <c r="A82" s="116"/>
      <c r="B82" s="90" t="s">
        <v>229</v>
      </c>
      <c r="C82" s="91" t="s">
        <v>230</v>
      </c>
      <c r="D82" s="92" t="s">
        <v>174</v>
      </c>
    </row>
    <row r="83" spans="1:4" ht="11.25" customHeight="1" x14ac:dyDescent="0.25">
      <c r="A83" s="116"/>
      <c r="B83" s="90" t="s">
        <v>231</v>
      </c>
      <c r="C83" s="91" t="s">
        <v>232</v>
      </c>
      <c r="D83" s="92" t="s">
        <v>174</v>
      </c>
    </row>
    <row r="84" spans="1:4" ht="11.25" customHeight="1" x14ac:dyDescent="0.25">
      <c r="A84" s="116"/>
      <c r="B84" s="90" t="s">
        <v>233</v>
      </c>
      <c r="C84" s="91" t="s">
        <v>234</v>
      </c>
      <c r="D84" s="92" t="s">
        <v>174</v>
      </c>
    </row>
    <row r="85" spans="1:4" ht="11.25" customHeight="1" x14ac:dyDescent="0.25">
      <c r="A85" s="116"/>
      <c r="B85" s="90" t="s">
        <v>235</v>
      </c>
      <c r="C85" s="91" t="s">
        <v>236</v>
      </c>
      <c r="D85" s="92" t="s">
        <v>174</v>
      </c>
    </row>
    <row r="86" spans="1:4" ht="11.25" customHeight="1" thickBot="1" x14ac:dyDescent="0.3">
      <c r="A86" s="129"/>
      <c r="B86" s="104" t="s">
        <v>237</v>
      </c>
      <c r="C86" s="105" t="s">
        <v>238</v>
      </c>
      <c r="D86" s="106" t="s">
        <v>174</v>
      </c>
    </row>
    <row r="87" spans="1:4" ht="11.25" customHeight="1" x14ac:dyDescent="0.25">
      <c r="A87" s="68" t="s">
        <v>5</v>
      </c>
      <c r="B87" s="69" t="s">
        <v>239</v>
      </c>
      <c r="C87" s="70"/>
      <c r="D87" s="107"/>
    </row>
    <row r="88" spans="1:4" x14ac:dyDescent="0.25">
      <c r="A88" s="108" t="s">
        <v>27</v>
      </c>
      <c r="B88" s="109" t="s">
        <v>130</v>
      </c>
      <c r="C88" s="110"/>
      <c r="D88" s="111"/>
    </row>
    <row r="89" spans="1:4" ht="11.25" customHeight="1" x14ac:dyDescent="0.25">
      <c r="A89" s="112"/>
      <c r="B89" s="113" t="s">
        <v>130</v>
      </c>
      <c r="C89" s="114" t="s">
        <v>131</v>
      </c>
      <c r="D89" s="115" t="s">
        <v>169</v>
      </c>
    </row>
    <row r="90" spans="1:4" ht="11.25" customHeight="1" x14ac:dyDescent="0.25">
      <c r="A90" s="97" t="s">
        <v>13</v>
      </c>
      <c r="B90" s="98"/>
      <c r="C90" s="99"/>
      <c r="D90" s="100"/>
    </row>
    <row r="91" spans="1:4" ht="11.25" customHeight="1" x14ac:dyDescent="0.25">
      <c r="A91" s="117"/>
      <c r="B91" s="118" t="s">
        <v>240</v>
      </c>
      <c r="C91" s="119" t="s">
        <v>241</v>
      </c>
      <c r="D91" s="120" t="s">
        <v>174</v>
      </c>
    </row>
    <row r="92" spans="1:4" ht="11.25" customHeight="1" x14ac:dyDescent="0.25">
      <c r="A92" s="97" t="s">
        <v>22</v>
      </c>
      <c r="B92" s="98"/>
      <c r="C92" s="99"/>
      <c r="D92" s="100"/>
    </row>
    <row r="93" spans="1:4" ht="11.25" customHeight="1" x14ac:dyDescent="0.25">
      <c r="A93" s="116"/>
      <c r="B93" s="90" t="s">
        <v>242</v>
      </c>
      <c r="C93" s="91" t="s">
        <v>243</v>
      </c>
      <c r="D93" s="92" t="s">
        <v>174</v>
      </c>
    </row>
    <row r="94" spans="1:4" ht="11.25" customHeight="1" x14ac:dyDescent="0.25">
      <c r="A94" s="121"/>
      <c r="B94" s="94" t="s">
        <v>244</v>
      </c>
      <c r="C94" s="95" t="s">
        <v>245</v>
      </c>
      <c r="D94" s="96" t="s">
        <v>174</v>
      </c>
    </row>
    <row r="95" spans="1:4" x14ac:dyDescent="0.25">
      <c r="A95" s="108" t="s">
        <v>21</v>
      </c>
      <c r="B95" s="109" t="s">
        <v>132</v>
      </c>
      <c r="C95" s="110"/>
      <c r="D95" s="111"/>
    </row>
    <row r="96" spans="1:4" ht="11.25" customHeight="1" thickBot="1" x14ac:dyDescent="0.3">
      <c r="A96" s="103"/>
      <c r="B96" s="122" t="s">
        <v>132</v>
      </c>
      <c r="C96" s="123" t="s">
        <v>12</v>
      </c>
      <c r="D96" s="124" t="s">
        <v>169</v>
      </c>
    </row>
    <row r="97" spans="1:4" ht="11.25" customHeight="1" x14ac:dyDescent="0.25">
      <c r="A97" s="81" t="s">
        <v>4</v>
      </c>
      <c r="B97" s="82" t="s">
        <v>101</v>
      </c>
      <c r="C97" s="83"/>
      <c r="D97" s="84"/>
    </row>
    <row r="98" spans="1:4" ht="11.25" customHeight="1" thickBot="1" x14ac:dyDescent="0.3">
      <c r="A98" s="130"/>
      <c r="B98" s="131" t="s">
        <v>101</v>
      </c>
      <c r="C98" s="132" t="s">
        <v>102</v>
      </c>
      <c r="D98" s="133" t="s">
        <v>246</v>
      </c>
    </row>
    <row r="99" spans="1:4" ht="11.25" customHeight="1" x14ac:dyDescent="0.25">
      <c r="A99" s="81" t="s">
        <v>3</v>
      </c>
      <c r="B99" s="82" t="s">
        <v>123</v>
      </c>
      <c r="C99" s="83"/>
      <c r="D99" s="84"/>
    </row>
    <row r="100" spans="1:4" ht="11.25" customHeight="1" thickBot="1" x14ac:dyDescent="0.3">
      <c r="A100" s="130"/>
      <c r="B100" s="131" t="s">
        <v>123</v>
      </c>
      <c r="C100" s="132" t="s">
        <v>124</v>
      </c>
      <c r="D100" s="133" t="s">
        <v>246</v>
      </c>
    </row>
    <row r="101" spans="1:4" ht="11.25" customHeight="1" x14ac:dyDescent="0.25">
      <c r="A101" s="81" t="s">
        <v>2</v>
      </c>
      <c r="B101" s="82" t="s">
        <v>247</v>
      </c>
      <c r="C101" s="83"/>
      <c r="D101" s="84"/>
    </row>
    <row r="102" spans="1:4" ht="11.25" customHeight="1" x14ac:dyDescent="0.25">
      <c r="A102" s="134"/>
      <c r="B102" s="59" t="s">
        <v>139</v>
      </c>
      <c r="C102" s="60" t="s">
        <v>140</v>
      </c>
      <c r="D102" s="67" t="s">
        <v>169</v>
      </c>
    </row>
    <row r="103" spans="1:4" ht="11.25" customHeight="1" x14ac:dyDescent="0.25">
      <c r="A103" s="134"/>
      <c r="B103" s="59" t="s">
        <v>117</v>
      </c>
      <c r="C103" s="60" t="s">
        <v>118</v>
      </c>
      <c r="D103" s="67" t="s">
        <v>169</v>
      </c>
    </row>
    <row r="104" spans="1:4" ht="11.25" customHeight="1" x14ac:dyDescent="0.25">
      <c r="A104" s="134"/>
      <c r="B104" s="59" t="s">
        <v>119</v>
      </c>
      <c r="C104" s="60" t="s">
        <v>120</v>
      </c>
      <c r="D104" s="67" t="s">
        <v>169</v>
      </c>
    </row>
    <row r="105" spans="1:4" ht="11.25" customHeight="1" thickBot="1" x14ac:dyDescent="0.3">
      <c r="A105" s="130"/>
      <c r="B105" s="131" t="s">
        <v>121</v>
      </c>
      <c r="C105" s="132" t="s">
        <v>122</v>
      </c>
      <c r="D105" s="133" t="s">
        <v>169</v>
      </c>
    </row>
    <row r="106" spans="1:4" ht="11.25" customHeight="1" x14ac:dyDescent="0.25">
      <c r="A106" s="81" t="s">
        <v>1</v>
      </c>
      <c r="B106" s="82" t="s">
        <v>103</v>
      </c>
      <c r="C106" s="83"/>
      <c r="D106" s="84"/>
    </row>
    <row r="107" spans="1:4" ht="11.25" customHeight="1" thickBot="1" x14ac:dyDescent="0.3">
      <c r="A107" s="130"/>
      <c r="B107" s="131" t="s">
        <v>103</v>
      </c>
      <c r="C107" s="132" t="s">
        <v>104</v>
      </c>
      <c r="D107" s="133" t="s">
        <v>246</v>
      </c>
    </row>
    <row r="108" spans="1:4" ht="11.25" customHeight="1" x14ac:dyDescent="0.25">
      <c r="A108" s="81" t="s">
        <v>0</v>
      </c>
      <c r="B108" s="82" t="s">
        <v>128</v>
      </c>
      <c r="C108" s="83"/>
      <c r="D108" s="84"/>
    </row>
    <row r="109" spans="1:4" ht="11.25" customHeight="1" thickBot="1" x14ac:dyDescent="0.3">
      <c r="A109" s="130"/>
      <c r="B109" s="131" t="s">
        <v>128</v>
      </c>
      <c r="C109" s="132" t="s">
        <v>129</v>
      </c>
      <c r="D109" s="133" t="s">
        <v>169</v>
      </c>
    </row>
    <row r="110" spans="1:4" ht="11.25" customHeight="1" x14ac:dyDescent="0.25">
      <c r="A110" s="81" t="s">
        <v>248</v>
      </c>
      <c r="B110" s="82" t="s">
        <v>249</v>
      </c>
      <c r="C110" s="83"/>
      <c r="D110" s="84"/>
    </row>
    <row r="111" spans="1:4" ht="11.25" customHeight="1" x14ac:dyDescent="0.25">
      <c r="A111" s="134"/>
      <c r="B111" s="59" t="s">
        <v>133</v>
      </c>
      <c r="C111" s="60" t="s">
        <v>134</v>
      </c>
      <c r="D111" s="67" t="s">
        <v>169</v>
      </c>
    </row>
    <row r="112" spans="1:4" ht="11.25" customHeight="1" thickBot="1" x14ac:dyDescent="0.3">
      <c r="A112" s="130"/>
      <c r="B112" s="131" t="s">
        <v>145</v>
      </c>
      <c r="C112" s="132" t="s">
        <v>146</v>
      </c>
      <c r="D112" s="133" t="s">
        <v>169</v>
      </c>
    </row>
    <row r="113" spans="1:3" ht="11.25" customHeight="1" x14ac:dyDescent="0.25">
      <c r="A113" s="135"/>
      <c r="B113" s="135"/>
      <c r="C113" s="136"/>
    </row>
    <row r="114" spans="1:3" x14ac:dyDescent="0.25">
      <c r="C114" s="137"/>
    </row>
    <row r="116" spans="1:3" x14ac:dyDescent="0.25">
      <c r="C116" s="8"/>
    </row>
    <row r="117" spans="1:3" x14ac:dyDescent="0.25">
      <c r="C117" s="8"/>
    </row>
    <row r="118" spans="1:3" x14ac:dyDescent="0.25">
      <c r="C118" s="8"/>
    </row>
    <row r="119" spans="1:3" x14ac:dyDescent="0.25">
      <c r="C119" s="8"/>
    </row>
    <row r="120" spans="1:3" x14ac:dyDescent="0.25">
      <c r="C120" s="8"/>
    </row>
    <row r="121" spans="1:3" x14ac:dyDescent="0.25">
      <c r="C121" s="8"/>
    </row>
    <row r="122" spans="1:3" x14ac:dyDescent="0.25">
      <c r="C122" s="8"/>
    </row>
    <row r="123" spans="1:3" x14ac:dyDescent="0.25">
      <c r="C123" s="8"/>
    </row>
    <row r="124" spans="1:3" x14ac:dyDescent="0.25">
      <c r="C124" s="8"/>
    </row>
    <row r="125" spans="1:3" x14ac:dyDescent="0.25">
      <c r="C125" s="8"/>
    </row>
    <row r="126" spans="1:3" x14ac:dyDescent="0.25">
      <c r="C126" s="8"/>
    </row>
    <row r="127" spans="1:3" x14ac:dyDescent="0.25">
      <c r="C127" s="8"/>
    </row>
    <row r="128" spans="1:3" x14ac:dyDescent="0.25">
      <c r="C128" s="8"/>
    </row>
    <row r="129" spans="3:3" x14ac:dyDescent="0.25">
      <c r="C129" s="8"/>
    </row>
    <row r="130" spans="3:3" x14ac:dyDescent="0.25">
      <c r="C130" s="8"/>
    </row>
    <row r="131" spans="3:3" x14ac:dyDescent="0.25">
      <c r="C131" s="8"/>
    </row>
    <row r="132" spans="3:3" x14ac:dyDescent="0.25">
      <c r="C132" s="8"/>
    </row>
    <row r="133" spans="3:3" x14ac:dyDescent="0.25">
      <c r="C133" s="8"/>
    </row>
    <row r="134" spans="3:3" x14ac:dyDescent="0.25">
      <c r="C134" s="8"/>
    </row>
    <row r="135" spans="3:3" x14ac:dyDescent="0.25">
      <c r="C135" s="8"/>
    </row>
    <row r="136" spans="3:3" x14ac:dyDescent="0.25">
      <c r="C136" s="8"/>
    </row>
    <row r="137" spans="3:3" x14ac:dyDescent="0.25">
      <c r="C137" s="8"/>
    </row>
    <row r="138" spans="3:3" x14ac:dyDescent="0.25">
      <c r="C138" s="8"/>
    </row>
    <row r="139" spans="3:3" x14ac:dyDescent="0.25">
      <c r="C139" s="8"/>
    </row>
    <row r="140" spans="3:3" x14ac:dyDescent="0.25">
      <c r="C140" s="8"/>
    </row>
    <row r="141" spans="3:3" x14ac:dyDescent="0.25">
      <c r="C141" s="8"/>
    </row>
    <row r="142" spans="3:3" x14ac:dyDescent="0.25">
      <c r="C142" s="8"/>
    </row>
    <row r="143" spans="3:3" x14ac:dyDescent="0.25">
      <c r="C143" s="8"/>
    </row>
    <row r="144" spans="3:3" x14ac:dyDescent="0.25">
      <c r="C144" s="8"/>
    </row>
    <row r="145" spans="3:3" x14ac:dyDescent="0.25">
      <c r="C145" s="8"/>
    </row>
    <row r="146" spans="3:3" x14ac:dyDescent="0.25">
      <c r="C146" s="8"/>
    </row>
    <row r="147" spans="3:3" x14ac:dyDescent="0.25">
      <c r="C147" s="8"/>
    </row>
    <row r="148" spans="3:3" x14ac:dyDescent="0.25">
      <c r="C148" s="8"/>
    </row>
    <row r="149" spans="3:3" x14ac:dyDescent="0.25">
      <c r="C149" s="8"/>
    </row>
    <row r="150" spans="3:3" x14ac:dyDescent="0.25">
      <c r="C150" s="8"/>
    </row>
    <row r="151" spans="3:3" x14ac:dyDescent="0.25">
      <c r="C151" s="8"/>
    </row>
    <row r="152" spans="3:3" x14ac:dyDescent="0.25">
      <c r="C152" s="8"/>
    </row>
    <row r="153" spans="3:3" x14ac:dyDescent="0.25">
      <c r="C153" s="8"/>
    </row>
    <row r="154" spans="3:3" x14ac:dyDescent="0.25">
      <c r="C154" s="8"/>
    </row>
    <row r="155" spans="3:3" x14ac:dyDescent="0.25">
      <c r="C155" s="8"/>
    </row>
    <row r="156" spans="3:3" x14ac:dyDescent="0.25">
      <c r="C156" s="8"/>
    </row>
    <row r="157" spans="3:3" x14ac:dyDescent="0.25">
      <c r="C157" s="8"/>
    </row>
    <row r="158" spans="3:3" x14ac:dyDescent="0.25">
      <c r="C158" s="8"/>
    </row>
    <row r="159" spans="3:3" x14ac:dyDescent="0.25">
      <c r="C159" s="8"/>
    </row>
    <row r="160" spans="3:3" x14ac:dyDescent="0.25">
      <c r="C160" s="8"/>
    </row>
    <row r="161" spans="3:3" x14ac:dyDescent="0.25">
      <c r="C161" s="8"/>
    </row>
    <row r="162" spans="3:3" x14ac:dyDescent="0.25">
      <c r="C162" s="8"/>
    </row>
    <row r="163" spans="3:3" x14ac:dyDescent="0.25">
      <c r="C163" s="8"/>
    </row>
    <row r="164" spans="3:3" x14ac:dyDescent="0.25">
      <c r="C164" s="8"/>
    </row>
    <row r="165" spans="3:3" x14ac:dyDescent="0.25">
      <c r="C165" s="8"/>
    </row>
    <row r="166" spans="3:3" x14ac:dyDescent="0.25">
      <c r="C166" s="8"/>
    </row>
    <row r="167" spans="3:3" x14ac:dyDescent="0.25">
      <c r="C167" s="8"/>
    </row>
    <row r="168" spans="3:3" x14ac:dyDescent="0.25">
      <c r="C168" s="8"/>
    </row>
    <row r="169" spans="3:3" x14ac:dyDescent="0.25">
      <c r="C169" s="8"/>
    </row>
    <row r="171" spans="3:3" x14ac:dyDescent="0.25">
      <c r="C171" s="8"/>
    </row>
    <row r="172" spans="3:3" x14ac:dyDescent="0.25">
      <c r="C172" s="8"/>
    </row>
    <row r="173" spans="3:3" x14ac:dyDescent="0.25">
      <c r="C173" s="8"/>
    </row>
    <row r="174" spans="3:3" x14ac:dyDescent="0.25">
      <c r="C174" s="8"/>
    </row>
    <row r="175" spans="3:3" x14ac:dyDescent="0.25">
      <c r="C175" s="8"/>
    </row>
    <row r="176" spans="3:3" x14ac:dyDescent="0.25">
      <c r="C176" s="8"/>
    </row>
    <row r="177" spans="3:3" x14ac:dyDescent="0.25">
      <c r="C177" s="8"/>
    </row>
    <row r="178" spans="3:3" x14ac:dyDescent="0.25">
      <c r="C178" s="8"/>
    </row>
    <row r="179" spans="3:3" x14ac:dyDescent="0.25">
      <c r="C179" s="8"/>
    </row>
    <row r="180" spans="3:3" x14ac:dyDescent="0.25">
      <c r="C180" s="8"/>
    </row>
    <row r="181" spans="3:3" x14ac:dyDescent="0.25">
      <c r="C181" s="8"/>
    </row>
    <row r="182" spans="3:3" x14ac:dyDescent="0.25">
      <c r="C182" s="8"/>
    </row>
    <row r="183" spans="3:3" x14ac:dyDescent="0.25">
      <c r="C183" s="8"/>
    </row>
    <row r="184" spans="3:3" x14ac:dyDescent="0.25">
      <c r="C184" s="8"/>
    </row>
    <row r="185" spans="3:3" x14ac:dyDescent="0.25">
      <c r="C185" s="8"/>
    </row>
    <row r="186" spans="3:3" x14ac:dyDescent="0.25">
      <c r="C186" s="8"/>
    </row>
    <row r="187" spans="3:3" x14ac:dyDescent="0.25">
      <c r="C187" s="8"/>
    </row>
    <row r="188" spans="3:3" x14ac:dyDescent="0.25">
      <c r="C188" s="8"/>
    </row>
    <row r="189" spans="3:3" x14ac:dyDescent="0.25">
      <c r="C189" s="8"/>
    </row>
    <row r="190" spans="3:3" x14ac:dyDescent="0.25">
      <c r="C190" s="8"/>
    </row>
    <row r="191" spans="3:3" x14ac:dyDescent="0.25">
      <c r="C191" s="8"/>
    </row>
    <row r="192" spans="3:3" x14ac:dyDescent="0.25">
      <c r="C192" s="8"/>
    </row>
    <row r="193" spans="3:3" x14ac:dyDescent="0.25">
      <c r="C193" s="8"/>
    </row>
    <row r="194" spans="3:3" x14ac:dyDescent="0.25">
      <c r="C194" s="8"/>
    </row>
    <row r="195" spans="3:3" x14ac:dyDescent="0.25">
      <c r="C195" s="8"/>
    </row>
    <row r="196" spans="3:3" x14ac:dyDescent="0.25">
      <c r="C196" s="8"/>
    </row>
    <row r="197" spans="3:3" x14ac:dyDescent="0.25">
      <c r="C197" s="8"/>
    </row>
    <row r="198" spans="3:3" x14ac:dyDescent="0.25">
      <c r="C198" s="8"/>
    </row>
    <row r="199" spans="3:3" x14ac:dyDescent="0.25">
      <c r="C199" s="8"/>
    </row>
    <row r="200" spans="3:3" x14ac:dyDescent="0.25">
      <c r="C200" s="8"/>
    </row>
    <row r="201" spans="3:3" x14ac:dyDescent="0.25">
      <c r="C201" s="8"/>
    </row>
    <row r="202" spans="3:3" x14ac:dyDescent="0.25">
      <c r="C202" s="8"/>
    </row>
    <row r="203" spans="3:3" x14ac:dyDescent="0.25">
      <c r="C203" s="8"/>
    </row>
    <row r="204" spans="3:3" x14ac:dyDescent="0.25">
      <c r="C204" s="8"/>
    </row>
    <row r="205" spans="3:3" x14ac:dyDescent="0.25">
      <c r="C205" s="8"/>
    </row>
    <row r="206" spans="3:3" x14ac:dyDescent="0.25">
      <c r="C206" s="8"/>
    </row>
    <row r="207" spans="3:3" x14ac:dyDescent="0.25">
      <c r="C207" s="8"/>
    </row>
    <row r="208" spans="3:3" x14ac:dyDescent="0.25">
      <c r="C208" s="8"/>
    </row>
    <row r="209" spans="3:3" x14ac:dyDescent="0.25">
      <c r="C209" s="8"/>
    </row>
    <row r="210" spans="3:3" x14ac:dyDescent="0.25">
      <c r="C210" s="8"/>
    </row>
    <row r="211" spans="3:3" x14ac:dyDescent="0.25">
      <c r="C211" s="8"/>
    </row>
    <row r="212" spans="3:3" x14ac:dyDescent="0.25">
      <c r="C212" s="8"/>
    </row>
    <row r="213" spans="3:3" x14ac:dyDescent="0.25">
      <c r="C213" s="8"/>
    </row>
    <row r="214" spans="3:3" x14ac:dyDescent="0.25">
      <c r="C214" s="8"/>
    </row>
    <row r="215" spans="3:3" x14ac:dyDescent="0.25">
      <c r="C215" s="8"/>
    </row>
    <row r="216" spans="3:3" x14ac:dyDescent="0.25">
      <c r="C216" s="8"/>
    </row>
    <row r="217" spans="3:3" x14ac:dyDescent="0.25">
      <c r="C217" s="8"/>
    </row>
    <row r="218" spans="3:3" x14ac:dyDescent="0.25">
      <c r="C218" s="8"/>
    </row>
    <row r="219" spans="3:3" x14ac:dyDescent="0.25">
      <c r="C219" s="8"/>
    </row>
    <row r="220" spans="3:3" x14ac:dyDescent="0.25">
      <c r="C220" s="8"/>
    </row>
    <row r="221" spans="3:3" x14ac:dyDescent="0.25">
      <c r="C221" s="8"/>
    </row>
    <row r="222" spans="3:3" x14ac:dyDescent="0.25">
      <c r="C222" s="8"/>
    </row>
    <row r="223" spans="3:3" x14ac:dyDescent="0.25">
      <c r="C223" s="8"/>
    </row>
    <row r="224" spans="3:3" x14ac:dyDescent="0.25">
      <c r="C224" s="8"/>
    </row>
    <row r="225" spans="3:3" x14ac:dyDescent="0.25">
      <c r="C225" s="8"/>
    </row>
    <row r="226" spans="3:3" x14ac:dyDescent="0.25">
      <c r="C226" s="8"/>
    </row>
    <row r="227" spans="3:3" x14ac:dyDescent="0.25">
      <c r="C227" s="8"/>
    </row>
    <row r="228" spans="3:3" x14ac:dyDescent="0.25">
      <c r="C228" s="8"/>
    </row>
    <row r="229" spans="3:3" x14ac:dyDescent="0.25">
      <c r="C229" s="8"/>
    </row>
    <row r="230" spans="3:3" x14ac:dyDescent="0.25">
      <c r="C230" s="8"/>
    </row>
  </sheetData>
  <pageMargins left="0.19685039370078741" right="0.19685039370078741" top="0.19685039370078741" bottom="0.19685039370078741" header="0.11811023622047244" footer="0.11811023622047244"/>
  <pageSetup paperSize="9" scale="80" fitToHeight="0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cover</vt:lpstr>
      <vt:lpstr>index</vt:lpstr>
      <vt:lpstr>Macro_CurrPrices</vt:lpstr>
      <vt:lpstr>Macro_euro2010</vt:lpstr>
      <vt:lpstr>Macro_JRC-IDEES</vt:lpstr>
      <vt:lpstr>definitions</vt:lpstr>
      <vt:lpstr>definitions!Print_Area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2018-07-16T15:46:17Z</dcterms:created>
  <dcterms:modified xsi:type="dcterms:W3CDTF">2018-07-16T15:46:17Z</dcterms:modified>
</cp:coreProperties>
</file>