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40" windowWidth="27795" windowHeight="11955"/>
  </bookViews>
  <sheets>
    <sheet name="cover" sheetId="54" r:id="rId1"/>
    <sheet name="index" sheetId="4" r:id="rId2"/>
    <sheet name="Macro_CurrPrices" sheetId="57" r:id="rId3"/>
    <sheet name="Macro_euro2010" sheetId="55" r:id="rId4"/>
    <sheet name="Macro_JRC-IDEES" sheetId="59" r:id="rId5"/>
    <sheet name="definitions" sheetId="58" r:id="rId6"/>
  </sheets>
  <definedNames>
    <definedName name="_xlnm.Print_Area" localSheetId="5">definitions!$A$1:$D$112</definedName>
  </definedNames>
  <calcPr calcId="145621"/>
</workbook>
</file>

<file path=xl/calcChain.xml><?xml version="1.0" encoding="utf-8"?>
<calcChain xmlns="http://schemas.openxmlformats.org/spreadsheetml/2006/main">
  <c r="D13" i="59" l="1"/>
  <c r="D10" i="59"/>
  <c r="O13" i="59"/>
  <c r="G13" i="59"/>
  <c r="S13" i="59"/>
  <c r="R13" i="59"/>
  <c r="Q13" i="59"/>
  <c r="P13" i="59"/>
  <c r="N13" i="59"/>
  <c r="M13" i="59"/>
  <c r="L13" i="59"/>
  <c r="K13" i="59"/>
  <c r="J13" i="59"/>
  <c r="I13" i="59"/>
  <c r="H13" i="59"/>
  <c r="F13" i="59"/>
  <c r="E13" i="59"/>
  <c r="S10" i="59"/>
  <c r="R10" i="59"/>
  <c r="Q10" i="59"/>
  <c r="P10" i="59"/>
  <c r="O10" i="59"/>
  <c r="N10" i="59"/>
  <c r="M10" i="59"/>
  <c r="L10" i="59"/>
  <c r="K10" i="59"/>
  <c r="J10" i="59"/>
  <c r="I10" i="59"/>
  <c r="H10" i="59"/>
  <c r="G10" i="59"/>
  <c r="F10" i="59"/>
  <c r="E10" i="59"/>
  <c r="B6" i="4"/>
  <c r="B5" i="4"/>
  <c r="B4" i="4"/>
  <c r="B7" i="4"/>
  <c r="S20" i="59" l="1"/>
  <c r="S21" i="59"/>
  <c r="S65" i="59"/>
  <c r="S66" i="59"/>
  <c r="S67" i="59"/>
  <c r="S68" i="59"/>
  <c r="S69" i="59"/>
  <c r="S70" i="59"/>
  <c r="S71" i="59"/>
  <c r="S72" i="59"/>
  <c r="S73" i="59"/>
  <c r="D74" i="59"/>
  <c r="E74" i="59"/>
  <c r="F74" i="59"/>
  <c r="G74" i="59"/>
  <c r="H74" i="59"/>
  <c r="I74" i="59"/>
  <c r="J74" i="59"/>
  <c r="K74" i="59"/>
  <c r="L74" i="59"/>
  <c r="M74" i="59"/>
  <c r="N74" i="59"/>
  <c r="O74" i="59"/>
  <c r="P74" i="59"/>
  <c r="Q74" i="59"/>
  <c r="R74" i="59"/>
  <c r="S74" i="59"/>
  <c r="S75" i="59"/>
  <c r="S76" i="59"/>
  <c r="S77" i="59"/>
  <c r="S79" i="59"/>
  <c r="S80" i="59"/>
  <c r="S83" i="59"/>
  <c r="S84" i="59"/>
  <c r="S85" i="59"/>
  <c r="S86" i="59"/>
  <c r="S87" i="59"/>
  <c r="S88" i="59"/>
  <c r="S89" i="59"/>
  <c r="S90" i="59"/>
  <c r="G5" i="59" l="1"/>
  <c r="G90" i="59"/>
  <c r="H122" i="59"/>
  <c r="H119" i="59"/>
  <c r="G87" i="59"/>
  <c r="H117" i="59"/>
  <c r="G85" i="59"/>
  <c r="P116" i="59"/>
  <c r="O84" i="59"/>
  <c r="P115" i="59"/>
  <c r="O83" i="59"/>
  <c r="S82" i="59"/>
  <c r="G82" i="59"/>
  <c r="H114" i="59"/>
  <c r="S81" i="59"/>
  <c r="H113" i="59"/>
  <c r="G81" i="59"/>
  <c r="L112" i="59"/>
  <c r="K80" i="59"/>
  <c r="H111" i="59"/>
  <c r="G79" i="59"/>
  <c r="L110" i="59"/>
  <c r="K78" i="59"/>
  <c r="H109" i="59"/>
  <c r="G77" i="59"/>
  <c r="L107" i="59"/>
  <c r="K75" i="59"/>
  <c r="H107" i="59"/>
  <c r="G75" i="59"/>
  <c r="H103" i="59"/>
  <c r="G71" i="59"/>
  <c r="P102" i="59"/>
  <c r="O70" i="59"/>
  <c r="H102" i="59"/>
  <c r="G70" i="59"/>
  <c r="L99" i="59"/>
  <c r="K67" i="59"/>
  <c r="P98" i="59"/>
  <c r="O66" i="59"/>
  <c r="L98" i="59"/>
  <c r="K66" i="59"/>
  <c r="P106" i="59"/>
  <c r="O65" i="59"/>
  <c r="P97" i="59"/>
  <c r="G65" i="59"/>
  <c r="H97" i="59"/>
  <c r="H106" i="59"/>
  <c r="P94" i="59"/>
  <c r="O21" i="59"/>
  <c r="H94" i="59"/>
  <c r="G21" i="59"/>
  <c r="K20" i="59"/>
  <c r="L93" i="59"/>
  <c r="S5" i="59"/>
  <c r="O5" i="59"/>
  <c r="S122" i="59"/>
  <c r="R90" i="59"/>
  <c r="O122" i="59"/>
  <c r="N90" i="59"/>
  <c r="K122" i="59"/>
  <c r="J90" i="59"/>
  <c r="G122" i="59"/>
  <c r="F90" i="59"/>
  <c r="S121" i="59"/>
  <c r="R89" i="59"/>
  <c r="O121" i="59"/>
  <c r="N89" i="59"/>
  <c r="K121" i="59"/>
  <c r="J89" i="59"/>
  <c r="G121" i="59"/>
  <c r="F89" i="59"/>
  <c r="S120" i="59"/>
  <c r="R88" i="59"/>
  <c r="O120" i="59"/>
  <c r="N88" i="59"/>
  <c r="K120" i="59"/>
  <c r="J88" i="59"/>
  <c r="G120" i="59"/>
  <c r="F88" i="59"/>
  <c r="S119" i="59"/>
  <c r="R87" i="59"/>
  <c r="O119" i="59"/>
  <c r="N87" i="59"/>
  <c r="K119" i="59"/>
  <c r="J87" i="59"/>
  <c r="G119" i="59"/>
  <c r="F87" i="59"/>
  <c r="S118" i="59"/>
  <c r="R86" i="59"/>
  <c r="O118" i="59"/>
  <c r="N86" i="59"/>
  <c r="K118" i="59"/>
  <c r="J86" i="59"/>
  <c r="G118" i="59"/>
  <c r="F86" i="59"/>
  <c r="S117" i="59"/>
  <c r="R85" i="59"/>
  <c r="O117" i="59"/>
  <c r="N85" i="59"/>
  <c r="K117" i="59"/>
  <c r="J85" i="59"/>
  <c r="G117" i="59"/>
  <c r="F85" i="59"/>
  <c r="S116" i="59"/>
  <c r="R84" i="59"/>
  <c r="O116" i="59"/>
  <c r="N84" i="59"/>
  <c r="K116" i="59"/>
  <c r="J84" i="59"/>
  <c r="G116" i="59"/>
  <c r="F84" i="59"/>
  <c r="S115" i="59"/>
  <c r="R83" i="59"/>
  <c r="O115" i="59"/>
  <c r="N83" i="59"/>
  <c r="K115" i="59"/>
  <c r="J83" i="59"/>
  <c r="G115" i="59"/>
  <c r="F83" i="59"/>
  <c r="S114" i="59"/>
  <c r="R82" i="59"/>
  <c r="O114" i="59"/>
  <c r="N82" i="59"/>
  <c r="K114" i="59"/>
  <c r="J82" i="59"/>
  <c r="G114" i="59"/>
  <c r="F82" i="59"/>
  <c r="S113" i="59"/>
  <c r="R81" i="59"/>
  <c r="O113" i="59"/>
  <c r="N81" i="59"/>
  <c r="K113" i="59"/>
  <c r="J81" i="59"/>
  <c r="G113" i="59"/>
  <c r="F81" i="59"/>
  <c r="S112" i="59"/>
  <c r="R80" i="59"/>
  <c r="O112" i="59"/>
  <c r="N80" i="59"/>
  <c r="K112" i="59"/>
  <c r="J80" i="59"/>
  <c r="G112" i="59"/>
  <c r="F80" i="59"/>
  <c r="S111" i="59"/>
  <c r="R79" i="59"/>
  <c r="O111" i="59"/>
  <c r="N79" i="59"/>
  <c r="K111" i="59"/>
  <c r="J79" i="59"/>
  <c r="G111" i="59"/>
  <c r="F79" i="59"/>
  <c r="S110" i="59"/>
  <c r="R78" i="59"/>
  <c r="O110" i="59"/>
  <c r="N78" i="59"/>
  <c r="K110" i="59"/>
  <c r="J78" i="59"/>
  <c r="G110" i="59"/>
  <c r="F78" i="59"/>
  <c r="S109" i="59"/>
  <c r="R77" i="59"/>
  <c r="O109" i="59"/>
  <c r="N77" i="59"/>
  <c r="K109" i="59"/>
  <c r="J77" i="59"/>
  <c r="G109" i="59"/>
  <c r="F77" i="59"/>
  <c r="S108" i="59"/>
  <c r="R76" i="59"/>
  <c r="O108" i="59"/>
  <c r="N76" i="59"/>
  <c r="K108" i="59"/>
  <c r="J76" i="59"/>
  <c r="G108" i="59"/>
  <c r="F76" i="59"/>
  <c r="S107" i="59"/>
  <c r="R75" i="59"/>
  <c r="O107" i="59"/>
  <c r="N75" i="59"/>
  <c r="K107" i="59"/>
  <c r="J75" i="59"/>
  <c r="G107" i="59"/>
  <c r="F75" i="59"/>
  <c r="S105" i="59"/>
  <c r="R73" i="59"/>
  <c r="O105" i="59"/>
  <c r="N73" i="59"/>
  <c r="K105" i="59"/>
  <c r="J73" i="59"/>
  <c r="G105" i="59"/>
  <c r="F73" i="59"/>
  <c r="S104" i="59"/>
  <c r="R72" i="59"/>
  <c r="O104" i="59"/>
  <c r="N72" i="59"/>
  <c r="K104" i="59"/>
  <c r="J72" i="59"/>
  <c r="G104" i="59"/>
  <c r="F72" i="59"/>
  <c r="S103" i="59"/>
  <c r="R71" i="59"/>
  <c r="O103" i="59"/>
  <c r="N71" i="59"/>
  <c r="K103" i="59"/>
  <c r="J71" i="59"/>
  <c r="G103" i="59"/>
  <c r="F71" i="59"/>
  <c r="S102" i="59"/>
  <c r="R70" i="59"/>
  <c r="O102" i="59"/>
  <c r="N70" i="59"/>
  <c r="K102" i="59"/>
  <c r="J70" i="59"/>
  <c r="G102" i="59"/>
  <c r="F70" i="59"/>
  <c r="S101" i="59"/>
  <c r="R69" i="59"/>
  <c r="O101" i="59"/>
  <c r="N69" i="59"/>
  <c r="K101" i="59"/>
  <c r="J69" i="59"/>
  <c r="G101" i="59"/>
  <c r="F69" i="59"/>
  <c r="S100" i="59"/>
  <c r="R68" i="59"/>
  <c r="O100" i="59"/>
  <c r="N68" i="59"/>
  <c r="K100" i="59"/>
  <c r="J68" i="59"/>
  <c r="G100" i="59"/>
  <c r="F68" i="59"/>
  <c r="S99" i="59"/>
  <c r="R67" i="59"/>
  <c r="O99" i="59"/>
  <c r="N67" i="59"/>
  <c r="K99" i="59"/>
  <c r="J67" i="59"/>
  <c r="G99" i="59"/>
  <c r="F67" i="59"/>
  <c r="S98" i="59"/>
  <c r="R66" i="59"/>
  <c r="O98" i="59"/>
  <c r="N66" i="59"/>
  <c r="K98" i="59"/>
  <c r="J66" i="59"/>
  <c r="G98" i="59"/>
  <c r="F66" i="59"/>
  <c r="S106" i="59"/>
  <c r="S97" i="59"/>
  <c r="R65" i="59"/>
  <c r="O106" i="59"/>
  <c r="O97" i="59"/>
  <c r="N65" i="59"/>
  <c r="K106" i="59"/>
  <c r="K97" i="59"/>
  <c r="J65" i="59"/>
  <c r="G106" i="59"/>
  <c r="G97" i="59"/>
  <c r="F65" i="59"/>
  <c r="S94" i="59"/>
  <c r="R21" i="59"/>
  <c r="S96" i="59" s="1"/>
  <c r="O94" i="59"/>
  <c r="N21" i="59"/>
  <c r="K94" i="59"/>
  <c r="J21" i="59"/>
  <c r="G94" i="59"/>
  <c r="F21" i="59"/>
  <c r="S93" i="59"/>
  <c r="R20" i="59"/>
  <c r="S95" i="59" s="1"/>
  <c r="O93" i="59"/>
  <c r="N20" i="59"/>
  <c r="K93" i="59"/>
  <c r="J20" i="59"/>
  <c r="G93" i="59"/>
  <c r="F20" i="59"/>
  <c r="R5" i="59"/>
  <c r="N5" i="59"/>
  <c r="J5" i="59"/>
  <c r="F5" i="59"/>
  <c r="L121" i="59"/>
  <c r="K89" i="59"/>
  <c r="L120" i="59"/>
  <c r="K88" i="59"/>
  <c r="H118" i="59"/>
  <c r="G86" i="59"/>
  <c r="L117" i="59"/>
  <c r="K85" i="59"/>
  <c r="K84" i="59"/>
  <c r="L116" i="59"/>
  <c r="P114" i="59"/>
  <c r="O82" i="59"/>
  <c r="L113" i="59"/>
  <c r="K81" i="59"/>
  <c r="P112" i="59"/>
  <c r="O80" i="59"/>
  <c r="L111" i="59"/>
  <c r="K79" i="59"/>
  <c r="P110" i="59"/>
  <c r="O78" i="59"/>
  <c r="L109" i="59"/>
  <c r="K77" i="59"/>
  <c r="L108" i="59"/>
  <c r="K76" i="59"/>
  <c r="L105" i="59"/>
  <c r="K73" i="59"/>
  <c r="P104" i="59"/>
  <c r="O72" i="59"/>
  <c r="H104" i="59"/>
  <c r="G72" i="59"/>
  <c r="L103" i="59"/>
  <c r="K71" i="59"/>
  <c r="H101" i="59"/>
  <c r="G69" i="59"/>
  <c r="L100" i="59"/>
  <c r="K68" i="59"/>
  <c r="P99" i="59"/>
  <c r="O67" i="59"/>
  <c r="H99" i="59"/>
  <c r="G67" i="59"/>
  <c r="H98" i="59"/>
  <c r="G66" i="59"/>
  <c r="L106" i="59"/>
  <c r="L97" i="59"/>
  <c r="K65" i="59"/>
  <c r="O20" i="59"/>
  <c r="P93" i="59"/>
  <c r="K5" i="59"/>
  <c r="R122" i="59"/>
  <c r="Q90" i="59"/>
  <c r="N122" i="59"/>
  <c r="M90" i="59"/>
  <c r="J122" i="59"/>
  <c r="I90" i="59"/>
  <c r="F122" i="59"/>
  <c r="E90" i="59"/>
  <c r="Q89" i="59"/>
  <c r="R121" i="59"/>
  <c r="N121" i="59"/>
  <c r="M89" i="59"/>
  <c r="I89" i="59"/>
  <c r="J121" i="59"/>
  <c r="E89" i="59"/>
  <c r="F121" i="59"/>
  <c r="R120" i="59"/>
  <c r="Q88" i="59"/>
  <c r="N120" i="59"/>
  <c r="M88" i="59"/>
  <c r="J120" i="59"/>
  <c r="I88" i="59"/>
  <c r="F120" i="59"/>
  <c r="E88" i="59"/>
  <c r="R119" i="59"/>
  <c r="Q87" i="59"/>
  <c r="N119" i="59"/>
  <c r="M87" i="59"/>
  <c r="J119" i="59"/>
  <c r="I87" i="59"/>
  <c r="F119" i="59"/>
  <c r="E87" i="59"/>
  <c r="R118" i="59"/>
  <c r="Q86" i="59"/>
  <c r="N118" i="59"/>
  <c r="M86" i="59"/>
  <c r="J118" i="59"/>
  <c r="I86" i="59"/>
  <c r="F118" i="59"/>
  <c r="E86" i="59"/>
  <c r="Q85" i="59"/>
  <c r="R117" i="59"/>
  <c r="M85" i="59"/>
  <c r="N117" i="59"/>
  <c r="I85" i="59"/>
  <c r="J117" i="59"/>
  <c r="F117" i="59"/>
  <c r="E85" i="59"/>
  <c r="R116" i="59"/>
  <c r="Q84" i="59"/>
  <c r="N116" i="59"/>
  <c r="M84" i="59"/>
  <c r="J116" i="59"/>
  <c r="I84" i="59"/>
  <c r="F116" i="59"/>
  <c r="E84" i="59"/>
  <c r="R115" i="59"/>
  <c r="Q83" i="59"/>
  <c r="N115" i="59"/>
  <c r="M83" i="59"/>
  <c r="I83" i="59"/>
  <c r="J115" i="59"/>
  <c r="F115" i="59"/>
  <c r="E83" i="59"/>
  <c r="R114" i="59"/>
  <c r="Q82" i="59"/>
  <c r="N114" i="59"/>
  <c r="M82" i="59"/>
  <c r="J114" i="59"/>
  <c r="I82" i="59"/>
  <c r="F114" i="59"/>
  <c r="E82" i="59"/>
  <c r="Q81" i="59"/>
  <c r="R113" i="59"/>
  <c r="N113" i="59"/>
  <c r="M81" i="59"/>
  <c r="I81" i="59"/>
  <c r="J113" i="59"/>
  <c r="E81" i="59"/>
  <c r="F113" i="59"/>
  <c r="R112" i="59"/>
  <c r="Q80" i="59"/>
  <c r="N112" i="59"/>
  <c r="M80" i="59"/>
  <c r="J112" i="59"/>
  <c r="I80" i="59"/>
  <c r="F112" i="59"/>
  <c r="E80" i="59"/>
  <c r="R111" i="59"/>
  <c r="Q79" i="59"/>
  <c r="N111" i="59"/>
  <c r="M79" i="59"/>
  <c r="J111" i="59"/>
  <c r="I79" i="59"/>
  <c r="F111" i="59"/>
  <c r="E79" i="59"/>
  <c r="R110" i="59"/>
  <c r="Q78" i="59"/>
  <c r="N110" i="59"/>
  <c r="M78" i="59"/>
  <c r="J110" i="59"/>
  <c r="I78" i="59"/>
  <c r="F110" i="59"/>
  <c r="E78" i="59"/>
  <c r="Q77" i="59"/>
  <c r="R109" i="59"/>
  <c r="M77" i="59"/>
  <c r="N109" i="59"/>
  <c r="I77" i="59"/>
  <c r="J109" i="59"/>
  <c r="F109" i="59"/>
  <c r="E77" i="59"/>
  <c r="R108" i="59"/>
  <c r="Q76" i="59"/>
  <c r="N108" i="59"/>
  <c r="M76" i="59"/>
  <c r="J108" i="59"/>
  <c r="I76" i="59"/>
  <c r="F108" i="59"/>
  <c r="E76" i="59"/>
  <c r="R107" i="59"/>
  <c r="Q75" i="59"/>
  <c r="N107" i="59"/>
  <c r="M75" i="59"/>
  <c r="I75" i="59"/>
  <c r="J107" i="59"/>
  <c r="F107" i="59"/>
  <c r="E75" i="59"/>
  <c r="R105" i="59"/>
  <c r="Q73" i="59"/>
  <c r="N105" i="59"/>
  <c r="M73" i="59"/>
  <c r="J105" i="59"/>
  <c r="I73" i="59"/>
  <c r="E73" i="59"/>
  <c r="F105" i="59"/>
  <c r="R104" i="59"/>
  <c r="Q72" i="59"/>
  <c r="N104" i="59"/>
  <c r="M72" i="59"/>
  <c r="J104" i="59"/>
  <c r="I72" i="59"/>
  <c r="F104" i="59"/>
  <c r="E72" i="59"/>
  <c r="R103" i="59"/>
  <c r="Q71" i="59"/>
  <c r="N103" i="59"/>
  <c r="M71" i="59"/>
  <c r="J103" i="59"/>
  <c r="I71" i="59"/>
  <c r="F103" i="59"/>
  <c r="E71" i="59"/>
  <c r="R102" i="59"/>
  <c r="Q70" i="59"/>
  <c r="N102" i="59"/>
  <c r="M70" i="59"/>
  <c r="J102" i="59"/>
  <c r="I70" i="59"/>
  <c r="F102" i="59"/>
  <c r="E70" i="59"/>
  <c r="R101" i="59"/>
  <c r="Q69" i="59"/>
  <c r="N101" i="59"/>
  <c r="M69" i="59"/>
  <c r="J101" i="59"/>
  <c r="I69" i="59"/>
  <c r="F101" i="59"/>
  <c r="E69" i="59"/>
  <c r="Q68" i="59"/>
  <c r="R100" i="59"/>
  <c r="N100" i="59"/>
  <c r="M68" i="59"/>
  <c r="J100" i="59"/>
  <c r="I68" i="59"/>
  <c r="F100" i="59"/>
  <c r="E68" i="59"/>
  <c r="R99" i="59"/>
  <c r="Q67" i="59"/>
  <c r="N99" i="59"/>
  <c r="M67" i="59"/>
  <c r="I67" i="59"/>
  <c r="J99" i="59"/>
  <c r="F99" i="59"/>
  <c r="E67" i="59"/>
  <c r="Q66" i="59"/>
  <c r="R98" i="59"/>
  <c r="N98" i="59"/>
  <c r="M66" i="59"/>
  <c r="J98" i="59"/>
  <c r="I66" i="59"/>
  <c r="F98" i="59"/>
  <c r="E66" i="59"/>
  <c r="R106" i="59"/>
  <c r="R97" i="59"/>
  <c r="Q65" i="59"/>
  <c r="N106" i="59"/>
  <c r="N97" i="59"/>
  <c r="M65" i="59"/>
  <c r="J106" i="59"/>
  <c r="J97" i="59"/>
  <c r="I65" i="59"/>
  <c r="F106" i="59"/>
  <c r="F97" i="59"/>
  <c r="E65" i="59"/>
  <c r="R94" i="59"/>
  <c r="Q21" i="59"/>
  <c r="N94" i="59"/>
  <c r="M21" i="59"/>
  <c r="J94" i="59"/>
  <c r="I21" i="59"/>
  <c r="F94" i="59"/>
  <c r="E21" i="59"/>
  <c r="R93" i="59"/>
  <c r="Q20" i="59"/>
  <c r="N93" i="59"/>
  <c r="M20" i="59"/>
  <c r="J93" i="59"/>
  <c r="I20" i="59"/>
  <c r="F93" i="59"/>
  <c r="E20" i="59"/>
  <c r="Q5" i="59"/>
  <c r="M5" i="59"/>
  <c r="I5" i="59"/>
  <c r="E5" i="59"/>
  <c r="P122" i="59"/>
  <c r="O90" i="59"/>
  <c r="L122" i="59"/>
  <c r="K90" i="59"/>
  <c r="P121" i="59"/>
  <c r="O89" i="59"/>
  <c r="H121" i="59"/>
  <c r="G89" i="59"/>
  <c r="O88" i="59"/>
  <c r="P120" i="59"/>
  <c r="H120" i="59"/>
  <c r="G88" i="59"/>
  <c r="P119" i="59"/>
  <c r="O87" i="59"/>
  <c r="L119" i="59"/>
  <c r="K87" i="59"/>
  <c r="O86" i="59"/>
  <c r="P118" i="59"/>
  <c r="L118" i="59"/>
  <c r="K86" i="59"/>
  <c r="P117" i="59"/>
  <c r="O85" i="59"/>
  <c r="H116" i="59"/>
  <c r="G84" i="59"/>
  <c r="L115" i="59"/>
  <c r="K83" i="59"/>
  <c r="H115" i="59"/>
  <c r="G83" i="59"/>
  <c r="L114" i="59"/>
  <c r="K82" i="59"/>
  <c r="P113" i="59"/>
  <c r="O81" i="59"/>
  <c r="H112" i="59"/>
  <c r="G80" i="59"/>
  <c r="P111" i="59"/>
  <c r="O79" i="59"/>
  <c r="S78" i="59"/>
  <c r="H110" i="59"/>
  <c r="G78" i="59"/>
  <c r="P109" i="59"/>
  <c r="O77" i="59"/>
  <c r="P108" i="59"/>
  <c r="O76" i="59"/>
  <c r="H108" i="59"/>
  <c r="G76" i="59"/>
  <c r="P107" i="59"/>
  <c r="O75" i="59"/>
  <c r="P105" i="59"/>
  <c r="O73" i="59"/>
  <c r="H105" i="59"/>
  <c r="G73" i="59"/>
  <c r="L104" i="59"/>
  <c r="K72" i="59"/>
  <c r="P103" i="59"/>
  <c r="O71" i="59"/>
  <c r="L102" i="59"/>
  <c r="K70" i="59"/>
  <c r="P101" i="59"/>
  <c r="O69" i="59"/>
  <c r="L101" i="59"/>
  <c r="K69" i="59"/>
  <c r="P100" i="59"/>
  <c r="O68" i="59"/>
  <c r="H100" i="59"/>
  <c r="G68" i="59"/>
  <c r="L94" i="59"/>
  <c r="K21" i="59"/>
  <c r="G20" i="59"/>
  <c r="H93" i="59"/>
  <c r="Q122" i="59"/>
  <c r="P90" i="59"/>
  <c r="M122" i="59"/>
  <c r="L90" i="59"/>
  <c r="I122" i="59"/>
  <c r="H90" i="59"/>
  <c r="E122" i="59"/>
  <c r="D90" i="59"/>
  <c r="Q121" i="59"/>
  <c r="P89" i="59"/>
  <c r="M121" i="59"/>
  <c r="L89" i="59"/>
  <c r="I121" i="59"/>
  <c r="H89" i="59"/>
  <c r="E121" i="59"/>
  <c r="D89" i="59"/>
  <c r="Q120" i="59"/>
  <c r="P88" i="59"/>
  <c r="M120" i="59"/>
  <c r="L88" i="59"/>
  <c r="I120" i="59"/>
  <c r="H88" i="59"/>
  <c r="E120" i="59"/>
  <c r="D88" i="59"/>
  <c r="Q119" i="59"/>
  <c r="P87" i="59"/>
  <c r="M119" i="59"/>
  <c r="L87" i="59"/>
  <c r="I119" i="59"/>
  <c r="H87" i="59"/>
  <c r="E119" i="59"/>
  <c r="D87" i="59"/>
  <c r="Q118" i="59"/>
  <c r="P86" i="59"/>
  <c r="M118" i="59"/>
  <c r="L86" i="59"/>
  <c r="I118" i="59"/>
  <c r="H86" i="59"/>
  <c r="E118" i="59"/>
  <c r="D86" i="59"/>
  <c r="Q117" i="59"/>
  <c r="P85" i="59"/>
  <c r="M117" i="59"/>
  <c r="L85" i="59"/>
  <c r="I117" i="59"/>
  <c r="H85" i="59"/>
  <c r="D85" i="59"/>
  <c r="E117" i="59"/>
  <c r="Q116" i="59"/>
  <c r="P84" i="59"/>
  <c r="M116" i="59"/>
  <c r="L84" i="59"/>
  <c r="I116" i="59"/>
  <c r="H84" i="59"/>
  <c r="E116" i="59"/>
  <c r="D84" i="59"/>
  <c r="Q115" i="59"/>
  <c r="P83" i="59"/>
  <c r="M115" i="59"/>
  <c r="L83" i="59"/>
  <c r="I115" i="59"/>
  <c r="H83" i="59"/>
  <c r="E115" i="59"/>
  <c r="D83" i="59"/>
  <c r="Q114" i="59"/>
  <c r="P82" i="59"/>
  <c r="M114" i="59"/>
  <c r="L82" i="59"/>
  <c r="I114" i="59"/>
  <c r="H82" i="59"/>
  <c r="E114" i="59"/>
  <c r="D82" i="59"/>
  <c r="Q113" i="59"/>
  <c r="P81" i="59"/>
  <c r="M113" i="59"/>
  <c r="L81" i="59"/>
  <c r="I113" i="59"/>
  <c r="H81" i="59"/>
  <c r="D81" i="59"/>
  <c r="E113" i="59"/>
  <c r="Q112" i="59"/>
  <c r="P80" i="59"/>
  <c r="M112" i="59"/>
  <c r="L80" i="59"/>
  <c r="I112" i="59"/>
  <c r="H80" i="59"/>
  <c r="E112" i="59"/>
  <c r="D80" i="59"/>
  <c r="Q111" i="59"/>
  <c r="P79" i="59"/>
  <c r="M111" i="59"/>
  <c r="L79" i="59"/>
  <c r="I111" i="59"/>
  <c r="H79" i="59"/>
  <c r="E111" i="59"/>
  <c r="D79" i="59"/>
  <c r="Q110" i="59"/>
  <c r="P78" i="59"/>
  <c r="M110" i="59"/>
  <c r="L78" i="59"/>
  <c r="I110" i="59"/>
  <c r="H78" i="59"/>
  <c r="E110" i="59"/>
  <c r="D78" i="59"/>
  <c r="Q109" i="59"/>
  <c r="P77" i="59"/>
  <c r="M109" i="59"/>
  <c r="L77" i="59"/>
  <c r="I109" i="59"/>
  <c r="H77" i="59"/>
  <c r="D77" i="59"/>
  <c r="E109" i="59"/>
  <c r="Q108" i="59"/>
  <c r="P76" i="59"/>
  <c r="M108" i="59"/>
  <c r="L76" i="59"/>
  <c r="I108" i="59"/>
  <c r="H76" i="59"/>
  <c r="E108" i="59"/>
  <c r="D76" i="59"/>
  <c r="Q107" i="59"/>
  <c r="P75" i="59"/>
  <c r="M107" i="59"/>
  <c r="L75" i="59"/>
  <c r="I107" i="59"/>
  <c r="H75" i="59"/>
  <c r="E107" i="59"/>
  <c r="D75" i="59"/>
  <c r="Q105" i="59"/>
  <c r="P73" i="59"/>
  <c r="M105" i="59"/>
  <c r="L73" i="59"/>
  <c r="I105" i="59"/>
  <c r="H73" i="59"/>
  <c r="E105" i="59"/>
  <c r="D73" i="59"/>
  <c r="Q104" i="59"/>
  <c r="P72" i="59"/>
  <c r="M104" i="59"/>
  <c r="L72" i="59"/>
  <c r="I104" i="59"/>
  <c r="H72" i="59"/>
  <c r="E104" i="59"/>
  <c r="D72" i="59"/>
  <c r="Q103" i="59"/>
  <c r="P71" i="59"/>
  <c r="M103" i="59"/>
  <c r="L71" i="59"/>
  <c r="I103" i="59"/>
  <c r="H71" i="59"/>
  <c r="E103" i="59"/>
  <c r="D71" i="59"/>
  <c r="Q102" i="59"/>
  <c r="P70" i="59"/>
  <c r="M102" i="59"/>
  <c r="L70" i="59"/>
  <c r="I102" i="59"/>
  <c r="H70" i="59"/>
  <c r="E102" i="59"/>
  <c r="D70" i="59"/>
  <c r="Q101" i="59"/>
  <c r="P69" i="59"/>
  <c r="M101" i="59"/>
  <c r="L69" i="59"/>
  <c r="I101" i="59"/>
  <c r="H69" i="59"/>
  <c r="D69" i="59"/>
  <c r="E101" i="59"/>
  <c r="Q100" i="59"/>
  <c r="P68" i="59"/>
  <c r="M100" i="59"/>
  <c r="L68" i="59"/>
  <c r="I100" i="59"/>
  <c r="H68" i="59"/>
  <c r="E100" i="59"/>
  <c r="D68" i="59"/>
  <c r="Q99" i="59"/>
  <c r="P67" i="59"/>
  <c r="M99" i="59"/>
  <c r="L67" i="59"/>
  <c r="I99" i="59"/>
  <c r="H67" i="59"/>
  <c r="E99" i="59"/>
  <c r="D67" i="59"/>
  <c r="Q98" i="59"/>
  <c r="P66" i="59"/>
  <c r="M98" i="59"/>
  <c r="L66" i="59"/>
  <c r="I98" i="59"/>
  <c r="H66" i="59"/>
  <c r="E98" i="59"/>
  <c r="D66" i="59"/>
  <c r="Q106" i="59"/>
  <c r="Q97" i="59"/>
  <c r="P65" i="59"/>
  <c r="M106" i="59"/>
  <c r="M97" i="59"/>
  <c r="L65" i="59"/>
  <c r="I106" i="59"/>
  <c r="I97" i="59"/>
  <c r="H65" i="59"/>
  <c r="E106" i="59"/>
  <c r="D65" i="59"/>
  <c r="E97" i="59"/>
  <c r="Q94" i="59"/>
  <c r="P21" i="59"/>
  <c r="M94" i="59"/>
  <c r="L21" i="59"/>
  <c r="I94" i="59"/>
  <c r="H21" i="59"/>
  <c r="E94" i="59"/>
  <c r="D21" i="59"/>
  <c r="Q93" i="59"/>
  <c r="P20" i="59"/>
  <c r="M93" i="59"/>
  <c r="L20" i="59"/>
  <c r="I93" i="59"/>
  <c r="H20" i="59"/>
  <c r="E93" i="59"/>
  <c r="D20" i="59"/>
  <c r="P5" i="59"/>
  <c r="L5" i="59"/>
  <c r="H5" i="59"/>
  <c r="D5" i="59"/>
  <c r="K95" i="59" l="1"/>
  <c r="F95" i="59"/>
  <c r="N95" i="59"/>
  <c r="F96" i="59"/>
  <c r="N96" i="59"/>
  <c r="L96" i="59"/>
  <c r="I95" i="59"/>
  <c r="Q96" i="59"/>
  <c r="Q95" i="59"/>
  <c r="I96" i="59"/>
  <c r="G96" i="59"/>
  <c r="E95" i="59"/>
  <c r="M95" i="59"/>
  <c r="E96" i="59"/>
  <c r="M96" i="59"/>
  <c r="O96" i="59"/>
  <c r="P96" i="59"/>
  <c r="P95" i="59"/>
  <c r="K96" i="59"/>
  <c r="G95" i="59"/>
  <c r="O95" i="59"/>
  <c r="L95" i="59"/>
  <c r="H95" i="59"/>
  <c r="J95" i="59"/>
  <c r="R95" i="59"/>
  <c r="J96" i="59"/>
  <c r="R96" i="59"/>
  <c r="H96" i="59"/>
  <c r="R16" i="57" l="1"/>
  <c r="R16" i="55"/>
  <c r="P54" i="57"/>
  <c r="P54" i="55"/>
  <c r="L16" i="57"/>
  <c r="L16" i="55"/>
  <c r="Q54" i="57"/>
  <c r="Q54" i="55"/>
  <c r="H16" i="57"/>
  <c r="H16" i="55"/>
  <c r="M54" i="57"/>
  <c r="M54" i="55"/>
  <c r="O54" i="57"/>
  <c r="O54" i="55"/>
  <c r="O16" i="57"/>
  <c r="O16" i="55"/>
  <c r="Q16" i="55"/>
  <c r="Q16" i="57"/>
  <c r="M16" i="55"/>
  <c r="M16" i="57"/>
  <c r="G16" i="57"/>
  <c r="G16" i="55"/>
  <c r="J54" i="57"/>
  <c r="J54" i="55"/>
  <c r="J16" i="55"/>
  <c r="J16" i="57"/>
  <c r="F54" i="57"/>
  <c r="F54" i="55"/>
  <c r="N16" i="57"/>
  <c r="N16" i="55"/>
  <c r="L54" i="57"/>
  <c r="L54" i="55"/>
  <c r="D16" i="57"/>
  <c r="D16" i="55"/>
  <c r="K54" i="57"/>
  <c r="K54" i="55"/>
  <c r="S16" i="57"/>
  <c r="S16" i="55"/>
  <c r="R54" i="57"/>
  <c r="R54" i="55"/>
  <c r="G54" i="57"/>
  <c r="G54" i="55"/>
  <c r="S54" i="57"/>
  <c r="S54" i="55"/>
  <c r="H54" i="57"/>
  <c r="H54" i="55"/>
  <c r="P16" i="57"/>
  <c r="P16" i="55"/>
  <c r="E16" i="55"/>
  <c r="E16" i="57"/>
  <c r="F16" i="57"/>
  <c r="F16" i="55"/>
  <c r="K16" i="55"/>
  <c r="K16" i="57"/>
  <c r="E54" i="57"/>
  <c r="E54" i="55"/>
  <c r="H75" i="57" l="1"/>
  <c r="R39" i="57"/>
  <c r="R39" i="55"/>
  <c r="J39" i="57"/>
  <c r="J39" i="55"/>
  <c r="F39" i="57"/>
  <c r="F39" i="55"/>
  <c r="P75" i="57"/>
  <c r="G75" i="57"/>
  <c r="G75" i="55"/>
  <c r="H39" i="57"/>
  <c r="H39" i="55"/>
  <c r="G39" i="55"/>
  <c r="G39" i="57"/>
  <c r="D39" i="57"/>
  <c r="D39" i="55"/>
  <c r="N54" i="57"/>
  <c r="I16" i="55"/>
  <c r="P75" i="55"/>
  <c r="H75" i="55"/>
  <c r="K75" i="57"/>
  <c r="K75" i="55"/>
  <c r="L75" i="57"/>
  <c r="L75" i="55"/>
  <c r="E39" i="55"/>
  <c r="E39" i="57"/>
  <c r="Q75" i="57"/>
  <c r="Q75" i="55"/>
  <c r="J75" i="57"/>
  <c r="J75" i="55"/>
  <c r="R75" i="57"/>
  <c r="R75" i="55"/>
  <c r="K39" i="57"/>
  <c r="K39" i="55"/>
  <c r="M75" i="57"/>
  <c r="M75" i="55"/>
  <c r="O75" i="57"/>
  <c r="O75" i="55"/>
  <c r="P39" i="57"/>
  <c r="P39" i="55"/>
  <c r="S39" i="55"/>
  <c r="S39" i="57"/>
  <c r="O39" i="57"/>
  <c r="O39" i="55"/>
  <c r="L39" i="57"/>
  <c r="L39" i="55"/>
  <c r="M39" i="55"/>
  <c r="M39" i="57"/>
  <c r="F75" i="57"/>
  <c r="F75" i="55"/>
  <c r="I39" i="55"/>
  <c r="I39" i="57"/>
  <c r="Q39" i="55"/>
  <c r="Q39" i="57"/>
  <c r="E75" i="57"/>
  <c r="E75" i="55"/>
  <c r="I75" i="57"/>
  <c r="N54" i="55"/>
  <c r="I16" i="57"/>
  <c r="S75" i="57" l="1"/>
  <c r="N75" i="55"/>
  <c r="D54" i="57"/>
  <c r="D54" i="55"/>
  <c r="I54" i="57"/>
  <c r="I54" i="55"/>
  <c r="N75" i="57"/>
  <c r="N39" i="55"/>
  <c r="N39" i="57"/>
  <c r="D75" i="57"/>
  <c r="D75" i="55"/>
  <c r="I75" i="55"/>
  <c r="S75" i="55"/>
</calcChain>
</file>

<file path=xl/sharedStrings.xml><?xml version="1.0" encoding="utf-8"?>
<sst xmlns="http://schemas.openxmlformats.org/spreadsheetml/2006/main" count="725" uniqueCount="283">
  <si>
    <t>Wood and wood products</t>
  </si>
  <si>
    <t>Textiles and leather</t>
  </si>
  <si>
    <t>Machinery Equipment</t>
  </si>
  <si>
    <t>Transport Equipment</t>
  </si>
  <si>
    <t>Food, beverages and tobacco</t>
  </si>
  <si>
    <t>Pulp, paper and printing</t>
  </si>
  <si>
    <t>Non-metallic mineral products</t>
  </si>
  <si>
    <t>Chemicals Industry</t>
  </si>
  <si>
    <t>Iron and steel</t>
  </si>
  <si>
    <t>Description</t>
  </si>
  <si>
    <t>Sheet</t>
  </si>
  <si>
    <t>Click on the link to jump to the sheet</t>
  </si>
  <si>
    <t>Printing and reproduction of recorded media</t>
  </si>
  <si>
    <t>Pulp production</t>
  </si>
  <si>
    <t>Ceramics &amp; other NMM</t>
  </si>
  <si>
    <t>Cement</t>
  </si>
  <si>
    <t>Pharmaceutical products etc.</t>
  </si>
  <si>
    <t>Other chemicals</t>
  </si>
  <si>
    <t>Other non-ferrous metals</t>
  </si>
  <si>
    <t>Alumina production</t>
  </si>
  <si>
    <t>Electric arc</t>
  </si>
  <si>
    <t>Printing and media reproduction</t>
  </si>
  <si>
    <t xml:space="preserve">Paper production </t>
  </si>
  <si>
    <t xml:space="preserve">Glass production </t>
  </si>
  <si>
    <t>Aluminium production</t>
  </si>
  <si>
    <t xml:space="preserve">Basic chemicals </t>
  </si>
  <si>
    <t>Chemicals and chemical products</t>
  </si>
  <si>
    <t>Paper and paper products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</si>
  <si>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</si>
  <si>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</si>
  <si>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</si>
  <si>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</si>
  <si>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</si>
  <si>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</si>
  <si>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</si>
  <si>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© European Union 2017-2018</t>
  </si>
  <si>
    <t>version 1.0</t>
  </si>
  <si>
    <t>B1GM</t>
  </si>
  <si>
    <t>Gross domestic product at market prices</t>
  </si>
  <si>
    <t>P31_S14_S15</t>
  </si>
  <si>
    <t>Household and NPISH final consumption expenditure</t>
  </si>
  <si>
    <t>B1G</t>
  </si>
  <si>
    <t>Value added, gross</t>
  </si>
  <si>
    <t/>
  </si>
  <si>
    <t>nace 10</t>
  </si>
  <si>
    <t>A</t>
  </si>
  <si>
    <t>Agriculture, forestry and fishing</t>
  </si>
  <si>
    <t>B_E</t>
  </si>
  <si>
    <t>Industry (except construction)</t>
  </si>
  <si>
    <t>F</t>
  </si>
  <si>
    <t>Construction</t>
  </si>
  <si>
    <t>G_I</t>
  </si>
  <si>
    <t>Wholesale and retail trade, transport, accomodation and food service activities</t>
  </si>
  <si>
    <t>J</t>
  </si>
  <si>
    <t>Information and communication</t>
  </si>
  <si>
    <t>K</t>
  </si>
  <si>
    <t>Financial and insurance activities</t>
  </si>
  <si>
    <t>L</t>
  </si>
  <si>
    <t>Real estate activities</t>
  </si>
  <si>
    <t>M_N</t>
  </si>
  <si>
    <t>Professional, scientific and technical activities; administrative and support service activities</t>
  </si>
  <si>
    <t>O_Q</t>
  </si>
  <si>
    <t>Public administration, defence, education, human health and social work activities</t>
  </si>
  <si>
    <t>R_U</t>
  </si>
  <si>
    <t>Arts, entertainment and recreation; other service activities; activities of household and extra-territorial organizations and bodies</t>
  </si>
  <si>
    <t>TOTAL</t>
  </si>
  <si>
    <t>Total - All NACE activities</t>
  </si>
  <si>
    <t>nace 21</t>
  </si>
  <si>
    <t>B</t>
  </si>
  <si>
    <t>Mining and quarrying</t>
  </si>
  <si>
    <t>C</t>
  </si>
  <si>
    <t>Manufacturing</t>
  </si>
  <si>
    <t>D</t>
  </si>
  <si>
    <t>Electricity, gas, steam and air conditioning supply</t>
  </si>
  <si>
    <t>E</t>
  </si>
  <si>
    <t>Water supply; sewerage, waste management and remediation activities</t>
  </si>
  <si>
    <t>G</t>
  </si>
  <si>
    <t>Wholesale and retail trade; repair of motor vehicles and motorcycles</t>
  </si>
  <si>
    <t>H</t>
  </si>
  <si>
    <t>Transportation and storage</t>
  </si>
  <si>
    <t>I</t>
  </si>
  <si>
    <t>Accommodation and food service activities</t>
  </si>
  <si>
    <t>M</t>
  </si>
  <si>
    <t>Professional, scientific and technical activities</t>
  </si>
  <si>
    <t>N</t>
  </si>
  <si>
    <t>Administrative and support service activities</t>
  </si>
  <si>
    <t>O</t>
  </si>
  <si>
    <t>Public administration and defence; compulsory social security</t>
  </si>
  <si>
    <t>P</t>
  </si>
  <si>
    <t>Education</t>
  </si>
  <si>
    <t>Q</t>
  </si>
  <si>
    <t>Human health and social work activities</t>
  </si>
  <si>
    <t>R</t>
  </si>
  <si>
    <t>Arts, entertainment and recreation</t>
  </si>
  <si>
    <t>S</t>
  </si>
  <si>
    <t>Other service activities</t>
  </si>
  <si>
    <t>T</t>
  </si>
  <si>
    <t>Activities of households as employers; undifferentiated goods- and services-producing activities of households for own use</t>
  </si>
  <si>
    <t>U</t>
  </si>
  <si>
    <t>Activities of extraterritorial organisations and bodies</t>
  </si>
  <si>
    <t>nace 38 - industry</t>
  </si>
  <si>
    <t>C10_C12</t>
  </si>
  <si>
    <t>Manufacture of food products; beverages and tobacco products</t>
  </si>
  <si>
    <t>C13_C15</t>
  </si>
  <si>
    <t>Manufacture of textiles, wearing apparel, leather and related products</t>
  </si>
  <si>
    <t>C16_C18</t>
  </si>
  <si>
    <t>Manufacture of wood, paper, printing and reproduction</t>
  </si>
  <si>
    <t>C19</t>
  </si>
  <si>
    <t>Manufacture of coke and refined petroleum products</t>
  </si>
  <si>
    <t>C20</t>
  </si>
  <si>
    <t>Manufacture of chemicals and chemical products</t>
  </si>
  <si>
    <t>C21</t>
  </si>
  <si>
    <t>Manufacture of basic pharmaceutical products and pharmaceutical preparations</t>
  </si>
  <si>
    <t>C22_C23</t>
  </si>
  <si>
    <t>Manufacture of rubber and plastic products and other non-metallic mineral products</t>
  </si>
  <si>
    <t>C24_C25</t>
  </si>
  <si>
    <t>Manufacture of basic metals and fabricated metal products, except machinery and equipment</t>
  </si>
  <si>
    <t>C26</t>
  </si>
  <si>
    <t>Manufacture of computer, electronic and optical products</t>
  </si>
  <si>
    <t>C27</t>
  </si>
  <si>
    <t>Manufacture of electrical equipment</t>
  </si>
  <si>
    <t>C28</t>
  </si>
  <si>
    <t>Manufacture of machinery and equipment n.e.c.</t>
  </si>
  <si>
    <t>C29_C30</t>
  </si>
  <si>
    <t>Manufacture of motor vehicles, trailers, semi-trailers and of other transport equipment</t>
  </si>
  <si>
    <t>C31_C33</t>
  </si>
  <si>
    <t>Manufacture of furniture; jewellery, musical instruments, toys; repair and installation of machinery and equipment</t>
  </si>
  <si>
    <t>nace 64 - industry</t>
  </si>
  <si>
    <t>C16</t>
  </si>
  <si>
    <t>Manufacture of wood and of products of wood and cork, except furniture; manufacture of articles of straw and plaiting materials</t>
  </si>
  <si>
    <t>C17</t>
  </si>
  <si>
    <t>Manufacture of paper and paper products</t>
  </si>
  <si>
    <t>C18</t>
  </si>
  <si>
    <t>C22</t>
  </si>
  <si>
    <t>Manufacture of rubber and plastic products</t>
  </si>
  <si>
    <t>C23</t>
  </si>
  <si>
    <t>Manufacture of other non-metallic mineral products</t>
  </si>
  <si>
    <t>C24</t>
  </si>
  <si>
    <t>Manufacture of basic metals</t>
  </si>
  <si>
    <t>C25</t>
  </si>
  <si>
    <t>Manufacture of fabricated metal products, except machinery and equipment</t>
  </si>
  <si>
    <t>C29</t>
  </si>
  <si>
    <t>Manufacture of motor vehicles, trailers and semi-trailers</t>
  </si>
  <si>
    <t>C30</t>
  </si>
  <si>
    <t>Manufacture of other transport equipment</t>
  </si>
  <si>
    <t>C31_C32</t>
  </si>
  <si>
    <t>Manufacture of furniture; other manufacturing</t>
  </si>
  <si>
    <t>C33</t>
  </si>
  <si>
    <t>Repair and installation of machinery and equipment</t>
  </si>
  <si>
    <t>NACE code</t>
  </si>
  <si>
    <t>NACE Description</t>
  </si>
  <si>
    <t>Source</t>
  </si>
  <si>
    <t>Gross domestic product</t>
  </si>
  <si>
    <t>EUROSTAT Statistics: nama_gdp</t>
  </si>
  <si>
    <t>Household consumption expenditure</t>
  </si>
  <si>
    <t>Gross value added</t>
  </si>
  <si>
    <t>Gross value added (at basic prices)</t>
  </si>
  <si>
    <t>EUROSTAT Statistics: nama_nace10</t>
  </si>
  <si>
    <t>EUROSTAT Statistics: nama_nace21</t>
  </si>
  <si>
    <t>Services</t>
  </si>
  <si>
    <t>C33, E, G to U</t>
  </si>
  <si>
    <t>Heat-use intensive services</t>
  </si>
  <si>
    <t>H,I,O,P,Q,R</t>
  </si>
  <si>
    <t>Offices</t>
  </si>
  <si>
    <t>J,K,L,M,N,S,T,U</t>
  </si>
  <si>
    <t>Trade</t>
  </si>
  <si>
    <t>C33,E,G</t>
  </si>
  <si>
    <t>Energy sector</t>
  </si>
  <si>
    <t>C19, D</t>
  </si>
  <si>
    <t>EUROSTAT Statistics: nama_nace64</t>
  </si>
  <si>
    <t>C excluding C33</t>
  </si>
  <si>
    <t>Basic metals</t>
  </si>
  <si>
    <t>C241</t>
  </si>
  <si>
    <t>Manufacture of basic iron and steel and of ferro-alloys</t>
  </si>
  <si>
    <t>EUROSTAT Structural business statistics: sbs_ind_co</t>
  </si>
  <si>
    <t>C242</t>
  </si>
  <si>
    <t>Manufacture of tubes, pipes, hollow profiles and related fittings, of steel</t>
  </si>
  <si>
    <t>C243</t>
  </si>
  <si>
    <t>Manufacture of other products of first processing of steel</t>
  </si>
  <si>
    <t>C2451</t>
  </si>
  <si>
    <t>Casting of iron</t>
  </si>
  <si>
    <t>C2452</t>
  </si>
  <si>
    <t>Casting of steel</t>
  </si>
  <si>
    <t>Non ferrous metals</t>
  </si>
  <si>
    <t>C2442</t>
  </si>
  <si>
    <t>C2453</t>
  </si>
  <si>
    <t>Casting of light metals</t>
  </si>
  <si>
    <t>C2441</t>
  </si>
  <si>
    <t>Precious metals production</t>
  </si>
  <si>
    <t>C2443</t>
  </si>
  <si>
    <t>Lead, zinc and tin production</t>
  </si>
  <si>
    <t>C2444</t>
  </si>
  <si>
    <t>Copper production</t>
  </si>
  <si>
    <t>C2445</t>
  </si>
  <si>
    <t>Other non-ferrous metal production</t>
  </si>
  <si>
    <t>C2446</t>
  </si>
  <si>
    <t>Processing of nuclear fuel</t>
  </si>
  <si>
    <t>C2454</t>
  </si>
  <si>
    <t>Casting of other non-ferrous metals</t>
  </si>
  <si>
    <t>C20, C21</t>
  </si>
  <si>
    <t>C2013</t>
  </si>
  <si>
    <t>Manufacture of other inorganic basic chemicals</t>
  </si>
  <si>
    <t>C2014</t>
  </si>
  <si>
    <t>Manufacture of other organic basic chemicals</t>
  </si>
  <si>
    <t>C2015</t>
  </si>
  <si>
    <t>Manufacture of fertilisers and nitrogen compounds</t>
  </si>
  <si>
    <t>C2016</t>
  </si>
  <si>
    <t>Manufacture of plastics in primary forms</t>
  </si>
  <si>
    <t>C2011</t>
  </si>
  <si>
    <t>Manufacture of industrial gases</t>
  </si>
  <si>
    <t>C2012</t>
  </si>
  <si>
    <t>Manufacture of dyes and pigments</t>
  </si>
  <si>
    <t>C202</t>
  </si>
  <si>
    <t>Manufacture of pesticides and other agrochemical products</t>
  </si>
  <si>
    <t>C203</t>
  </si>
  <si>
    <t>Manufacture of paints, varnishes and similar coatings, printing ink and mastics</t>
  </si>
  <si>
    <t>C204</t>
  </si>
  <si>
    <t>Manufacture of soap and detergents, cleaning and polishing preparations, perfumes and toilet preparations</t>
  </si>
  <si>
    <t>C205</t>
  </si>
  <si>
    <t>Manufacture of other chemical products</t>
  </si>
  <si>
    <t>C206</t>
  </si>
  <si>
    <t>Manufacture of man-made fibres</t>
  </si>
  <si>
    <t>Cement (incl. lime)</t>
  </si>
  <si>
    <t>C235</t>
  </si>
  <si>
    <t>Manufacture of cement, lime and plaster</t>
  </si>
  <si>
    <t>C236</t>
  </si>
  <si>
    <t>Manufacture of articles of concrete, cement and plaster</t>
  </si>
  <si>
    <t>C231</t>
  </si>
  <si>
    <t>Manufacture of glass and glass products</t>
  </si>
  <si>
    <t>C232</t>
  </si>
  <si>
    <t>Manufacture of refractory products</t>
  </si>
  <si>
    <t>C233</t>
  </si>
  <si>
    <t>Manufacture of clay building materials</t>
  </si>
  <si>
    <t>C234</t>
  </si>
  <si>
    <t>Manufacture of other porcelain and ceramic products</t>
  </si>
  <si>
    <t>C237</t>
  </si>
  <si>
    <t>Cutting, shaping and finishing of stone</t>
  </si>
  <si>
    <t>C239</t>
  </si>
  <si>
    <t>Manufacture of abrasive products and non-metallic mineral products n.e.c.</t>
  </si>
  <si>
    <t>C17, C18</t>
  </si>
  <si>
    <t>C1711</t>
  </si>
  <si>
    <t>Manufacture of pulp</t>
  </si>
  <si>
    <t>C1712</t>
  </si>
  <si>
    <t>Manufacture of paper and paperboard</t>
  </si>
  <si>
    <t>C172</t>
  </si>
  <si>
    <t>Manufacture of articles of paper and paperboard</t>
  </si>
  <si>
    <t>EUROSTAT Statistics: nama_nace38</t>
  </si>
  <si>
    <t>C25, C26, C27, C28</t>
  </si>
  <si>
    <t>Non specified industries</t>
  </si>
  <si>
    <t>C22, C31_C32</t>
  </si>
  <si>
    <t>ESA2010 [millions of Euro at current prices]</t>
  </si>
  <si>
    <t>ESA2010 [millions of Euro at 2010 prices]</t>
  </si>
  <si>
    <t>Annual growth rates (%)</t>
  </si>
  <si>
    <t>Demographics</t>
  </si>
  <si>
    <t>Population</t>
  </si>
  <si>
    <t>Number of households</t>
  </si>
  <si>
    <t>Inhabitants per household</t>
  </si>
  <si>
    <t>Blast Furnace</t>
  </si>
  <si>
    <t>Primary aluminium</t>
  </si>
  <si>
    <t>Secondary aluminium</t>
  </si>
  <si>
    <t>Market shares (%)</t>
  </si>
  <si>
    <t>Gross domestic product per capita</t>
  </si>
  <si>
    <t>Household consumption expenditure per capita</t>
  </si>
  <si>
    <t>JRC-IDEES Description</t>
  </si>
  <si>
    <t>ESA2010 [euro at 2010 prices per capita]</t>
  </si>
  <si>
    <t>JRC-IDEES structure</t>
  </si>
  <si>
    <t>Gross value added [millions of Euro at 2010 prices]</t>
  </si>
  <si>
    <t>Macro-economic data at current prices  - NACE structure</t>
  </si>
  <si>
    <t>Macro-economic data at 2010 prices - NACE structure</t>
  </si>
  <si>
    <t>JRC-IDEES and NACE structure correspondence</t>
  </si>
  <si>
    <t>Macro-economic and demographic data</t>
  </si>
  <si>
    <t>Climate</t>
  </si>
  <si>
    <t>Actual heating degree-days</t>
  </si>
  <si>
    <t>Mean heating degree-days over period 1980 - 2015</t>
  </si>
  <si>
    <t>Relative heating degree-days</t>
  </si>
  <si>
    <t>Actual cooling degree-days</t>
  </si>
  <si>
    <t>Mean cooling degree-days over period 1980 - 2015</t>
  </si>
  <si>
    <t>Relative cooling degree-days</t>
  </si>
  <si>
    <t>Demographic and macro-economic data at 2010 prices - JRC-IDEES structure</t>
  </si>
  <si>
    <t>UK</t>
  </si>
  <si>
    <t>United Kingdom</t>
  </si>
  <si>
    <t>Prepared by JRC C.6</t>
  </si>
  <si>
    <t>The information made available is property of the Joint Research Centre of the European Commission.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</si>
</sst>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#,##0.000;\-#,##0.000;&quot;-&quot;"/>
    <numFmt numFmtId="166" formatCode="0.00%;\-0.00%;&quot;-&quot;"/>
    <numFmt numFmtId="167" formatCode="#,##0;\-#,##0;&quot;-&quot;"/>
    <numFmt numFmtId="168" formatCode="0.000"/>
    <numFmt numFmtId="169" formatCode="0.0"/>
    <numFmt numFmtId="170" formatCode="mmmm\ 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0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  <font>
      <b/>
      <sz val="8"/>
      <color theme="3" tint="0.39997558519241921"/>
      <name val="Calibri"/>
      <family val="2"/>
      <scheme val="minor"/>
    </font>
    <font>
      <sz val="8"/>
      <color theme="3" tint="0.39997558519241921"/>
      <name val="Calibri"/>
      <family val="2"/>
      <scheme val="minor"/>
    </font>
    <font>
      <sz val="8"/>
      <color rgb="FFFFC000"/>
      <name val="Calibri"/>
      <family val="2"/>
      <scheme val="minor"/>
    </font>
    <font>
      <sz val="8"/>
      <color rgb="FF7030A0"/>
      <name val="Calibri"/>
      <family val="2"/>
      <scheme val="minor"/>
    </font>
    <font>
      <sz val="8"/>
      <color theme="6" tint="-0.249977111117893"/>
      <name val="Calibri"/>
      <family val="2"/>
      <scheme val="minor"/>
    </font>
    <font>
      <sz val="8"/>
      <color theme="4" tint="-0.249977111117893"/>
      <name val="Calibri"/>
      <family val="2"/>
      <scheme val="minor"/>
    </font>
    <font>
      <i/>
      <sz val="8"/>
      <name val="Calibri"/>
      <family val="2"/>
      <scheme val="minor"/>
    </font>
    <font>
      <sz val="11"/>
      <color indexed="8"/>
      <name val="Calibri"/>
      <family val="2"/>
    </font>
    <font>
      <b/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auto="1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9" fillId="0" borderId="0"/>
    <xf numFmtId="0" fontId="10" fillId="0" borderId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9" fontId="30" fillId="0" borderId="0" applyFont="0" applyFill="0" applyBorder="0" applyAlignment="0" applyProtection="0"/>
  </cellStyleXfs>
  <cellXfs count="223">
    <xf numFmtId="0" fontId="0" fillId="0" borderId="0" xfId="0"/>
    <xf numFmtId="0" fontId="5" fillId="0" borderId="0" xfId="2" applyFont="1" applyAlignment="1">
      <alignment horizontal="left" indent="1"/>
    </xf>
    <xf numFmtId="0" fontId="3" fillId="0" borderId="0" xfId="0" applyFont="1"/>
    <xf numFmtId="0" fontId="6" fillId="0" borderId="0" xfId="0" applyFont="1"/>
    <xf numFmtId="0" fontId="7" fillId="0" borderId="1" xfId="0" applyFont="1" applyBorder="1"/>
    <xf numFmtId="0" fontId="7" fillId="0" borderId="0" xfId="0" applyFont="1" applyBorder="1"/>
    <xf numFmtId="0" fontId="8" fillId="0" borderId="0" xfId="0" applyFont="1"/>
    <xf numFmtId="0" fontId="7" fillId="0" borderId="0" xfId="0" applyFont="1"/>
    <xf numFmtId="0" fontId="15" fillId="2" borderId="0" xfId="4" applyFont="1" applyFill="1" applyAlignment="1">
      <alignment vertical="center"/>
    </xf>
    <xf numFmtId="0" fontId="17" fillId="0" borderId="2" xfId="5" applyFont="1" applyBorder="1" applyAlignment="1">
      <alignment vertical="center"/>
    </xf>
    <xf numFmtId="0" fontId="18" fillId="0" borderId="2" xfId="5" applyFont="1" applyBorder="1" applyAlignment="1">
      <alignment vertical="center"/>
    </xf>
    <xf numFmtId="0" fontId="19" fillId="0" borderId="2" xfId="5" applyFont="1" applyBorder="1" applyAlignment="1">
      <alignment vertical="center"/>
    </xf>
    <xf numFmtId="0" fontId="19" fillId="0" borderId="0" xfId="5" applyFont="1" applyAlignment="1">
      <alignment vertical="center"/>
    </xf>
    <xf numFmtId="0" fontId="15" fillId="0" borderId="0" xfId="5" applyFont="1" applyAlignment="1">
      <alignment vertical="center"/>
    </xf>
    <xf numFmtId="0" fontId="19" fillId="0" borderId="0" xfId="5" applyFont="1" applyAlignment="1">
      <alignment horizontal="center" vertical="center"/>
    </xf>
    <xf numFmtId="0" fontId="17" fillId="0" borderId="0" xfId="5" applyFont="1" applyBorder="1" applyAlignment="1">
      <alignment horizontal="left" vertical="center"/>
    </xf>
    <xf numFmtId="0" fontId="20" fillId="0" borderId="0" xfId="5" applyFont="1" applyBorder="1" applyAlignment="1">
      <alignment horizontal="left" vertical="center"/>
    </xf>
    <xf numFmtId="0" fontId="17" fillId="0" borderId="0" xfId="5" applyFont="1" applyBorder="1" applyAlignment="1">
      <alignment horizontal="right" vertical="center"/>
    </xf>
    <xf numFmtId="0" fontId="20" fillId="0" borderId="0" xfId="5" applyFont="1" applyAlignment="1">
      <alignment vertical="center"/>
    </xf>
    <xf numFmtId="0" fontId="18" fillId="0" borderId="0" xfId="5" applyFont="1" applyAlignment="1">
      <alignment vertical="center"/>
    </xf>
    <xf numFmtId="0" fontId="21" fillId="0" borderId="0" xfId="5" applyFont="1" applyAlignment="1">
      <alignment horizontal="left" vertical="center"/>
    </xf>
    <xf numFmtId="170" fontId="22" fillId="0" borderId="0" xfId="5" quotePrefix="1" applyNumberFormat="1" applyFont="1" applyAlignment="1">
      <alignment horizontal="left" vertical="center"/>
    </xf>
    <xf numFmtId="0" fontId="10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5" applyFont="1" applyAlignment="1">
      <alignment horizontal="center" vertical="center"/>
    </xf>
    <xf numFmtId="0" fontId="10" fillId="0" borderId="0" xfId="5" applyFont="1" applyAlignment="1">
      <alignment horizontal="right" vertical="center"/>
    </xf>
    <xf numFmtId="0" fontId="23" fillId="0" borderId="0" xfId="4" applyFont="1" applyBorder="1" applyAlignment="1">
      <alignment horizontal="left" vertical="center"/>
    </xf>
    <xf numFmtId="0" fontId="23" fillId="0" borderId="0" xfId="4" applyFont="1" applyBorder="1" applyAlignment="1">
      <alignment horizontal="right" vertical="center"/>
    </xf>
    <xf numFmtId="169" fontId="12" fillId="0" borderId="8" xfId="4" applyNumberFormat="1" applyFont="1" applyBorder="1" applyAlignment="1">
      <alignment vertical="center"/>
    </xf>
    <xf numFmtId="169" fontId="11" fillId="0" borderId="8" xfId="4" applyNumberFormat="1" applyFont="1" applyBorder="1" applyAlignment="1">
      <alignment horizontal="right" vertical="center"/>
    </xf>
    <xf numFmtId="169" fontId="11" fillId="0" borderId="8" xfId="4" applyNumberFormat="1" applyFont="1" applyBorder="1" applyAlignment="1">
      <alignment vertical="center"/>
    </xf>
    <xf numFmtId="0" fontId="11" fillId="2" borderId="8" xfId="4" applyFont="1" applyFill="1" applyBorder="1" applyAlignment="1">
      <alignment vertical="center"/>
    </xf>
    <xf numFmtId="0" fontId="12" fillId="0" borderId="0" xfId="4" applyFont="1" applyBorder="1" applyAlignment="1">
      <alignment horizontal="left" vertical="center"/>
    </xf>
    <xf numFmtId="0" fontId="11" fillId="0" borderId="0" xfId="4" applyFont="1" applyBorder="1" applyAlignment="1">
      <alignment horizontal="right" vertical="center"/>
    </xf>
    <xf numFmtId="0" fontId="11" fillId="0" borderId="0" xfId="4" applyFont="1" applyBorder="1" applyAlignment="1">
      <alignment horizontal="left" vertical="center"/>
    </xf>
    <xf numFmtId="0" fontId="11" fillId="2" borderId="0" xfId="4" applyFont="1" applyFill="1" applyBorder="1" applyAlignment="1">
      <alignment vertical="center"/>
    </xf>
    <xf numFmtId="0" fontId="12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right" vertical="center"/>
    </xf>
    <xf numFmtId="0" fontId="11" fillId="0" borderId="1" xfId="4" applyFont="1" applyBorder="1" applyAlignment="1">
      <alignment horizontal="left" vertical="center"/>
    </xf>
    <xf numFmtId="0" fontId="11" fillId="2" borderId="1" xfId="4" applyFont="1" applyFill="1" applyBorder="1" applyAlignment="1">
      <alignment vertical="center"/>
    </xf>
    <xf numFmtId="0" fontId="12" fillId="0" borderId="8" xfId="4" applyFont="1" applyBorder="1" applyAlignment="1">
      <alignment horizontal="left" vertical="center" wrapText="1"/>
    </xf>
    <xf numFmtId="0" fontId="12" fillId="0" borderId="8" xfId="4" applyFont="1" applyBorder="1" applyAlignment="1">
      <alignment horizontal="left" vertical="center" indent="1"/>
    </xf>
    <xf numFmtId="0" fontId="16" fillId="0" borderId="8" xfId="4" applyFont="1" applyBorder="1" applyAlignment="1">
      <alignment horizontal="left" vertical="center" wrapText="1"/>
    </xf>
    <xf numFmtId="0" fontId="15" fillId="2" borderId="8" xfId="4" applyFont="1" applyFill="1" applyBorder="1" applyAlignment="1">
      <alignment vertical="center"/>
    </xf>
    <xf numFmtId="0" fontId="12" fillId="0" borderId="1" xfId="4" applyFont="1" applyBorder="1" applyAlignment="1">
      <alignment vertical="center"/>
    </xf>
    <xf numFmtId="0" fontId="11" fillId="0" borderId="1" xfId="4" applyFont="1" applyBorder="1" applyAlignment="1">
      <alignment horizontal="right" vertical="center" indent="1"/>
    </xf>
    <xf numFmtId="0" fontId="11" fillId="0" borderId="1" xfId="4" applyFont="1" applyBorder="1" applyAlignment="1">
      <alignment vertical="center"/>
    </xf>
    <xf numFmtId="0" fontId="12" fillId="0" borderId="0" xfId="4" applyFont="1" applyBorder="1" applyAlignment="1">
      <alignment horizontal="left" vertical="center" wrapText="1"/>
    </xf>
    <xf numFmtId="0" fontId="12" fillId="0" borderId="0" xfId="4" applyFont="1" applyBorder="1" applyAlignment="1">
      <alignment horizontal="left" vertical="center" indent="1"/>
    </xf>
    <xf numFmtId="0" fontId="13" fillId="0" borderId="0" xfId="4" applyFont="1" applyBorder="1" applyAlignment="1">
      <alignment horizontal="left" vertical="center" wrapText="1"/>
    </xf>
    <xf numFmtId="0" fontId="12" fillId="3" borderId="5" xfId="4" applyFont="1" applyFill="1" applyBorder="1" applyAlignment="1">
      <alignment horizontal="left" vertical="center" wrapText="1" indent="1"/>
    </xf>
    <xf numFmtId="0" fontId="12" fillId="3" borderId="5" xfId="4" applyFont="1" applyFill="1" applyBorder="1" applyAlignment="1">
      <alignment horizontal="left" vertical="center" indent="1"/>
    </xf>
    <xf numFmtId="0" fontId="16" fillId="3" borderId="5" xfId="4" applyFont="1" applyFill="1" applyBorder="1" applyAlignment="1">
      <alignment horizontal="left" vertical="center" wrapText="1" indent="1"/>
    </xf>
    <xf numFmtId="169" fontId="24" fillId="0" borderId="0" xfId="4" applyNumberFormat="1" applyFont="1" applyBorder="1" applyAlignment="1">
      <alignment vertical="center"/>
    </xf>
    <xf numFmtId="0" fontId="24" fillId="3" borderId="9" xfId="4" applyFont="1" applyFill="1" applyBorder="1" applyAlignment="1">
      <alignment horizontal="right" vertical="center" indent="1"/>
    </xf>
    <xf numFmtId="0" fontId="11" fillId="3" borderId="9" xfId="4" applyFont="1" applyFill="1" applyBorder="1" applyAlignment="1">
      <alignment horizontal="right" vertical="center" indent="1"/>
    </xf>
    <xf numFmtId="0" fontId="11" fillId="3" borderId="9" xfId="4" applyFont="1" applyFill="1" applyBorder="1" applyAlignment="1">
      <alignment horizontal="left" vertical="center" indent="1"/>
    </xf>
    <xf numFmtId="0" fontId="11" fillId="3" borderId="9" xfId="4" applyFont="1" applyFill="1" applyBorder="1" applyAlignment="1">
      <alignment vertical="center"/>
    </xf>
    <xf numFmtId="0" fontId="24" fillId="3" borderId="0" xfId="4" applyFont="1" applyFill="1" applyBorder="1" applyAlignment="1">
      <alignment horizontal="right" vertical="center" indent="1"/>
    </xf>
    <xf numFmtId="0" fontId="11" fillId="3" borderId="0" xfId="4" applyFont="1" applyFill="1" applyBorder="1" applyAlignment="1">
      <alignment horizontal="right" vertical="center" indent="1"/>
    </xf>
    <xf numFmtId="0" fontId="11" fillId="3" borderId="0" xfId="4" applyFont="1" applyFill="1" applyBorder="1" applyAlignment="1">
      <alignment horizontal="left" vertical="center" indent="1"/>
    </xf>
    <xf numFmtId="0" fontId="11" fillId="3" borderId="0" xfId="4" applyFont="1" applyFill="1" applyBorder="1" applyAlignment="1">
      <alignment vertical="center"/>
    </xf>
    <xf numFmtId="0" fontId="24" fillId="3" borderId="10" xfId="4" applyFont="1" applyFill="1" applyBorder="1" applyAlignment="1">
      <alignment horizontal="right" vertical="center" indent="1"/>
    </xf>
    <xf numFmtId="0" fontId="11" fillId="3" borderId="10" xfId="4" applyFont="1" applyFill="1" applyBorder="1" applyAlignment="1">
      <alignment horizontal="right" vertical="center" indent="1"/>
    </xf>
    <xf numFmtId="0" fontId="11" fillId="3" borderId="10" xfId="4" applyFont="1" applyFill="1" applyBorder="1" applyAlignment="1">
      <alignment horizontal="left" vertical="center" indent="1"/>
    </xf>
    <xf numFmtId="0" fontId="11" fillId="3" borderId="10" xfId="4" applyFont="1" applyFill="1" applyBorder="1" applyAlignment="1">
      <alignment vertical="center"/>
    </xf>
    <xf numFmtId="0" fontId="15" fillId="3" borderId="0" xfId="4" applyFont="1" applyFill="1" applyAlignment="1">
      <alignment vertical="center"/>
    </xf>
    <xf numFmtId="0" fontId="11" fillId="3" borderId="0" xfId="4" applyFont="1" applyFill="1" applyAlignment="1">
      <alignment vertical="center"/>
    </xf>
    <xf numFmtId="0" fontId="12" fillId="3" borderId="0" xfId="4" applyFont="1" applyFill="1" applyBorder="1" applyAlignment="1">
      <alignment horizontal="left" vertical="center" wrapText="1" indent="1"/>
    </xf>
    <xf numFmtId="0" fontId="12" fillId="3" borderId="0" xfId="4" applyFont="1" applyFill="1" applyBorder="1" applyAlignment="1">
      <alignment horizontal="left" vertical="center" indent="1"/>
    </xf>
    <xf numFmtId="0" fontId="16" fillId="3" borderId="0" xfId="4" applyFont="1" applyFill="1" applyBorder="1" applyAlignment="1">
      <alignment horizontal="left" vertical="center" wrapText="1" indent="1"/>
    </xf>
    <xf numFmtId="0" fontId="12" fillId="2" borderId="8" xfId="4" applyFont="1" applyFill="1" applyBorder="1" applyAlignment="1">
      <alignment vertical="center"/>
    </xf>
    <xf numFmtId="0" fontId="13" fillId="0" borderId="8" xfId="4" applyFont="1" applyBorder="1" applyAlignment="1">
      <alignment horizontal="left" vertical="center" wrapText="1"/>
    </xf>
    <xf numFmtId="0" fontId="24" fillId="0" borderId="0" xfId="4" applyFont="1" applyBorder="1" applyAlignment="1">
      <alignment horizontal="right" vertical="center" indent="1"/>
    </xf>
    <xf numFmtId="0" fontId="11" fillId="0" borderId="0" xfId="4" applyFont="1" applyBorder="1" applyAlignment="1">
      <alignment horizontal="right" vertical="center" indent="1"/>
    </xf>
    <xf numFmtId="0" fontId="11" fillId="0" borderId="0" xfId="4" applyFont="1" applyBorder="1" applyAlignment="1">
      <alignment horizontal="left" vertical="center" indent="1"/>
    </xf>
    <xf numFmtId="0" fontId="24" fillId="0" borderId="1" xfId="4" applyFont="1" applyBorder="1" applyAlignment="1">
      <alignment horizontal="right" vertical="center" indent="1"/>
    </xf>
    <xf numFmtId="0" fontId="11" fillId="0" borderId="1" xfId="4" applyFont="1" applyBorder="1" applyAlignment="1">
      <alignment horizontal="left" vertical="center" indent="1"/>
    </xf>
    <xf numFmtId="0" fontId="24" fillId="0" borderId="1" xfId="4" applyFont="1" applyBorder="1" applyAlignment="1">
      <alignment vertical="center"/>
    </xf>
    <xf numFmtId="0" fontId="12" fillId="0" borderId="8" xfId="4" applyFont="1" applyBorder="1" applyAlignment="1">
      <alignment horizontal="left" vertical="center"/>
    </xf>
    <xf numFmtId="0" fontId="16" fillId="2" borderId="8" xfId="4" applyFont="1" applyFill="1" applyBorder="1" applyAlignment="1">
      <alignment vertical="center"/>
    </xf>
    <xf numFmtId="0" fontId="12" fillId="3" borderId="8" xfId="4" applyFont="1" applyFill="1" applyBorder="1" applyAlignment="1">
      <alignment horizontal="left" vertical="center" wrapText="1" indent="1"/>
    </xf>
    <xf numFmtId="0" fontId="12" fillId="3" borderId="8" xfId="4" applyFont="1" applyFill="1" applyBorder="1" applyAlignment="1">
      <alignment horizontal="left" vertical="center" indent="1"/>
    </xf>
    <xf numFmtId="0" fontId="16" fillId="3" borderId="8" xfId="4" applyFont="1" applyFill="1" applyBorder="1" applyAlignment="1">
      <alignment horizontal="left" vertical="center" wrapText="1" indent="1"/>
    </xf>
    <xf numFmtId="0" fontId="15" fillId="3" borderId="8" xfId="4" applyFont="1" applyFill="1" applyBorder="1" applyAlignment="1">
      <alignment vertical="center"/>
    </xf>
    <xf numFmtId="0" fontId="14" fillId="4" borderId="11" xfId="4" applyFont="1" applyFill="1" applyBorder="1" applyAlignment="1">
      <alignment horizontal="left" vertical="center" wrapText="1" indent="2"/>
    </xf>
    <xf numFmtId="0" fontId="25" fillId="4" borderId="11" xfId="4" applyFont="1" applyFill="1" applyBorder="1" applyAlignment="1">
      <alignment horizontal="left" vertical="center" indent="2"/>
    </xf>
    <xf numFmtId="0" fontId="16" fillId="4" borderId="11" xfId="4" applyFont="1" applyFill="1" applyBorder="1" applyAlignment="1">
      <alignment horizontal="left" vertical="center" wrapText="1" indent="2"/>
    </xf>
    <xf numFmtId="0" fontId="15" fillId="4" borderId="11" xfId="4" applyFont="1" applyFill="1" applyBorder="1" applyAlignment="1">
      <alignment vertical="center"/>
    </xf>
    <xf numFmtId="0" fontId="26" fillId="4" borderId="0" xfId="4" applyFont="1" applyFill="1" applyBorder="1" applyAlignment="1">
      <alignment horizontal="left" vertical="center" wrapText="1" indent="2"/>
    </xf>
    <xf numFmtId="0" fontId="27" fillId="4" borderId="0" xfId="4" applyFont="1" applyFill="1" applyBorder="1" applyAlignment="1">
      <alignment horizontal="right" vertical="center" indent="1"/>
    </xf>
    <xf numFmtId="0" fontId="27" fillId="4" borderId="0" xfId="4" applyFont="1" applyFill="1" applyBorder="1" applyAlignment="1">
      <alignment horizontal="left" vertical="center" indent="1"/>
    </xf>
    <xf numFmtId="0" fontId="27" fillId="4" borderId="0" xfId="4" applyFont="1" applyFill="1" applyBorder="1" applyAlignment="1">
      <alignment vertical="center"/>
    </xf>
    <xf numFmtId="0" fontId="26" fillId="4" borderId="1" xfId="4" applyFont="1" applyFill="1" applyBorder="1" applyAlignment="1">
      <alignment horizontal="left" vertical="center" wrapText="1" indent="2"/>
    </xf>
    <xf numFmtId="0" fontId="27" fillId="4" borderId="1" xfId="4" applyFont="1" applyFill="1" applyBorder="1" applyAlignment="1">
      <alignment horizontal="right" vertical="center" indent="1"/>
    </xf>
    <xf numFmtId="0" fontId="27" fillId="4" borderId="1" xfId="4" applyFont="1" applyFill="1" applyBorder="1" applyAlignment="1">
      <alignment horizontal="left" vertical="center" indent="1"/>
    </xf>
    <xf numFmtId="0" fontId="27" fillId="4" borderId="1" xfId="4" applyFont="1" applyFill="1" applyBorder="1" applyAlignment="1">
      <alignment vertical="center"/>
    </xf>
    <xf numFmtId="0" fontId="14" fillId="4" borderId="0" xfId="4" applyFont="1" applyFill="1" applyBorder="1" applyAlignment="1">
      <alignment horizontal="left" vertical="center" wrapText="1" indent="3"/>
    </xf>
    <xf numFmtId="0" fontId="25" fillId="4" borderId="0" xfId="4" applyFont="1" applyFill="1" applyBorder="1" applyAlignment="1">
      <alignment horizontal="left" vertical="center" indent="2"/>
    </xf>
    <xf numFmtId="0" fontId="16" fillId="4" borderId="0" xfId="4" applyFont="1" applyFill="1" applyBorder="1" applyAlignment="1">
      <alignment horizontal="left" vertical="center" wrapText="1" indent="3"/>
    </xf>
    <xf numFmtId="0" fontId="15" fillId="4" borderId="0" xfId="4" applyFont="1" applyFill="1" applyBorder="1" applyAlignment="1">
      <alignment vertical="center"/>
    </xf>
    <xf numFmtId="0" fontId="14" fillId="4" borderId="10" xfId="4" applyFont="1" applyFill="1" applyBorder="1" applyAlignment="1">
      <alignment horizontal="left" vertical="center" wrapText="1" indent="3"/>
    </xf>
    <xf numFmtId="0" fontId="15" fillId="4" borderId="10" xfId="4" applyFont="1" applyFill="1" applyBorder="1" applyAlignment="1">
      <alignment vertical="center"/>
    </xf>
    <xf numFmtId="0" fontId="26" fillId="4" borderId="12" xfId="4" applyFont="1" applyFill="1" applyBorder="1" applyAlignment="1">
      <alignment horizontal="left" vertical="center" wrapText="1" indent="2"/>
    </xf>
    <xf numFmtId="0" fontId="27" fillId="4" borderId="12" xfId="4" applyFont="1" applyFill="1" applyBorder="1" applyAlignment="1">
      <alignment horizontal="right" vertical="center" indent="1"/>
    </xf>
    <xf numFmtId="0" fontId="27" fillId="4" borderId="12" xfId="4" applyFont="1" applyFill="1" applyBorder="1" applyAlignment="1">
      <alignment horizontal="left" vertical="center" indent="1"/>
    </xf>
    <xf numFmtId="0" fontId="27" fillId="4" borderId="12" xfId="4" applyFont="1" applyFill="1" applyBorder="1" applyAlignment="1">
      <alignment vertical="center"/>
    </xf>
    <xf numFmtId="0" fontId="15" fillId="3" borderId="0" xfId="4" applyFont="1" applyFill="1" applyBorder="1" applyAlignment="1">
      <alignment vertical="center"/>
    </xf>
    <xf numFmtId="0" fontId="12" fillId="4" borderId="8" xfId="4" applyFont="1" applyFill="1" applyBorder="1" applyAlignment="1">
      <alignment horizontal="left" vertical="center" wrapText="1" indent="2"/>
    </xf>
    <xf numFmtId="0" fontId="12" fillId="4" borderId="8" xfId="4" applyFont="1" applyFill="1" applyBorder="1" applyAlignment="1">
      <alignment horizontal="left" vertical="center" indent="2"/>
    </xf>
    <xf numFmtId="0" fontId="16" fillId="4" borderId="8" xfId="4" applyFont="1" applyFill="1" applyBorder="1" applyAlignment="1">
      <alignment horizontal="left" vertical="center" wrapText="1" indent="2"/>
    </xf>
    <xf numFmtId="0" fontId="15" fillId="4" borderId="8" xfId="4" applyFont="1" applyFill="1" applyBorder="1" applyAlignment="1">
      <alignment vertical="center"/>
    </xf>
    <xf numFmtId="0" fontId="26" fillId="4" borderId="10" xfId="4" applyFont="1" applyFill="1" applyBorder="1" applyAlignment="1">
      <alignment horizontal="left" vertical="center" wrapText="1" indent="2"/>
    </xf>
    <xf numFmtId="0" fontId="11" fillId="4" borderId="10" xfId="4" applyFont="1" applyFill="1" applyBorder="1" applyAlignment="1">
      <alignment horizontal="right" vertical="center" indent="1"/>
    </xf>
    <xf numFmtId="0" fontId="11" fillId="4" borderId="10" xfId="4" applyFont="1" applyFill="1" applyBorder="1" applyAlignment="1">
      <alignment horizontal="left" vertical="center" indent="1"/>
    </xf>
    <xf numFmtId="0" fontId="11" fillId="4" borderId="10" xfId="4" applyFont="1" applyFill="1" applyBorder="1" applyAlignment="1">
      <alignment vertical="center"/>
    </xf>
    <xf numFmtId="0" fontId="28" fillId="4" borderId="0" xfId="4" applyFont="1" applyFill="1" applyBorder="1" applyAlignment="1">
      <alignment horizontal="left" vertical="center" wrapText="1" indent="3"/>
    </xf>
    <xf numFmtId="0" fontId="28" fillId="4" borderId="10" xfId="4" applyFont="1" applyFill="1" applyBorder="1" applyAlignment="1">
      <alignment horizontal="left" vertical="center" wrapText="1" indent="3"/>
    </xf>
    <xf numFmtId="0" fontId="27" fillId="4" borderId="10" xfId="4" applyFont="1" applyFill="1" applyBorder="1" applyAlignment="1">
      <alignment horizontal="right" vertical="center" indent="1"/>
    </xf>
    <xf numFmtId="0" fontId="27" fillId="4" borderId="10" xfId="4" applyFont="1" applyFill="1" applyBorder="1" applyAlignment="1">
      <alignment horizontal="left" vertical="center" indent="1"/>
    </xf>
    <xf numFmtId="0" fontId="27" fillId="4" borderId="10" xfId="4" applyFont="1" applyFill="1" applyBorder="1" applyAlignment="1">
      <alignment vertical="center"/>
    </xf>
    <xf numFmtId="0" fontId="28" fillId="4" borderId="1" xfId="4" applyFont="1" applyFill="1" applyBorder="1" applyAlignment="1">
      <alignment horizontal="left" vertical="center" wrapText="1" indent="3"/>
    </xf>
    <xf numFmtId="0" fontId="11" fillId="4" borderId="12" xfId="4" applyFont="1" applyFill="1" applyBorder="1" applyAlignment="1">
      <alignment horizontal="right" vertical="center" indent="1"/>
    </xf>
    <xf numFmtId="0" fontId="11" fillId="4" borderId="12" xfId="4" applyFont="1" applyFill="1" applyBorder="1" applyAlignment="1">
      <alignment horizontal="left" vertical="center" indent="1"/>
    </xf>
    <xf numFmtId="0" fontId="11" fillId="4" borderId="12" xfId="4" applyFont="1" applyFill="1" applyBorder="1" applyAlignment="1">
      <alignment vertical="center"/>
    </xf>
    <xf numFmtId="0" fontId="24" fillId="3" borderId="1" xfId="4" applyFont="1" applyFill="1" applyBorder="1" applyAlignment="1">
      <alignment horizontal="right" vertical="center" indent="1"/>
    </xf>
    <xf numFmtId="0" fontId="11" fillId="3" borderId="1" xfId="4" applyFont="1" applyFill="1" applyBorder="1" applyAlignment="1">
      <alignment horizontal="right" vertical="center" indent="1"/>
    </xf>
    <xf numFmtId="0" fontId="11" fillId="3" borderId="1" xfId="4" applyFont="1" applyFill="1" applyBorder="1" applyAlignment="1">
      <alignment horizontal="left" vertical="center" indent="1"/>
    </xf>
    <xf numFmtId="0" fontId="11" fillId="3" borderId="1" xfId="4" applyFont="1" applyFill="1" applyBorder="1" applyAlignment="1">
      <alignment vertical="center"/>
    </xf>
    <xf numFmtId="0" fontId="28" fillId="4" borderId="12" xfId="4" applyFont="1" applyFill="1" applyBorder="1" applyAlignment="1">
      <alignment horizontal="left" vertical="center" wrapText="1" indent="3"/>
    </xf>
    <xf numFmtId="0" fontId="24" fillId="3" borderId="12" xfId="4" applyFont="1" applyFill="1" applyBorder="1" applyAlignment="1">
      <alignment horizontal="right" vertical="center" indent="1"/>
    </xf>
    <xf numFmtId="0" fontId="11" fillId="3" borderId="12" xfId="4" applyFont="1" applyFill="1" applyBorder="1" applyAlignment="1">
      <alignment horizontal="right" vertical="center" indent="1"/>
    </xf>
    <xf numFmtId="0" fontId="11" fillId="3" borderId="12" xfId="4" applyFont="1" applyFill="1" applyBorder="1" applyAlignment="1">
      <alignment horizontal="left" vertical="center" indent="1"/>
    </xf>
    <xf numFmtId="0" fontId="11" fillId="3" borderId="12" xfId="4" applyFont="1" applyFill="1" applyBorder="1" applyAlignment="1">
      <alignment vertical="center"/>
    </xf>
    <xf numFmtId="0" fontId="14" fillId="3" borderId="0" xfId="4" applyFont="1" applyFill="1" applyBorder="1" applyAlignment="1">
      <alignment horizontal="left" vertical="center" wrapText="1" indent="1"/>
    </xf>
    <xf numFmtId="0" fontId="25" fillId="0" borderId="0" xfId="4" applyFont="1" applyBorder="1" applyAlignment="1">
      <alignment horizontal="left" vertical="center" indent="2"/>
    </xf>
    <xf numFmtId="0" fontId="16" fillId="0" borderId="0" xfId="4" applyFont="1" applyBorder="1" applyAlignment="1">
      <alignment horizontal="left" vertical="center" wrapText="1" indent="3"/>
    </xf>
    <xf numFmtId="0" fontId="29" fillId="0" borderId="0" xfId="4" applyFont="1" applyAlignment="1">
      <alignment vertical="center"/>
    </xf>
    <xf numFmtId="0" fontId="15" fillId="0" borderId="0" xfId="4" applyFont="1" applyAlignment="1">
      <alignment vertical="center"/>
    </xf>
    <xf numFmtId="1" fontId="15" fillId="0" borderId="8" xfId="4" applyNumberFormat="1" applyFont="1" applyFill="1" applyBorder="1" applyAlignment="1">
      <alignment vertical="center"/>
    </xf>
    <xf numFmtId="1" fontId="15" fillId="0" borderId="0" xfId="4" applyNumberFormat="1" applyFont="1" applyFill="1" applyBorder="1" applyAlignment="1">
      <alignment vertical="center"/>
    </xf>
    <xf numFmtId="1" fontId="15" fillId="0" borderId="0" xfId="4" applyNumberFormat="1" applyFont="1" applyFill="1" applyAlignment="1">
      <alignment vertical="center"/>
    </xf>
    <xf numFmtId="1" fontId="29" fillId="0" borderId="0" xfId="4" applyNumberFormat="1" applyFont="1" applyFill="1" applyBorder="1" applyAlignment="1">
      <alignment vertical="center"/>
    </xf>
    <xf numFmtId="1" fontId="15" fillId="0" borderId="1" xfId="4" applyNumberFormat="1" applyFont="1" applyFill="1" applyBorder="1" applyAlignment="1">
      <alignment vertical="center"/>
    </xf>
    <xf numFmtId="10" fontId="15" fillId="0" borderId="8" xfId="1" applyNumberFormat="1" applyFont="1" applyFill="1" applyBorder="1" applyAlignment="1">
      <alignment vertical="center"/>
    </xf>
    <xf numFmtId="167" fontId="15" fillId="0" borderId="8" xfId="4" applyNumberFormat="1" applyFont="1" applyFill="1" applyBorder="1" applyAlignment="1">
      <alignment vertical="center"/>
    </xf>
    <xf numFmtId="167" fontId="15" fillId="0" borderId="0" xfId="4" applyNumberFormat="1" applyFont="1" applyFill="1" applyBorder="1" applyAlignment="1">
      <alignment vertical="center"/>
    </xf>
    <xf numFmtId="0" fontId="15" fillId="0" borderId="0" xfId="5" applyFont="1" applyFill="1"/>
    <xf numFmtId="0" fontId="31" fillId="0" borderId="0" xfId="5" applyFont="1" applyFill="1" applyBorder="1"/>
    <xf numFmtId="0" fontId="15" fillId="0" borderId="8" xfId="5" applyFont="1" applyFill="1" applyBorder="1" applyAlignment="1">
      <alignment horizontal="center" vertical="center" textRotation="90"/>
    </xf>
    <xf numFmtId="0" fontId="15" fillId="0" borderId="8" xfId="5" applyFont="1" applyFill="1" applyBorder="1"/>
    <xf numFmtId="0" fontId="15" fillId="0" borderId="8" xfId="5" applyFont="1" applyFill="1" applyBorder="1" applyAlignment="1"/>
    <xf numFmtId="3" fontId="15" fillId="0" borderId="8" xfId="5" applyNumberFormat="1" applyFont="1" applyFill="1" applyBorder="1"/>
    <xf numFmtId="0" fontId="15" fillId="0" borderId="0" xfId="5" applyFont="1" applyFill="1" applyBorder="1" applyAlignment="1">
      <alignment horizontal="center" vertical="center" textRotation="90"/>
    </xf>
    <xf numFmtId="0" fontId="15" fillId="0" borderId="0" xfId="5" applyFont="1" applyFill="1" applyBorder="1"/>
    <xf numFmtId="0" fontId="15" fillId="0" borderId="0" xfId="5" applyFont="1" applyFill="1" applyBorder="1" applyAlignment="1"/>
    <xf numFmtId="3" fontId="15" fillId="0" borderId="0" xfId="5" applyNumberFormat="1" applyFont="1" applyFill="1" applyBorder="1"/>
    <xf numFmtId="0" fontId="15" fillId="0" borderId="1" xfId="5" applyFont="1" applyFill="1" applyBorder="1" applyAlignment="1">
      <alignment horizontal="center" vertical="center" textRotation="90"/>
    </xf>
    <xf numFmtId="0" fontId="15" fillId="0" borderId="1" xfId="5" applyFont="1" applyFill="1" applyBorder="1"/>
    <xf numFmtId="0" fontId="15" fillId="0" borderId="1" xfId="5" applyFont="1" applyFill="1" applyBorder="1" applyAlignment="1"/>
    <xf numFmtId="3" fontId="15" fillId="0" borderId="1" xfId="5" applyNumberFormat="1" applyFont="1" applyFill="1" applyBorder="1"/>
    <xf numFmtId="3" fontId="15" fillId="0" borderId="0" xfId="5" applyNumberFormat="1" applyFont="1" applyFill="1"/>
    <xf numFmtId="0" fontId="31" fillId="0" borderId="1" xfId="5" applyFont="1" applyFill="1" applyBorder="1"/>
    <xf numFmtId="0" fontId="31" fillId="0" borderId="1" xfId="5" applyFont="1" applyFill="1" applyBorder="1" applyAlignment="1"/>
    <xf numFmtId="3" fontId="31" fillId="0" borderId="1" xfId="5" applyNumberFormat="1" applyFont="1" applyFill="1" applyBorder="1"/>
    <xf numFmtId="0" fontId="15" fillId="0" borderId="0" xfId="5" applyFont="1" applyFill="1" applyAlignment="1">
      <alignment wrapText="1"/>
    </xf>
    <xf numFmtId="0" fontId="31" fillId="0" borderId="1" xfId="5" applyFont="1" applyFill="1" applyBorder="1" applyAlignment="1">
      <alignment wrapText="1"/>
    </xf>
    <xf numFmtId="3" fontId="31" fillId="0" borderId="0" xfId="5" applyNumberFormat="1" applyFont="1" applyFill="1"/>
    <xf numFmtId="0" fontId="15" fillId="0" borderId="0" xfId="4" applyFont="1" applyFill="1" applyBorder="1" applyAlignment="1">
      <alignment vertical="center"/>
    </xf>
    <xf numFmtId="0" fontId="15" fillId="0" borderId="0" xfId="4" applyFont="1" applyFill="1" applyAlignment="1">
      <alignment vertical="center"/>
    </xf>
    <xf numFmtId="169" fontId="15" fillId="0" borderId="8" xfId="4" applyNumberFormat="1" applyFont="1" applyFill="1" applyBorder="1" applyAlignment="1">
      <alignment vertical="center"/>
    </xf>
    <xf numFmtId="169" fontId="15" fillId="0" borderId="0" xfId="4" applyNumberFormat="1" applyFont="1" applyFill="1" applyBorder="1" applyAlignment="1">
      <alignment vertical="center"/>
    </xf>
    <xf numFmtId="1" fontId="15" fillId="0" borderId="0" xfId="4" applyNumberFormat="1" applyFont="1" applyFill="1" applyBorder="1" applyAlignment="1">
      <alignment horizontal="left" vertical="center" wrapText="1" indent="1"/>
    </xf>
    <xf numFmtId="0" fontId="29" fillId="0" borderId="0" xfId="4" applyFont="1" applyFill="1" applyBorder="1" applyAlignment="1">
      <alignment horizontal="left" vertical="center" wrapText="1" indent="3"/>
    </xf>
    <xf numFmtId="0" fontId="15" fillId="0" borderId="0" xfId="4" applyFont="1" applyFill="1" applyBorder="1" applyAlignment="1">
      <alignment horizontal="left" vertical="center" indent="2"/>
    </xf>
    <xf numFmtId="167" fontId="15" fillId="0" borderId="0" xfId="4" applyNumberFormat="1" applyFont="1" applyFill="1" applyAlignment="1">
      <alignment vertical="center"/>
    </xf>
    <xf numFmtId="167" fontId="15" fillId="0" borderId="1" xfId="4" applyNumberFormat="1" applyFont="1" applyFill="1" applyBorder="1" applyAlignment="1">
      <alignment vertical="center"/>
    </xf>
    <xf numFmtId="0" fontId="29" fillId="0" borderId="0" xfId="4" applyFont="1" applyFill="1" applyBorder="1" applyAlignment="1">
      <alignment horizontal="left" vertical="center" wrapText="1" indent="4"/>
    </xf>
    <xf numFmtId="0" fontId="15" fillId="0" borderId="0" xfId="4" applyFont="1" applyFill="1" applyBorder="1" applyAlignment="1">
      <alignment horizontal="left" vertical="center" wrapText="1" indent="1"/>
    </xf>
    <xf numFmtId="0" fontId="15" fillId="0" borderId="0" xfId="4" applyFont="1" applyFill="1" applyBorder="1" applyAlignment="1">
      <alignment horizontal="left" vertical="center" wrapText="1" indent="2"/>
    </xf>
    <xf numFmtId="0" fontId="29" fillId="0" borderId="0" xfId="4" applyFont="1" applyFill="1" applyBorder="1" applyAlignment="1">
      <alignment horizontal="left" vertical="center" wrapText="1" indent="5"/>
    </xf>
    <xf numFmtId="0" fontId="31" fillId="5" borderId="2" xfId="5" applyFont="1" applyFill="1" applyBorder="1"/>
    <xf numFmtId="0" fontId="31" fillId="5" borderId="2" xfId="4" applyFont="1" applyFill="1" applyBorder="1" applyAlignment="1">
      <alignment horizontal="right" vertical="center"/>
    </xf>
    <xf numFmtId="0" fontId="15" fillId="0" borderId="1" xfId="4" applyFont="1" applyFill="1" applyBorder="1" applyAlignment="1">
      <alignment horizontal="left" vertical="center"/>
    </xf>
    <xf numFmtId="168" fontId="15" fillId="0" borderId="1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/>
    </xf>
    <xf numFmtId="164" fontId="15" fillId="0" borderId="0" xfId="8" applyFont="1" applyFill="1" applyBorder="1" applyAlignment="1">
      <alignment vertical="center"/>
    </xf>
    <xf numFmtId="1" fontId="31" fillId="5" borderId="2" xfId="4" applyNumberFormat="1" applyFont="1" applyFill="1" applyBorder="1" applyAlignment="1">
      <alignment horizontal="right" vertical="center"/>
    </xf>
    <xf numFmtId="0" fontId="31" fillId="5" borderId="2" xfId="4" applyFont="1" applyFill="1" applyBorder="1" applyAlignment="1">
      <alignment horizontal="left" vertical="center"/>
    </xf>
    <xf numFmtId="1" fontId="15" fillId="5" borderId="2" xfId="4" applyNumberFormat="1" applyFont="1" applyFill="1" applyBorder="1" applyAlignment="1">
      <alignment vertical="center"/>
    </xf>
    <xf numFmtId="167" fontId="15" fillId="5" borderId="2" xfId="4" applyNumberFormat="1" applyFont="1" applyFill="1" applyBorder="1" applyAlignment="1">
      <alignment vertical="center"/>
    </xf>
    <xf numFmtId="0" fontId="15" fillId="0" borderId="6" xfId="4" applyFont="1" applyFill="1" applyBorder="1" applyAlignment="1">
      <alignment horizontal="left" vertical="center" wrapText="1" indent="1"/>
    </xf>
    <xf numFmtId="1" fontId="15" fillId="0" borderId="6" xfId="4" applyNumberFormat="1" applyFont="1" applyFill="1" applyBorder="1" applyAlignment="1">
      <alignment vertical="center"/>
    </xf>
    <xf numFmtId="167" fontId="15" fillId="0" borderId="6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wrapText="1" indent="1"/>
    </xf>
    <xf numFmtId="1" fontId="15" fillId="0" borderId="4" xfId="4" applyNumberFormat="1" applyFont="1" applyFill="1" applyBorder="1" applyAlignment="1">
      <alignment vertical="center"/>
    </xf>
    <xf numFmtId="167" fontId="15" fillId="0" borderId="4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wrapText="1" indent="2"/>
    </xf>
    <xf numFmtId="0" fontId="15" fillId="0" borderId="4" xfId="4" applyFont="1" applyFill="1" applyBorder="1" applyAlignment="1">
      <alignment horizontal="left" vertical="center" wrapText="1" indent="3"/>
    </xf>
    <xf numFmtId="0" fontId="15" fillId="0" borderId="3" xfId="4" applyFont="1" applyFill="1" applyBorder="1" applyAlignment="1">
      <alignment horizontal="left" vertical="center" wrapText="1" indent="2"/>
    </xf>
    <xf numFmtId="1" fontId="15" fillId="0" borderId="3" xfId="4" applyNumberFormat="1" applyFont="1" applyFill="1" applyBorder="1" applyAlignment="1">
      <alignment vertical="center"/>
    </xf>
    <xf numFmtId="0" fontId="15" fillId="0" borderId="7" xfId="4" applyFont="1" applyFill="1" applyBorder="1" applyAlignment="1">
      <alignment horizontal="left" vertical="center" wrapText="1" indent="2"/>
    </xf>
    <xf numFmtId="1" fontId="15" fillId="0" borderId="7" xfId="4" applyNumberFormat="1" applyFont="1" applyFill="1" applyBorder="1" applyAlignment="1">
      <alignment vertical="center"/>
    </xf>
    <xf numFmtId="167" fontId="15" fillId="0" borderId="7" xfId="4" applyNumberFormat="1" applyFont="1" applyFill="1" applyBorder="1" applyAlignment="1">
      <alignment vertical="center"/>
    </xf>
    <xf numFmtId="166" fontId="15" fillId="0" borderId="0" xfId="4" applyNumberFormat="1" applyFont="1" applyFill="1" applyBorder="1" applyAlignment="1">
      <alignment vertical="center"/>
    </xf>
    <xf numFmtId="166" fontId="15" fillId="0" borderId="8" xfId="4" applyNumberFormat="1" applyFont="1" applyFill="1" applyBorder="1" applyAlignment="1">
      <alignment vertical="center"/>
    </xf>
    <xf numFmtId="166" fontId="15" fillId="0" borderId="0" xfId="4" applyNumberFormat="1" applyFont="1" applyFill="1" applyAlignment="1">
      <alignment vertical="center"/>
    </xf>
    <xf numFmtId="0" fontId="15" fillId="0" borderId="8" xfId="4" applyFont="1" applyFill="1" applyBorder="1" applyAlignment="1">
      <alignment horizontal="left" vertical="center"/>
    </xf>
    <xf numFmtId="166" fontId="15" fillId="0" borderId="1" xfId="4" applyNumberFormat="1" applyFont="1" applyFill="1" applyBorder="1" applyAlignment="1">
      <alignment vertical="center"/>
    </xf>
    <xf numFmtId="166" fontId="15" fillId="0" borderId="4" xfId="4" applyNumberFormat="1" applyFont="1" applyFill="1" applyBorder="1" applyAlignment="1">
      <alignment vertical="center"/>
    </xf>
    <xf numFmtId="166" fontId="15" fillId="0" borderId="3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 wrapText="1" indent="3"/>
    </xf>
    <xf numFmtId="0" fontId="15" fillId="0" borderId="1" xfId="4" applyFont="1" applyFill="1" applyBorder="1" applyAlignment="1">
      <alignment horizontal="left" vertical="center" wrapText="1" indent="2"/>
    </xf>
    <xf numFmtId="10" fontId="15" fillId="0" borderId="1" xfId="1" applyNumberFormat="1" applyFont="1" applyFill="1" applyBorder="1" applyAlignment="1">
      <alignment vertical="center"/>
    </xf>
    <xf numFmtId="0" fontId="29" fillId="0" borderId="1" xfId="4" applyFont="1" applyFill="1" applyBorder="1" applyAlignment="1">
      <alignment horizontal="left" vertical="center"/>
    </xf>
    <xf numFmtId="169" fontId="29" fillId="0" borderId="13" xfId="4" applyNumberFormat="1" applyFont="1" applyFill="1" applyBorder="1" applyAlignment="1">
      <alignment vertical="center"/>
    </xf>
    <xf numFmtId="1" fontId="15" fillId="0" borderId="13" xfId="4" applyNumberFormat="1" applyFont="1" applyFill="1" applyBorder="1" applyAlignment="1">
      <alignment vertical="center"/>
    </xf>
    <xf numFmtId="165" fontId="29" fillId="0" borderId="13" xfId="4" applyNumberFormat="1" applyFont="1" applyFill="1" applyBorder="1" applyAlignment="1">
      <alignment vertical="center"/>
    </xf>
    <xf numFmtId="165" fontId="29" fillId="0" borderId="1" xfId="4" applyNumberFormat="1" applyFont="1" applyFill="1" applyBorder="1" applyAlignment="1">
      <alignment vertical="center"/>
    </xf>
    <xf numFmtId="0" fontId="10" fillId="0" borderId="0" xfId="5" applyFont="1" applyAlignment="1">
      <alignment horizontal="center" vertical="center"/>
    </xf>
    <xf numFmtId="0" fontId="15" fillId="0" borderId="8" xfId="5" applyFont="1" applyFill="1" applyBorder="1" applyAlignment="1">
      <alignment horizontal="center" vertical="center" textRotation="90"/>
    </xf>
    <xf numFmtId="0" fontId="15" fillId="0" borderId="0" xfId="5" applyFont="1" applyFill="1" applyBorder="1" applyAlignment="1">
      <alignment horizontal="center" vertical="center" textRotation="90"/>
    </xf>
    <xf numFmtId="0" fontId="15" fillId="0" borderId="1" xfId="5" applyFont="1" applyFill="1" applyBorder="1" applyAlignment="1">
      <alignment horizontal="center" vertical="center" textRotation="90"/>
    </xf>
  </cellXfs>
  <cellStyles count="11">
    <cellStyle name="Comma" xfId="8" builtinId="3"/>
    <cellStyle name="Comma 2" xfId="3"/>
    <cellStyle name="Comma 3" xfId="9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  <cellStyle name="Percent 4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3" customWidth="1"/>
    <col min="2" max="2" width="9.7109375" style="14" customWidth="1"/>
    <col min="3" max="3" width="107.42578125" style="12" customWidth="1"/>
    <col min="4" max="4" width="44.7109375" style="12" customWidth="1"/>
    <col min="5" max="6" width="9.7109375" style="12" customWidth="1"/>
    <col min="7" max="16384" width="9.140625" style="12"/>
  </cols>
  <sheetData>
    <row r="9" spans="1:10" ht="30" x14ac:dyDescent="0.25">
      <c r="A9" s="9"/>
      <c r="B9" s="10" t="s">
        <v>28</v>
      </c>
      <c r="C9" s="11"/>
      <c r="D9" s="11"/>
      <c r="E9" s="11"/>
      <c r="F9" s="11"/>
    </row>
    <row r="10" spans="1:10" hidden="1" x14ac:dyDescent="0.25"/>
    <row r="11" spans="1:10" hidden="1" x14ac:dyDescent="0.25">
      <c r="B11" s="13"/>
      <c r="C11" s="13"/>
    </row>
    <row r="12" spans="1:10" ht="11.25" hidden="1" customHeight="1" x14ac:dyDescent="0.25">
      <c r="B12" s="13"/>
      <c r="C12" s="13"/>
    </row>
    <row r="13" spans="1:10" s="13" customFormat="1" ht="11.25" hidden="1" customHeight="1" x14ac:dyDescent="0.25">
      <c r="D13" s="12"/>
      <c r="E13" s="12"/>
      <c r="F13" s="12"/>
      <c r="G13" s="12"/>
      <c r="H13" s="12"/>
      <c r="I13" s="12"/>
      <c r="J13" s="12"/>
    </row>
    <row r="14" spans="1:10" s="13" customFormat="1" ht="12.75" customHeight="1" x14ac:dyDescent="0.25">
      <c r="D14" s="12"/>
      <c r="E14" s="12"/>
      <c r="F14" s="12"/>
      <c r="G14" s="12"/>
      <c r="H14" s="12"/>
      <c r="I14" s="12"/>
      <c r="J14" s="12"/>
    </row>
    <row r="15" spans="1:10" s="13" customFormat="1" ht="12.75" customHeight="1" x14ac:dyDescent="0.25">
      <c r="D15" s="12"/>
      <c r="E15" s="12"/>
      <c r="F15" s="12"/>
      <c r="G15" s="12"/>
      <c r="H15" s="12"/>
      <c r="I15" s="12"/>
      <c r="J15" s="12"/>
    </row>
    <row r="16" spans="1:10" s="13" customFormat="1" ht="12.75" customHeight="1" x14ac:dyDescent="0.25">
      <c r="D16" s="12"/>
      <c r="E16" s="12"/>
      <c r="F16" s="12"/>
      <c r="G16" s="12"/>
      <c r="H16" s="12"/>
      <c r="I16" s="12"/>
      <c r="J16" s="12"/>
    </row>
    <row r="17" spans="1:10" s="13" customFormat="1" ht="12.75" customHeight="1" x14ac:dyDescent="0.25">
      <c r="D17" s="12"/>
      <c r="E17" s="12"/>
      <c r="F17" s="12"/>
      <c r="G17" s="12"/>
      <c r="H17" s="12"/>
      <c r="I17" s="12"/>
      <c r="J17" s="12"/>
    </row>
    <row r="18" spans="1:10" s="13" customFormat="1" ht="12.75" customHeight="1" x14ac:dyDescent="0.25">
      <c r="D18" s="12"/>
      <c r="E18" s="12"/>
      <c r="F18" s="12"/>
      <c r="G18" s="12"/>
      <c r="H18" s="12"/>
      <c r="I18" s="12"/>
      <c r="J18" s="12"/>
    </row>
    <row r="19" spans="1:10" s="13" customFormat="1" x14ac:dyDescent="0.25">
      <c r="D19" s="12"/>
      <c r="E19" s="12"/>
      <c r="F19" s="12"/>
      <c r="G19" s="12"/>
      <c r="H19" s="12"/>
      <c r="I19" s="12"/>
      <c r="J19" s="12"/>
    </row>
    <row r="20" spans="1:10" s="13" customFormat="1" ht="11.25" customHeight="1" x14ac:dyDescent="0.25">
      <c r="D20" s="12"/>
      <c r="E20" s="12"/>
      <c r="F20" s="12"/>
      <c r="G20" s="12"/>
      <c r="H20" s="12"/>
      <c r="I20" s="12"/>
      <c r="J20" s="12"/>
    </row>
    <row r="21" spans="1:10" s="13" customFormat="1" ht="11.25" customHeight="1" x14ac:dyDescent="0.25">
      <c r="D21" s="12"/>
      <c r="E21" s="12"/>
      <c r="F21" s="12"/>
      <c r="G21" s="12"/>
      <c r="H21" s="12"/>
      <c r="I21" s="12"/>
      <c r="J21" s="12"/>
    </row>
    <row r="22" spans="1:10" s="13" customFormat="1" ht="11.25" customHeight="1" x14ac:dyDescent="0.25">
      <c r="B22" s="14"/>
      <c r="C22" s="12"/>
      <c r="D22" s="12"/>
      <c r="E22" s="12"/>
      <c r="F22" s="12"/>
      <c r="G22" s="12"/>
      <c r="H22" s="12"/>
      <c r="I22" s="12"/>
      <c r="J22" s="12"/>
    </row>
    <row r="23" spans="1:10" s="13" customFormat="1" ht="27.75" x14ac:dyDescent="0.25">
      <c r="B23" s="15"/>
      <c r="C23" s="16" t="s">
        <v>280</v>
      </c>
      <c r="D23" s="17"/>
      <c r="E23" s="12"/>
      <c r="F23" s="12"/>
      <c r="G23" s="12"/>
      <c r="H23" s="12"/>
      <c r="I23" s="12"/>
      <c r="J23" s="12"/>
    </row>
    <row r="24" spans="1:10" s="13" customFormat="1" ht="11.25" customHeight="1" x14ac:dyDescent="0.25">
      <c r="B24" s="14"/>
      <c r="C24" s="12"/>
      <c r="D24" s="12"/>
      <c r="E24" s="12"/>
      <c r="F24" s="12"/>
      <c r="G24" s="12"/>
      <c r="H24" s="12"/>
      <c r="I24" s="12"/>
      <c r="J24" s="12"/>
    </row>
    <row r="25" spans="1:10" s="13" customFormat="1" ht="13.5" customHeight="1" x14ac:dyDescent="0.25">
      <c r="B25" s="14"/>
      <c r="C25" s="12"/>
      <c r="D25" s="12"/>
      <c r="E25" s="12"/>
      <c r="F25" s="12"/>
      <c r="G25" s="12"/>
      <c r="H25" s="12"/>
      <c r="I25" s="12"/>
      <c r="J25" s="12"/>
    </row>
    <row r="26" spans="1:10" s="13" customFormat="1" ht="10.5" customHeight="1" x14ac:dyDescent="0.25">
      <c r="B26" s="14"/>
      <c r="C26" s="12"/>
      <c r="D26" s="12"/>
      <c r="E26" s="12"/>
      <c r="F26" s="12"/>
      <c r="G26" s="12"/>
      <c r="H26" s="12"/>
      <c r="I26" s="12"/>
      <c r="J26" s="12"/>
    </row>
    <row r="27" spans="1:10" x14ac:dyDescent="0.25">
      <c r="A27" s="12"/>
    </row>
    <row r="28" spans="1:10" s="13" customFormat="1" ht="11.25" customHeight="1" x14ac:dyDescent="0.25">
      <c r="B28" s="14"/>
      <c r="C28" s="12"/>
      <c r="D28" s="12"/>
      <c r="E28" s="12"/>
      <c r="F28" s="12"/>
      <c r="G28" s="12"/>
      <c r="H28" s="12"/>
      <c r="I28" s="12"/>
      <c r="J28" s="12"/>
    </row>
    <row r="29" spans="1:10" s="13" customFormat="1" x14ac:dyDescent="0.25">
      <c r="B29" s="14"/>
      <c r="C29" s="12"/>
      <c r="D29" s="12"/>
      <c r="E29" s="12"/>
      <c r="F29" s="12"/>
      <c r="G29" s="12"/>
      <c r="H29" s="12"/>
      <c r="I29" s="12"/>
      <c r="J29" s="12"/>
    </row>
    <row r="30" spans="1:10" s="13" customFormat="1" ht="27.75" x14ac:dyDescent="0.25">
      <c r="B30" s="14"/>
      <c r="C30" s="18" t="s">
        <v>270</v>
      </c>
      <c r="D30" s="12"/>
      <c r="E30" s="12"/>
      <c r="F30" s="12"/>
      <c r="G30" s="12"/>
      <c r="H30" s="12"/>
      <c r="I30" s="12"/>
      <c r="J30" s="12"/>
    </row>
    <row r="31" spans="1:10" s="13" customFormat="1" ht="11.25" customHeight="1" x14ac:dyDescent="0.25">
      <c r="B31" s="14"/>
      <c r="C31" s="19"/>
      <c r="D31" s="12"/>
      <c r="E31" s="12"/>
      <c r="F31" s="12"/>
      <c r="G31" s="12"/>
      <c r="H31" s="12"/>
      <c r="I31" s="12"/>
      <c r="J31" s="12"/>
    </row>
    <row r="32" spans="1:10" s="13" customFormat="1" ht="11.25" customHeight="1" x14ac:dyDescent="0.25">
      <c r="B32" s="14"/>
      <c r="C32" s="19"/>
      <c r="D32" s="12"/>
      <c r="E32" s="12"/>
      <c r="F32" s="12"/>
      <c r="G32" s="12"/>
      <c r="H32" s="12"/>
      <c r="I32" s="12"/>
      <c r="J32" s="12"/>
    </row>
    <row r="33" spans="1:12" s="13" customFormat="1" ht="11.25" customHeight="1" x14ac:dyDescent="0.25">
      <c r="B33" s="14"/>
      <c r="C33" s="12"/>
      <c r="D33" s="12"/>
      <c r="E33" s="12"/>
      <c r="F33" s="12"/>
      <c r="G33" s="12"/>
      <c r="H33" s="12"/>
      <c r="I33" s="12"/>
      <c r="J33" s="12"/>
    </row>
    <row r="34" spans="1:12" s="13" customFormat="1" ht="11.25" customHeight="1" x14ac:dyDescent="0.25">
      <c r="B34" s="14"/>
      <c r="C34" s="12"/>
      <c r="D34" s="12"/>
      <c r="E34" s="12"/>
      <c r="F34" s="12"/>
      <c r="G34" s="12"/>
      <c r="H34" s="12"/>
      <c r="I34" s="12"/>
      <c r="J34" s="12"/>
    </row>
    <row r="35" spans="1:12" s="13" customFormat="1" ht="11.25" customHeight="1" x14ac:dyDescent="0.25">
      <c r="B35" s="14"/>
      <c r="C35" s="12"/>
      <c r="D35" s="12"/>
      <c r="E35" s="12"/>
      <c r="F35" s="12"/>
      <c r="G35" s="12"/>
      <c r="H35" s="12"/>
      <c r="I35" s="12"/>
      <c r="J35" s="12"/>
    </row>
    <row r="36" spans="1:12" s="13" customFormat="1" ht="13.5" customHeight="1" x14ac:dyDescent="0.25">
      <c r="B36" s="14"/>
      <c r="C36" s="12"/>
      <c r="D36" s="12"/>
      <c r="E36" s="12"/>
      <c r="F36" s="12"/>
      <c r="G36" s="12"/>
      <c r="H36" s="12"/>
      <c r="I36" s="12"/>
      <c r="J36" s="12"/>
    </row>
    <row r="37" spans="1:12" s="13" customFormat="1" ht="10.5" customHeight="1" x14ac:dyDescent="0.25">
      <c r="B37" s="14"/>
      <c r="C37" s="12"/>
      <c r="D37" s="12"/>
      <c r="E37" s="12"/>
      <c r="F37" s="12"/>
      <c r="G37" s="12"/>
      <c r="H37" s="12"/>
      <c r="I37" s="12"/>
      <c r="J37" s="12"/>
    </row>
    <row r="38" spans="1:12" x14ac:dyDescent="0.25">
      <c r="A38" s="12"/>
    </row>
    <row r="39" spans="1:12" s="13" customFormat="1" ht="12.75" customHeight="1" x14ac:dyDescent="0.25">
      <c r="B39" s="14"/>
      <c r="C39" s="12"/>
      <c r="E39" s="12"/>
      <c r="F39" s="12"/>
      <c r="G39" s="12"/>
      <c r="H39" s="12"/>
      <c r="I39" s="12"/>
      <c r="J39" s="12"/>
    </row>
    <row r="40" spans="1:12" s="13" customFormat="1" x14ac:dyDescent="0.25">
      <c r="B40" s="14"/>
      <c r="C40" s="12"/>
      <c r="E40" s="12"/>
      <c r="F40" s="12"/>
      <c r="G40" s="12"/>
      <c r="H40" s="12"/>
      <c r="I40" s="12"/>
      <c r="J40" s="12"/>
    </row>
    <row r="41" spans="1:12" s="13" customFormat="1" x14ac:dyDescent="0.25">
      <c r="B41" s="14"/>
      <c r="C41" s="12"/>
      <c r="D41" s="12"/>
      <c r="E41" s="12"/>
      <c r="F41" s="12"/>
      <c r="G41" s="12"/>
      <c r="H41" s="12"/>
      <c r="I41" s="12"/>
      <c r="J41" s="12"/>
    </row>
    <row r="42" spans="1:12" s="13" customFormat="1" ht="12.75" customHeight="1" x14ac:dyDescent="0.25">
      <c r="B42" s="14"/>
      <c r="C42" s="12"/>
      <c r="D42" s="12"/>
      <c r="E42" s="12"/>
      <c r="F42" s="12"/>
      <c r="G42" s="12"/>
      <c r="H42" s="12"/>
      <c r="I42" s="12"/>
      <c r="J42" s="12"/>
    </row>
    <row r="43" spans="1:12" ht="20.25" x14ac:dyDescent="0.25">
      <c r="D43" s="20" t="s">
        <v>281</v>
      </c>
    </row>
    <row r="44" spans="1:12" x14ac:dyDescent="0.25">
      <c r="A44" s="12"/>
      <c r="B44" s="12"/>
    </row>
    <row r="45" spans="1:12" ht="18" x14ac:dyDescent="0.25">
      <c r="A45" s="12"/>
      <c r="B45" s="12"/>
      <c r="D45" s="21">
        <v>43297.741631944446</v>
      </c>
    </row>
    <row r="46" spans="1:12" ht="12.75" x14ac:dyDescent="0.25">
      <c r="A46" s="12"/>
      <c r="B46" s="12"/>
      <c r="G46" s="22"/>
      <c r="H46" s="22"/>
      <c r="I46" s="22"/>
      <c r="J46" s="22"/>
      <c r="K46" s="22"/>
      <c r="L46" s="22"/>
    </row>
    <row r="47" spans="1:12" x14ac:dyDescent="0.25">
      <c r="A47" s="12"/>
      <c r="B47" s="12"/>
    </row>
    <row r="48" spans="1:12" x14ac:dyDescent="0.25">
      <c r="A48" s="12"/>
      <c r="B48" s="12"/>
    </row>
    <row r="49" spans="1:12" ht="15" x14ac:dyDescent="0.25">
      <c r="B49" s="23" t="s">
        <v>35</v>
      </c>
    </row>
    <row r="50" spans="1:12" ht="15" x14ac:dyDescent="0.25">
      <c r="B50" s="23"/>
    </row>
    <row r="51" spans="1:12" ht="15" x14ac:dyDescent="0.25">
      <c r="A51" s="22"/>
      <c r="B51" s="23" t="s">
        <v>29</v>
      </c>
      <c r="C51" s="22"/>
      <c r="D51" s="22"/>
      <c r="E51" s="22"/>
      <c r="F51" s="22"/>
    </row>
    <row r="52" spans="1:12" ht="15" x14ac:dyDescent="0.25">
      <c r="B52" s="23"/>
    </row>
    <row r="53" spans="1:12" ht="15" x14ac:dyDescent="0.25">
      <c r="B53" s="23" t="s">
        <v>282</v>
      </c>
    </row>
    <row r="54" spans="1:12" ht="15" x14ac:dyDescent="0.25">
      <c r="B54" s="23" t="s">
        <v>30</v>
      </c>
    </row>
    <row r="55" spans="1:12" ht="12.75" x14ac:dyDescent="0.25">
      <c r="B55" s="13"/>
      <c r="G55" s="22"/>
      <c r="H55" s="22"/>
      <c r="I55" s="22"/>
      <c r="J55" s="22"/>
      <c r="K55" s="22"/>
      <c r="L55" s="22"/>
    </row>
    <row r="56" spans="1:12" ht="15" x14ac:dyDescent="0.25">
      <c r="B56" s="23" t="s">
        <v>31</v>
      </c>
    </row>
    <row r="57" spans="1:12" ht="15" x14ac:dyDescent="0.25">
      <c r="B57" s="23" t="s">
        <v>32</v>
      </c>
    </row>
    <row r="62" spans="1:12" ht="12.75" x14ac:dyDescent="0.25">
      <c r="A62" s="22" t="s">
        <v>33</v>
      </c>
      <c r="B62" s="24"/>
      <c r="C62" s="219" t="s">
        <v>36</v>
      </c>
      <c r="D62" s="219"/>
      <c r="E62" s="25"/>
      <c r="F62" s="25" t="s">
        <v>34</v>
      </c>
    </row>
    <row r="65" spans="1:10" s="13" customFormat="1" ht="11.25" customHeight="1" x14ac:dyDescent="0.25">
      <c r="B65" s="14"/>
      <c r="C65" s="12"/>
      <c r="D65" s="12"/>
      <c r="E65" s="12"/>
      <c r="F65" s="12"/>
      <c r="G65" s="12"/>
      <c r="H65" s="12"/>
      <c r="I65" s="12"/>
      <c r="J65" s="12"/>
    </row>
    <row r="69" spans="1:10" x14ac:dyDescent="0.25">
      <c r="A69" s="12"/>
      <c r="B69" s="12"/>
    </row>
    <row r="70" spans="1:10" x14ac:dyDescent="0.25">
      <c r="A70" s="12"/>
      <c r="B70" s="12"/>
    </row>
    <row r="71" spans="1:10" x14ac:dyDescent="0.25">
      <c r="A71" s="12"/>
      <c r="B71" s="12"/>
    </row>
    <row r="72" spans="1:10" x14ac:dyDescent="0.25">
      <c r="A72" s="12"/>
      <c r="B72" s="12"/>
    </row>
    <row r="73" spans="1:10" x14ac:dyDescent="0.25">
      <c r="A73" s="12"/>
      <c r="B73" s="12"/>
    </row>
    <row r="74" spans="1:10" x14ac:dyDescent="0.25">
      <c r="A74" s="12"/>
      <c r="B74" s="12"/>
    </row>
    <row r="75" spans="1:10" x14ac:dyDescent="0.25">
      <c r="A75" s="12"/>
      <c r="B75" s="12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D7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6" t="s">
        <v>279</v>
      </c>
      <c r="B1" s="2"/>
      <c r="C1" s="2"/>
      <c r="D1" s="7" t="s">
        <v>11</v>
      </c>
    </row>
    <row r="2" spans="1:4" ht="18.75" x14ac:dyDescent="0.3">
      <c r="A2" s="6"/>
      <c r="B2" s="2"/>
      <c r="C2" s="2"/>
      <c r="D2" s="7"/>
    </row>
    <row r="3" spans="1:4" ht="18.75" x14ac:dyDescent="0.3">
      <c r="A3" s="6"/>
      <c r="B3" s="4" t="s">
        <v>10</v>
      </c>
      <c r="C3" s="5"/>
      <c r="D3" s="4" t="s">
        <v>9</v>
      </c>
    </row>
    <row r="4" spans="1:4" ht="15" customHeight="1" x14ac:dyDescent="0.3">
      <c r="A4" s="3"/>
      <c r="B4" s="1" t="str">
        <f ca="1">HYPERLINK("#"&amp;CELL("address",Macro_CurrPrices!D$2),MID(CELL("filename",Macro_CurrPrices!D$2),FIND("]",CELL("filename",Macro_CurrPrices!D$2))+1,256))</f>
        <v>Macro_CurrPrices</v>
      </c>
      <c r="D4" s="2" t="s">
        <v>267</v>
      </c>
    </row>
    <row r="5" spans="1:4" ht="15" customHeight="1" x14ac:dyDescent="0.3">
      <c r="A5" s="3"/>
      <c r="B5" s="1" t="str">
        <f ca="1">HYPERLINK("#"&amp;CELL("address",Macro_euro2010!D$2),MID(CELL("filename",Macro_euro2010!D$2),FIND("]",CELL("filename",Macro_euro2010!D$2))+1,256))</f>
        <v>Macro_euro2010</v>
      </c>
      <c r="D5" s="2" t="s">
        <v>268</v>
      </c>
    </row>
    <row r="6" spans="1:4" ht="15" customHeight="1" x14ac:dyDescent="0.3">
      <c r="A6" s="3"/>
      <c r="B6" s="1" t="str">
        <f ca="1">HYPERLINK("#"&amp;CELL("address",'Macro_JRC-IDEES'!$D$2),MID(CELL("filename",'Macro_JRC-IDEES'!$D$2),FIND("]",CELL("filename",'Macro_JRC-IDEES'!$D$2))+1,256))</f>
        <v>Macro_JRC-IDEES</v>
      </c>
      <c r="D6" s="2" t="s">
        <v>278</v>
      </c>
    </row>
    <row r="7" spans="1:4" ht="15" customHeight="1" x14ac:dyDescent="0.3">
      <c r="A7" s="3"/>
      <c r="B7" s="1" t="str">
        <f ca="1">HYPERLINK("#"&amp;CELL("address",definitions!$D$2),MID(CELL("filename",definitions!$D$2),FIND("]",CELL("filename",definitions!$D$2))+1,256))</f>
        <v>definitions</v>
      </c>
      <c r="D7" s="2" t="s">
        <v>269</v>
      </c>
    </row>
  </sheetData>
  <pageMargins left="0.39370078740157483" right="0.39370078740157483" top="0.39370078740157483" bottom="0.39370078740157483" header="0.31496062992125984" footer="0.31496062992125984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S75"/>
  <sheetViews>
    <sheetView showGridLines="0" zoomScale="110" zoomScaleNormal="110"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D2" sqref="D2"/>
    </sheetView>
  </sheetViews>
  <sheetFormatPr defaultRowHeight="11.25" x14ac:dyDescent="0.2"/>
  <cols>
    <col min="1" max="1" width="3.28515625" style="147" customWidth="1" collapsed="1"/>
    <col min="2" max="2" width="9.28515625" style="147" customWidth="1"/>
    <col min="3" max="3" width="50.7109375" style="147" customWidth="1" collapsed="1"/>
    <col min="4" max="19" width="8.7109375" style="147" customWidth="1"/>
    <col min="20" max="16384" width="9.140625" style="147"/>
  </cols>
  <sheetData>
    <row r="1" spans="1:19" ht="12.75" customHeight="1" x14ac:dyDescent="0.2">
      <c r="B1" s="167" t="s">
        <v>279</v>
      </c>
      <c r="C1" s="148" t="s">
        <v>250</v>
      </c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ht="12.75" customHeight="1" x14ac:dyDescent="0.2">
      <c r="A2" s="149"/>
      <c r="B2" s="150" t="s">
        <v>37</v>
      </c>
      <c r="C2" s="151" t="s">
        <v>38</v>
      </c>
      <c r="D2" s="152">
        <v>1786984</v>
      </c>
      <c r="E2" s="152">
        <v>1811412.4</v>
      </c>
      <c r="F2" s="152">
        <v>1876313.2</v>
      </c>
      <c r="G2" s="152">
        <v>1804241.4</v>
      </c>
      <c r="H2" s="152">
        <v>1930408.5</v>
      </c>
      <c r="I2" s="152">
        <v>2027472.9</v>
      </c>
      <c r="J2" s="152">
        <v>2146649</v>
      </c>
      <c r="K2" s="152">
        <v>2245324</v>
      </c>
      <c r="L2" s="152">
        <v>1974766.4</v>
      </c>
      <c r="M2" s="152">
        <v>1716766.6</v>
      </c>
      <c r="N2" s="152">
        <v>1841691.9</v>
      </c>
      <c r="O2" s="152">
        <v>1883972.4</v>
      </c>
      <c r="P2" s="152">
        <v>2078292.5</v>
      </c>
      <c r="Q2" s="152">
        <v>2063624.8</v>
      </c>
      <c r="R2" s="152">
        <v>2278894</v>
      </c>
      <c r="S2" s="152">
        <v>2602139.6</v>
      </c>
    </row>
    <row r="3" spans="1:19" ht="12.75" customHeight="1" x14ac:dyDescent="0.2">
      <c r="A3" s="153"/>
      <c r="B3" s="154" t="s">
        <v>39</v>
      </c>
      <c r="C3" s="155" t="s">
        <v>40</v>
      </c>
      <c r="D3" s="156">
        <v>1195509.3</v>
      </c>
      <c r="E3" s="156">
        <v>1218817.3999999999</v>
      </c>
      <c r="F3" s="156">
        <v>1258837.8</v>
      </c>
      <c r="G3" s="156">
        <v>1198078</v>
      </c>
      <c r="H3" s="156">
        <v>1280807.8</v>
      </c>
      <c r="I3" s="156">
        <v>1336693.5000000002</v>
      </c>
      <c r="J3" s="156">
        <v>1401230.7</v>
      </c>
      <c r="K3" s="156">
        <v>1460087.1</v>
      </c>
      <c r="L3" s="156">
        <v>1298278.2</v>
      </c>
      <c r="M3" s="156">
        <v>1135360.3999999999</v>
      </c>
      <c r="N3" s="156">
        <v>1207556.2</v>
      </c>
      <c r="O3" s="156">
        <v>1229493.7000000002</v>
      </c>
      <c r="P3" s="156">
        <v>1365603.6</v>
      </c>
      <c r="Q3" s="156">
        <v>1357844.5</v>
      </c>
      <c r="R3" s="156">
        <v>1489287</v>
      </c>
      <c r="S3" s="156">
        <v>1706274.1</v>
      </c>
    </row>
    <row r="4" spans="1:19" ht="12.75" customHeight="1" x14ac:dyDescent="0.2">
      <c r="A4" s="157"/>
      <c r="B4" s="158" t="s">
        <v>41</v>
      </c>
      <c r="C4" s="159" t="s">
        <v>42</v>
      </c>
      <c r="D4" s="160">
        <v>1602372.5</v>
      </c>
      <c r="E4" s="160">
        <v>1627766.3</v>
      </c>
      <c r="F4" s="160">
        <v>1688190.8</v>
      </c>
      <c r="G4" s="160">
        <v>1624484.5</v>
      </c>
      <c r="H4" s="160">
        <v>1735758.7</v>
      </c>
      <c r="I4" s="160">
        <v>1826188.9</v>
      </c>
      <c r="J4" s="160">
        <v>1934167.5</v>
      </c>
      <c r="K4" s="160">
        <v>2021522.9</v>
      </c>
      <c r="L4" s="160">
        <v>1786189.5</v>
      </c>
      <c r="M4" s="160">
        <v>1562701.2</v>
      </c>
      <c r="N4" s="160">
        <v>1657684.4</v>
      </c>
      <c r="O4" s="160">
        <v>1680900.6</v>
      </c>
      <c r="P4" s="160">
        <v>1856916.6</v>
      </c>
      <c r="Q4" s="160">
        <v>1842109.6</v>
      </c>
      <c r="R4" s="160">
        <v>2032851.2</v>
      </c>
      <c r="S4" s="160">
        <v>2321361.5</v>
      </c>
    </row>
    <row r="5" spans="1:19" ht="12.75" customHeight="1" x14ac:dyDescent="0.2">
      <c r="B5" s="147" t="s">
        <v>43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</row>
    <row r="6" spans="1:19" ht="12.75" customHeight="1" x14ac:dyDescent="0.2">
      <c r="A6" s="220" t="s">
        <v>44</v>
      </c>
      <c r="B6" s="150" t="s">
        <v>45</v>
      </c>
      <c r="C6" s="151" t="s">
        <v>46</v>
      </c>
      <c r="D6" s="152">
        <v>13969.3</v>
      </c>
      <c r="E6" s="152">
        <v>13557.5</v>
      </c>
      <c r="F6" s="152">
        <v>13653.9</v>
      </c>
      <c r="G6" s="152">
        <v>13834</v>
      </c>
      <c r="H6" s="152">
        <v>14963.3</v>
      </c>
      <c r="I6" s="152">
        <v>11735.9</v>
      </c>
      <c r="J6" s="152">
        <v>12067.8</v>
      </c>
      <c r="K6" s="152">
        <v>12783.1</v>
      </c>
      <c r="L6" s="152">
        <v>12508.2</v>
      </c>
      <c r="M6" s="152">
        <v>9455.2000000000007</v>
      </c>
      <c r="N6" s="152">
        <v>12143.3</v>
      </c>
      <c r="O6" s="152">
        <v>11491.2</v>
      </c>
      <c r="P6" s="152">
        <v>12542.1</v>
      </c>
      <c r="Q6" s="152">
        <v>13490.6</v>
      </c>
      <c r="R6" s="152">
        <v>14567.3</v>
      </c>
      <c r="S6" s="152">
        <v>15424.9</v>
      </c>
    </row>
    <row r="7" spans="1:19" ht="12.75" customHeight="1" x14ac:dyDescent="0.2">
      <c r="A7" s="221"/>
      <c r="B7" s="154" t="s">
        <v>47</v>
      </c>
      <c r="C7" s="155" t="s">
        <v>48</v>
      </c>
      <c r="D7" s="156">
        <v>308428.59999999969</v>
      </c>
      <c r="E7" s="156">
        <v>292204.29999999976</v>
      </c>
      <c r="F7" s="156">
        <v>287675.49999999988</v>
      </c>
      <c r="G7" s="156">
        <v>262453.40000000008</v>
      </c>
      <c r="H7" s="156">
        <v>267058.59999999992</v>
      </c>
      <c r="I7" s="156">
        <v>279453.10000000003</v>
      </c>
      <c r="J7" s="156">
        <v>293912.60000000027</v>
      </c>
      <c r="K7" s="156">
        <v>294432.40000000014</v>
      </c>
      <c r="L7" s="156">
        <v>262881.09999999998</v>
      </c>
      <c r="M7" s="156">
        <v>222581.7</v>
      </c>
      <c r="N7" s="156">
        <v>237338.99999999977</v>
      </c>
      <c r="O7" s="156">
        <v>241676.30000000025</v>
      </c>
      <c r="P7" s="156">
        <v>264909.1999999999</v>
      </c>
      <c r="Q7" s="156">
        <v>267421.00000000012</v>
      </c>
      <c r="R7" s="156">
        <v>285194.59999999986</v>
      </c>
      <c r="S7" s="156">
        <v>323877.2</v>
      </c>
    </row>
    <row r="8" spans="1:19" ht="12.75" customHeight="1" x14ac:dyDescent="0.2">
      <c r="A8" s="221"/>
      <c r="B8" s="154" t="s">
        <v>49</v>
      </c>
      <c r="C8" s="155" t="s">
        <v>50</v>
      </c>
      <c r="D8" s="156">
        <v>94303.3</v>
      </c>
      <c r="E8" s="156">
        <v>95556.9</v>
      </c>
      <c r="F8" s="156">
        <v>108099.2</v>
      </c>
      <c r="G8" s="156">
        <v>103037.6</v>
      </c>
      <c r="H8" s="156">
        <v>109425.9</v>
      </c>
      <c r="I8" s="156">
        <v>120469.4</v>
      </c>
      <c r="J8" s="156">
        <v>129935.6</v>
      </c>
      <c r="K8" s="156">
        <v>138939.70000000001</v>
      </c>
      <c r="L8" s="156">
        <v>112499.4</v>
      </c>
      <c r="M8" s="156">
        <v>86535.6</v>
      </c>
      <c r="N8" s="156">
        <v>94057.2</v>
      </c>
      <c r="O8" s="156">
        <v>98392.6</v>
      </c>
      <c r="P8" s="156">
        <v>107572.1</v>
      </c>
      <c r="Q8" s="156">
        <v>107209.8</v>
      </c>
      <c r="R8" s="156">
        <v>121127.1</v>
      </c>
      <c r="S8" s="156">
        <v>140558.5</v>
      </c>
    </row>
    <row r="9" spans="1:19" ht="12.75" customHeight="1" x14ac:dyDescent="0.2">
      <c r="A9" s="221"/>
      <c r="B9" s="154" t="s">
        <v>51</v>
      </c>
      <c r="C9" s="155" t="s">
        <v>52</v>
      </c>
      <c r="D9" s="156">
        <v>298229.59999999992</v>
      </c>
      <c r="E9" s="156">
        <v>313358.09999999998</v>
      </c>
      <c r="F9" s="156">
        <v>317295.59999999992</v>
      </c>
      <c r="G9" s="156">
        <v>304330.99999999994</v>
      </c>
      <c r="H9" s="156">
        <v>323788.09999999998</v>
      </c>
      <c r="I9" s="156">
        <v>331756.40000000002</v>
      </c>
      <c r="J9" s="156">
        <v>344099.6</v>
      </c>
      <c r="K9" s="156">
        <v>357410.1</v>
      </c>
      <c r="L9" s="156">
        <v>316467.8</v>
      </c>
      <c r="M9" s="156">
        <v>273664.90000000008</v>
      </c>
      <c r="N9" s="156">
        <v>296364.09999999998</v>
      </c>
      <c r="O9" s="156">
        <v>298762.5</v>
      </c>
      <c r="P9" s="156">
        <v>325254.40000000008</v>
      </c>
      <c r="Q9" s="156">
        <v>326617.3</v>
      </c>
      <c r="R9" s="156">
        <v>366264.3</v>
      </c>
      <c r="S9" s="156">
        <v>421690.7</v>
      </c>
    </row>
    <row r="10" spans="1:19" ht="12.75" customHeight="1" x14ac:dyDescent="0.2">
      <c r="A10" s="221"/>
      <c r="B10" s="154" t="s">
        <v>53</v>
      </c>
      <c r="C10" s="155" t="s">
        <v>54</v>
      </c>
      <c r="D10" s="156">
        <v>96675.9</v>
      </c>
      <c r="E10" s="156">
        <v>94693.4</v>
      </c>
      <c r="F10" s="156">
        <v>100944.6</v>
      </c>
      <c r="G10" s="156">
        <v>98988.4</v>
      </c>
      <c r="H10" s="156">
        <v>107061</v>
      </c>
      <c r="I10" s="156">
        <v>108550.7</v>
      </c>
      <c r="J10" s="156">
        <v>111982.7</v>
      </c>
      <c r="K10" s="156">
        <v>117608.2</v>
      </c>
      <c r="L10" s="156">
        <v>105687.7</v>
      </c>
      <c r="M10" s="156">
        <v>92873.8</v>
      </c>
      <c r="N10" s="156">
        <v>97126.5</v>
      </c>
      <c r="O10" s="156">
        <v>101186.8</v>
      </c>
      <c r="P10" s="156">
        <v>110425.8</v>
      </c>
      <c r="Q10" s="156">
        <v>110664.6</v>
      </c>
      <c r="R10" s="156">
        <v>122238.6</v>
      </c>
      <c r="S10" s="156">
        <v>138669.70000000001</v>
      </c>
    </row>
    <row r="11" spans="1:19" ht="12.75" customHeight="1" x14ac:dyDescent="0.2">
      <c r="A11" s="221"/>
      <c r="B11" s="154" t="s">
        <v>55</v>
      </c>
      <c r="C11" s="155" t="s">
        <v>56</v>
      </c>
      <c r="D11" s="156">
        <v>81585.89999999998</v>
      </c>
      <c r="E11" s="156">
        <v>83128.3</v>
      </c>
      <c r="F11" s="156">
        <v>89154.5</v>
      </c>
      <c r="G11" s="156">
        <v>94618.4</v>
      </c>
      <c r="H11" s="156">
        <v>115617.5</v>
      </c>
      <c r="I11" s="156">
        <v>138060.79999999999</v>
      </c>
      <c r="J11" s="156">
        <v>150468.70000000001</v>
      </c>
      <c r="K11" s="156">
        <v>172860</v>
      </c>
      <c r="L11" s="156">
        <v>136135.5</v>
      </c>
      <c r="M11" s="156">
        <v>141338.4</v>
      </c>
      <c r="N11" s="156">
        <v>134842.20000000001</v>
      </c>
      <c r="O11" s="156">
        <v>131502.09999999998</v>
      </c>
      <c r="P11" s="156">
        <v>139196.20000000001</v>
      </c>
      <c r="Q11" s="156">
        <v>138985.70000000001</v>
      </c>
      <c r="R11" s="156">
        <v>151786.29999999999</v>
      </c>
      <c r="S11" s="156">
        <v>157427.29999999999</v>
      </c>
    </row>
    <row r="12" spans="1:19" ht="12.75" customHeight="1" x14ac:dyDescent="0.2">
      <c r="A12" s="221"/>
      <c r="B12" s="154" t="s">
        <v>57</v>
      </c>
      <c r="C12" s="155" t="s">
        <v>58</v>
      </c>
      <c r="D12" s="156">
        <v>233192.2</v>
      </c>
      <c r="E12" s="156">
        <v>235658.6</v>
      </c>
      <c r="F12" s="156">
        <v>238872.2</v>
      </c>
      <c r="G12" s="156">
        <v>225694</v>
      </c>
      <c r="H12" s="156">
        <v>233153.6</v>
      </c>
      <c r="I12" s="156">
        <v>242010.8</v>
      </c>
      <c r="J12" s="156">
        <v>253532.9</v>
      </c>
      <c r="K12" s="156">
        <v>261231.3</v>
      </c>
      <c r="L12" s="156">
        <v>243244.79999999999</v>
      </c>
      <c r="M12" s="156">
        <v>194011.9</v>
      </c>
      <c r="N12" s="156">
        <v>204289.8</v>
      </c>
      <c r="O12" s="156">
        <v>213119.3</v>
      </c>
      <c r="P12" s="156">
        <v>249200.2</v>
      </c>
      <c r="Q12" s="156">
        <v>242723.1</v>
      </c>
      <c r="R12" s="156">
        <v>273747.09999999998</v>
      </c>
      <c r="S12" s="156">
        <v>323098.8</v>
      </c>
    </row>
    <row r="13" spans="1:19" ht="12.75" customHeight="1" x14ac:dyDescent="0.2">
      <c r="A13" s="221"/>
      <c r="B13" s="154" t="s">
        <v>59</v>
      </c>
      <c r="C13" s="155" t="s">
        <v>60</v>
      </c>
      <c r="D13" s="156">
        <v>161211.20000000004</v>
      </c>
      <c r="E13" s="156">
        <v>169118.9</v>
      </c>
      <c r="F13" s="156">
        <v>179272.6</v>
      </c>
      <c r="G13" s="156">
        <v>174703.4</v>
      </c>
      <c r="H13" s="156">
        <v>184540.1</v>
      </c>
      <c r="I13" s="156">
        <v>190370</v>
      </c>
      <c r="J13" s="156">
        <v>210690.4</v>
      </c>
      <c r="K13" s="156">
        <v>222358.8</v>
      </c>
      <c r="L13" s="156">
        <v>199330.6</v>
      </c>
      <c r="M13" s="156">
        <v>172833.2</v>
      </c>
      <c r="N13" s="156">
        <v>184767.6</v>
      </c>
      <c r="O13" s="156">
        <v>189118.3</v>
      </c>
      <c r="P13" s="156">
        <v>214330.3</v>
      </c>
      <c r="Q13" s="156">
        <v>218438.39999999999</v>
      </c>
      <c r="R13" s="156">
        <v>244998.3</v>
      </c>
      <c r="S13" s="156">
        <v>284153.5</v>
      </c>
    </row>
    <row r="14" spans="1:19" ht="12.75" customHeight="1" x14ac:dyDescent="0.2">
      <c r="A14" s="221"/>
      <c r="B14" s="154" t="s">
        <v>61</v>
      </c>
      <c r="C14" s="155" t="s">
        <v>62</v>
      </c>
      <c r="D14" s="156">
        <v>260643.5</v>
      </c>
      <c r="E14" s="156">
        <v>274764.79999999999</v>
      </c>
      <c r="F14" s="156">
        <v>293413.2</v>
      </c>
      <c r="G14" s="156">
        <v>287952.09999999992</v>
      </c>
      <c r="H14" s="156">
        <v>316234.90000000002</v>
      </c>
      <c r="I14" s="156">
        <v>336772.4</v>
      </c>
      <c r="J14" s="156">
        <v>358196.1</v>
      </c>
      <c r="K14" s="156">
        <v>371853.2</v>
      </c>
      <c r="L14" s="156">
        <v>331419.90000000008</v>
      </c>
      <c r="M14" s="156">
        <v>310032.09999999998</v>
      </c>
      <c r="N14" s="156">
        <v>330455.59999999998</v>
      </c>
      <c r="O14" s="156">
        <v>329800.2</v>
      </c>
      <c r="P14" s="156">
        <v>358866.4</v>
      </c>
      <c r="Q14" s="156">
        <v>343898.2</v>
      </c>
      <c r="R14" s="156">
        <v>372593.4</v>
      </c>
      <c r="S14" s="156">
        <v>422509.1</v>
      </c>
    </row>
    <row r="15" spans="1:19" ht="12.75" customHeight="1" x14ac:dyDescent="0.2">
      <c r="A15" s="221"/>
      <c r="B15" s="154" t="s">
        <v>63</v>
      </c>
      <c r="C15" s="155" t="s">
        <v>64</v>
      </c>
      <c r="D15" s="156">
        <v>54133</v>
      </c>
      <c r="E15" s="156">
        <v>55725.5</v>
      </c>
      <c r="F15" s="156">
        <v>59809.5</v>
      </c>
      <c r="G15" s="156">
        <v>58872.2</v>
      </c>
      <c r="H15" s="156">
        <v>63915.7</v>
      </c>
      <c r="I15" s="156">
        <v>67009.399999999994</v>
      </c>
      <c r="J15" s="156">
        <v>69281.100000000006</v>
      </c>
      <c r="K15" s="156">
        <v>72046.100000000006</v>
      </c>
      <c r="L15" s="156">
        <v>66014.5</v>
      </c>
      <c r="M15" s="156">
        <v>59374.400000000001</v>
      </c>
      <c r="N15" s="156">
        <v>66299.100000000006</v>
      </c>
      <c r="O15" s="156">
        <v>65851.3</v>
      </c>
      <c r="P15" s="156">
        <v>74619.899999999994</v>
      </c>
      <c r="Q15" s="156">
        <v>72660.899999999994</v>
      </c>
      <c r="R15" s="156">
        <v>80334.200000000012</v>
      </c>
      <c r="S15" s="156">
        <v>93951.8</v>
      </c>
    </row>
    <row r="16" spans="1:19" ht="12.75" customHeight="1" x14ac:dyDescent="0.2">
      <c r="A16" s="222"/>
      <c r="B16" s="162" t="s">
        <v>65</v>
      </c>
      <c r="C16" s="163" t="s">
        <v>66</v>
      </c>
      <c r="D16" s="164">
        <f>SUM(D6:D15)</f>
        <v>1602372.4999999995</v>
      </c>
      <c r="E16" s="164">
        <f t="shared" ref="E16:S16" si="0">SUM(E6:E15)</f>
        <v>1627766.2999999998</v>
      </c>
      <c r="F16" s="164">
        <f t="shared" si="0"/>
        <v>1688190.7999999998</v>
      </c>
      <c r="G16" s="164">
        <f t="shared" si="0"/>
        <v>1624484.4999999998</v>
      </c>
      <c r="H16" s="164">
        <f t="shared" si="0"/>
        <v>1735758.7</v>
      </c>
      <c r="I16" s="164">
        <f t="shared" si="0"/>
        <v>1826188.9</v>
      </c>
      <c r="J16" s="164">
        <f t="shared" si="0"/>
        <v>1934167.5</v>
      </c>
      <c r="K16" s="164">
        <f t="shared" si="0"/>
        <v>2021522.9000000001</v>
      </c>
      <c r="L16" s="164">
        <f t="shared" si="0"/>
        <v>1786189.5000000002</v>
      </c>
      <c r="M16" s="164">
        <f t="shared" si="0"/>
        <v>1562701.2000000002</v>
      </c>
      <c r="N16" s="164">
        <f t="shared" si="0"/>
        <v>1657684.4</v>
      </c>
      <c r="O16" s="164">
        <f t="shared" si="0"/>
        <v>1680900.6000000003</v>
      </c>
      <c r="P16" s="164">
        <f t="shared" si="0"/>
        <v>1856916.6</v>
      </c>
      <c r="Q16" s="164">
        <f t="shared" si="0"/>
        <v>1842109.5999999999</v>
      </c>
      <c r="R16" s="164">
        <f t="shared" si="0"/>
        <v>2032851.2</v>
      </c>
      <c r="S16" s="164">
        <f t="shared" si="0"/>
        <v>2321361.5</v>
      </c>
    </row>
    <row r="17" spans="1:19" ht="12.75" customHeight="1" x14ac:dyDescent="0.2"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</row>
    <row r="18" spans="1:19" ht="12.75" customHeight="1" x14ac:dyDescent="0.2">
      <c r="A18" s="220" t="s">
        <v>67</v>
      </c>
      <c r="B18" s="150" t="s">
        <v>45</v>
      </c>
      <c r="C18" s="151" t="s">
        <v>46</v>
      </c>
      <c r="D18" s="152">
        <v>13969.3</v>
      </c>
      <c r="E18" s="152">
        <v>13557.5</v>
      </c>
      <c r="F18" s="152">
        <v>13653.9</v>
      </c>
      <c r="G18" s="152">
        <v>13834</v>
      </c>
      <c r="H18" s="152">
        <v>14963.3</v>
      </c>
      <c r="I18" s="152">
        <v>11735.9</v>
      </c>
      <c r="J18" s="152">
        <v>12067.8</v>
      </c>
      <c r="K18" s="152">
        <v>12783.1</v>
      </c>
      <c r="L18" s="152">
        <v>12508.2</v>
      </c>
      <c r="M18" s="152">
        <v>9455.2000000000007</v>
      </c>
      <c r="N18" s="152">
        <v>12143.3</v>
      </c>
      <c r="O18" s="152">
        <v>11491.2</v>
      </c>
      <c r="P18" s="152">
        <v>12542.1</v>
      </c>
      <c r="Q18" s="152">
        <v>13490.6</v>
      </c>
      <c r="R18" s="152">
        <v>14567.3</v>
      </c>
      <c r="S18" s="152">
        <v>15424.9</v>
      </c>
    </row>
    <row r="19" spans="1:19" ht="12.75" customHeight="1" x14ac:dyDescent="0.2">
      <c r="A19" s="221"/>
      <c r="B19" s="154" t="s">
        <v>68</v>
      </c>
      <c r="C19" s="155" t="s">
        <v>69</v>
      </c>
      <c r="D19" s="156">
        <v>39766.699999999997</v>
      </c>
      <c r="E19" s="156">
        <v>36859.800000000003</v>
      </c>
      <c r="F19" s="156">
        <v>35448.400000000001</v>
      </c>
      <c r="G19" s="156">
        <v>31799.599999999999</v>
      </c>
      <c r="H19" s="156">
        <v>33072.5</v>
      </c>
      <c r="I19" s="156">
        <v>38986.500000000007</v>
      </c>
      <c r="J19" s="156">
        <v>45613.4</v>
      </c>
      <c r="K19" s="156">
        <v>44296.7</v>
      </c>
      <c r="L19" s="156">
        <v>44666.400000000001</v>
      </c>
      <c r="M19" s="156">
        <v>30566.6</v>
      </c>
      <c r="N19" s="156">
        <v>35425</v>
      </c>
      <c r="O19" s="156">
        <v>37010.9</v>
      </c>
      <c r="P19" s="156">
        <v>35021.599999999999</v>
      </c>
      <c r="Q19" s="156">
        <v>32283.4</v>
      </c>
      <c r="R19" s="156">
        <v>29547.7</v>
      </c>
      <c r="S19" s="156">
        <v>28215.599999999999</v>
      </c>
    </row>
    <row r="20" spans="1:19" ht="12.75" customHeight="1" x14ac:dyDescent="0.2">
      <c r="A20" s="221"/>
      <c r="B20" s="154" t="s">
        <v>70</v>
      </c>
      <c r="C20" s="155" t="s">
        <v>71</v>
      </c>
      <c r="D20" s="156">
        <v>233310.49999999965</v>
      </c>
      <c r="E20" s="156">
        <v>220464.29999999973</v>
      </c>
      <c r="F20" s="156">
        <v>214884.6999999999</v>
      </c>
      <c r="G20" s="156">
        <v>194026.10000000012</v>
      </c>
      <c r="H20" s="156">
        <v>196986.6999999999</v>
      </c>
      <c r="I20" s="156">
        <v>202110.30000000005</v>
      </c>
      <c r="J20" s="156">
        <v>204544.40000000023</v>
      </c>
      <c r="K20" s="156">
        <v>203446.90000000011</v>
      </c>
      <c r="L20" s="156">
        <v>179434.4</v>
      </c>
      <c r="M20" s="156">
        <v>149760.80000000005</v>
      </c>
      <c r="N20" s="156">
        <v>164497.89999999976</v>
      </c>
      <c r="O20" s="156">
        <v>167956.50000000026</v>
      </c>
      <c r="P20" s="156">
        <v>183020.69999999992</v>
      </c>
      <c r="Q20" s="156">
        <v>186757.8000000001</v>
      </c>
      <c r="R20" s="156">
        <v>201806.29999999981</v>
      </c>
      <c r="S20" s="156">
        <v>233343.50000000003</v>
      </c>
    </row>
    <row r="21" spans="1:19" ht="12.75" customHeight="1" x14ac:dyDescent="0.2">
      <c r="A21" s="221"/>
      <c r="B21" s="154" t="s">
        <v>72</v>
      </c>
      <c r="C21" s="155" t="s">
        <v>73</v>
      </c>
      <c r="D21" s="156">
        <v>20153.2</v>
      </c>
      <c r="E21" s="156">
        <v>18838.3</v>
      </c>
      <c r="F21" s="156">
        <v>20288.5</v>
      </c>
      <c r="G21" s="156">
        <v>19215.599999999999</v>
      </c>
      <c r="H21" s="156">
        <v>18513</v>
      </c>
      <c r="I21" s="156">
        <v>18319.7</v>
      </c>
      <c r="J21" s="156">
        <v>22796.400000000001</v>
      </c>
      <c r="K21" s="156">
        <v>23830.3</v>
      </c>
      <c r="L21" s="156">
        <v>18450.8</v>
      </c>
      <c r="M21" s="156">
        <v>25025.3</v>
      </c>
      <c r="N21" s="156">
        <v>17849.5</v>
      </c>
      <c r="O21" s="156">
        <v>16122</v>
      </c>
      <c r="P21" s="156">
        <v>25107.599999999999</v>
      </c>
      <c r="Q21" s="156">
        <v>28170.400000000001</v>
      </c>
      <c r="R21" s="156">
        <v>32082.1</v>
      </c>
      <c r="S21" s="156">
        <v>38971.4</v>
      </c>
    </row>
    <row r="22" spans="1:19" ht="12.75" customHeight="1" x14ac:dyDescent="0.2">
      <c r="A22" s="221"/>
      <c r="B22" s="154" t="s">
        <v>74</v>
      </c>
      <c r="C22" s="155" t="s">
        <v>75</v>
      </c>
      <c r="D22" s="156">
        <v>15198.2</v>
      </c>
      <c r="E22" s="156">
        <v>16041.9</v>
      </c>
      <c r="F22" s="156">
        <v>17053.900000000001</v>
      </c>
      <c r="G22" s="156">
        <v>17412.099999999999</v>
      </c>
      <c r="H22" s="156">
        <v>18486.400000000001</v>
      </c>
      <c r="I22" s="156">
        <v>20036.599999999995</v>
      </c>
      <c r="J22" s="156">
        <v>20958.400000000005</v>
      </c>
      <c r="K22" s="156">
        <v>22858.5</v>
      </c>
      <c r="L22" s="156">
        <v>20329.5</v>
      </c>
      <c r="M22" s="156">
        <v>17229</v>
      </c>
      <c r="N22" s="156">
        <v>19566.599999999999</v>
      </c>
      <c r="O22" s="156">
        <v>20586.900000000001</v>
      </c>
      <c r="P22" s="156">
        <v>21759.3</v>
      </c>
      <c r="Q22" s="156">
        <v>20209.400000000001</v>
      </c>
      <c r="R22" s="156">
        <v>21758.5</v>
      </c>
      <c r="S22" s="156">
        <v>23346.7</v>
      </c>
    </row>
    <row r="23" spans="1:19" ht="12.75" customHeight="1" x14ac:dyDescent="0.2">
      <c r="A23" s="221"/>
      <c r="B23" s="154" t="s">
        <v>49</v>
      </c>
      <c r="C23" s="155" t="s">
        <v>50</v>
      </c>
      <c r="D23" s="156">
        <v>94303.3</v>
      </c>
      <c r="E23" s="156">
        <v>95556.9</v>
      </c>
      <c r="F23" s="156">
        <v>108099.2</v>
      </c>
      <c r="G23" s="156">
        <v>103037.6</v>
      </c>
      <c r="H23" s="156">
        <v>109425.9</v>
      </c>
      <c r="I23" s="156">
        <v>120469.4</v>
      </c>
      <c r="J23" s="156">
        <v>129935.6</v>
      </c>
      <c r="K23" s="156">
        <v>138939.70000000001</v>
      </c>
      <c r="L23" s="156">
        <v>112499.4</v>
      </c>
      <c r="M23" s="156">
        <v>86535.6</v>
      </c>
      <c r="N23" s="156">
        <v>94057.2</v>
      </c>
      <c r="O23" s="156">
        <v>98392.6</v>
      </c>
      <c r="P23" s="156">
        <v>107572.1</v>
      </c>
      <c r="Q23" s="156">
        <v>107209.8</v>
      </c>
      <c r="R23" s="156">
        <v>121127.1</v>
      </c>
      <c r="S23" s="156">
        <v>140558.5</v>
      </c>
    </row>
    <row r="24" spans="1:19" ht="12.75" customHeight="1" x14ac:dyDescent="0.2">
      <c r="A24" s="221"/>
      <c r="B24" s="154" t="s">
        <v>76</v>
      </c>
      <c r="C24" s="155" t="s">
        <v>77</v>
      </c>
      <c r="D24" s="156">
        <v>181649.89999999997</v>
      </c>
      <c r="E24" s="156">
        <v>195100.19999999995</v>
      </c>
      <c r="F24" s="156">
        <v>194319.59999999992</v>
      </c>
      <c r="G24" s="156">
        <v>186069.2</v>
      </c>
      <c r="H24" s="156">
        <v>199983.8</v>
      </c>
      <c r="I24" s="156">
        <v>204167.90000000002</v>
      </c>
      <c r="J24" s="156">
        <v>213261.9</v>
      </c>
      <c r="K24" s="156">
        <v>221414.8</v>
      </c>
      <c r="L24" s="156">
        <v>195512.80000000005</v>
      </c>
      <c r="M24" s="156">
        <v>171103.60000000006</v>
      </c>
      <c r="N24" s="156">
        <v>185504.2</v>
      </c>
      <c r="O24" s="156">
        <v>184220.19999999995</v>
      </c>
      <c r="P24" s="156">
        <v>196831.80000000008</v>
      </c>
      <c r="Q24" s="156">
        <v>194444.60000000003</v>
      </c>
      <c r="R24" s="156">
        <v>217890.59999999998</v>
      </c>
      <c r="S24" s="156">
        <v>250019.20000000004</v>
      </c>
    </row>
    <row r="25" spans="1:19" ht="12.75" customHeight="1" x14ac:dyDescent="0.2">
      <c r="A25" s="221"/>
      <c r="B25" s="154" t="s">
        <v>78</v>
      </c>
      <c r="C25" s="155" t="s">
        <v>79</v>
      </c>
      <c r="D25" s="156">
        <v>74005.7</v>
      </c>
      <c r="E25" s="156">
        <v>74038</v>
      </c>
      <c r="F25" s="156">
        <v>76543.700000000012</v>
      </c>
      <c r="G25" s="156">
        <v>73363.8</v>
      </c>
      <c r="H25" s="156">
        <v>76105.899999999994</v>
      </c>
      <c r="I25" s="156">
        <v>78512.7</v>
      </c>
      <c r="J25" s="156">
        <v>79943.7</v>
      </c>
      <c r="K25" s="156">
        <v>83045.000000000015</v>
      </c>
      <c r="L25" s="156">
        <v>75188.39999999998</v>
      </c>
      <c r="M25" s="156">
        <v>63367.9</v>
      </c>
      <c r="N25" s="156">
        <v>70025.899999999994</v>
      </c>
      <c r="O25" s="156">
        <v>72132.10000000002</v>
      </c>
      <c r="P25" s="156">
        <v>77756.000000000015</v>
      </c>
      <c r="Q25" s="156">
        <v>79241.899999999994</v>
      </c>
      <c r="R25" s="156">
        <v>89301.8</v>
      </c>
      <c r="S25" s="156">
        <v>103568.3</v>
      </c>
    </row>
    <row r="26" spans="1:19" ht="12.75" customHeight="1" x14ac:dyDescent="0.2">
      <c r="A26" s="221"/>
      <c r="B26" s="154" t="s">
        <v>80</v>
      </c>
      <c r="C26" s="155" t="s">
        <v>81</v>
      </c>
      <c r="D26" s="156">
        <v>42574</v>
      </c>
      <c r="E26" s="156">
        <v>44219.9</v>
      </c>
      <c r="F26" s="156">
        <v>46432.3</v>
      </c>
      <c r="G26" s="156">
        <v>44898</v>
      </c>
      <c r="H26" s="156">
        <v>47698.400000000001</v>
      </c>
      <c r="I26" s="156">
        <v>49075.8</v>
      </c>
      <c r="J26" s="156">
        <v>50894</v>
      </c>
      <c r="K26" s="156">
        <v>52950.3</v>
      </c>
      <c r="L26" s="156">
        <v>45766.6</v>
      </c>
      <c r="M26" s="156">
        <v>39193.4</v>
      </c>
      <c r="N26" s="156">
        <v>40834</v>
      </c>
      <c r="O26" s="156">
        <v>42410.2</v>
      </c>
      <c r="P26" s="156">
        <v>50666.6</v>
      </c>
      <c r="Q26" s="156">
        <v>52930.8</v>
      </c>
      <c r="R26" s="156">
        <v>59071.9</v>
      </c>
      <c r="S26" s="156">
        <v>68103.199999999997</v>
      </c>
    </row>
    <row r="27" spans="1:19" ht="12.75" customHeight="1" x14ac:dyDescent="0.2">
      <c r="A27" s="221"/>
      <c r="B27" s="154" t="s">
        <v>53</v>
      </c>
      <c r="C27" s="155" t="s">
        <v>54</v>
      </c>
      <c r="D27" s="156">
        <v>96675.9</v>
      </c>
      <c r="E27" s="156">
        <v>94693.4</v>
      </c>
      <c r="F27" s="156">
        <v>100944.6</v>
      </c>
      <c r="G27" s="156">
        <v>98988.4</v>
      </c>
      <c r="H27" s="156">
        <v>107061</v>
      </c>
      <c r="I27" s="156">
        <v>108550.7</v>
      </c>
      <c r="J27" s="156">
        <v>111982.7</v>
      </c>
      <c r="K27" s="156">
        <v>117608.2</v>
      </c>
      <c r="L27" s="156">
        <v>105687.7</v>
      </c>
      <c r="M27" s="156">
        <v>92873.8</v>
      </c>
      <c r="N27" s="156">
        <v>97126.5</v>
      </c>
      <c r="O27" s="156">
        <v>101186.8</v>
      </c>
      <c r="P27" s="156">
        <v>110425.8</v>
      </c>
      <c r="Q27" s="156">
        <v>110664.6</v>
      </c>
      <c r="R27" s="156">
        <v>122238.6</v>
      </c>
      <c r="S27" s="156">
        <v>138669.70000000001</v>
      </c>
    </row>
    <row r="28" spans="1:19" ht="12.75" customHeight="1" x14ac:dyDescent="0.2">
      <c r="A28" s="221"/>
      <c r="B28" s="154" t="s">
        <v>55</v>
      </c>
      <c r="C28" s="155" t="s">
        <v>56</v>
      </c>
      <c r="D28" s="156">
        <v>81585.89999999998</v>
      </c>
      <c r="E28" s="156">
        <v>83128.3</v>
      </c>
      <c r="F28" s="156">
        <v>89154.5</v>
      </c>
      <c r="G28" s="156">
        <v>94618.4</v>
      </c>
      <c r="H28" s="156">
        <v>115617.5</v>
      </c>
      <c r="I28" s="156">
        <v>138060.79999999999</v>
      </c>
      <c r="J28" s="156">
        <v>150468.70000000001</v>
      </c>
      <c r="K28" s="156">
        <v>172860</v>
      </c>
      <c r="L28" s="156">
        <v>136135.5</v>
      </c>
      <c r="M28" s="156">
        <v>141338.4</v>
      </c>
      <c r="N28" s="156">
        <v>134842.20000000001</v>
      </c>
      <c r="O28" s="156">
        <v>131502.09999999998</v>
      </c>
      <c r="P28" s="156">
        <v>139196.20000000001</v>
      </c>
      <c r="Q28" s="156">
        <v>138985.70000000001</v>
      </c>
      <c r="R28" s="156">
        <v>151786.29999999999</v>
      </c>
      <c r="S28" s="156">
        <v>157427.29999999999</v>
      </c>
    </row>
    <row r="29" spans="1:19" ht="12.75" customHeight="1" x14ac:dyDescent="0.2">
      <c r="A29" s="221"/>
      <c r="B29" s="154" t="s">
        <v>57</v>
      </c>
      <c r="C29" s="155" t="s">
        <v>58</v>
      </c>
      <c r="D29" s="156">
        <v>233192.2</v>
      </c>
      <c r="E29" s="156">
        <v>235658.6</v>
      </c>
      <c r="F29" s="156">
        <v>238872.2</v>
      </c>
      <c r="G29" s="156">
        <v>225694</v>
      </c>
      <c r="H29" s="156">
        <v>233153.6</v>
      </c>
      <c r="I29" s="156">
        <v>242010.8</v>
      </c>
      <c r="J29" s="156">
        <v>253532.9</v>
      </c>
      <c r="K29" s="156">
        <v>261231.3</v>
      </c>
      <c r="L29" s="156">
        <v>243244.79999999999</v>
      </c>
      <c r="M29" s="156">
        <v>194011.9</v>
      </c>
      <c r="N29" s="156">
        <v>204289.8</v>
      </c>
      <c r="O29" s="156">
        <v>213119.3</v>
      </c>
      <c r="P29" s="156">
        <v>249200.2</v>
      </c>
      <c r="Q29" s="156">
        <v>242723.1</v>
      </c>
      <c r="R29" s="156">
        <v>273747.09999999998</v>
      </c>
      <c r="S29" s="156">
        <v>323098.8</v>
      </c>
    </row>
    <row r="30" spans="1:19" ht="12.75" customHeight="1" x14ac:dyDescent="0.2">
      <c r="A30" s="221"/>
      <c r="B30" s="154" t="s">
        <v>82</v>
      </c>
      <c r="C30" s="155" t="s">
        <v>83</v>
      </c>
      <c r="D30" s="156">
        <v>95868.600000000035</v>
      </c>
      <c r="E30" s="156">
        <v>101826.7</v>
      </c>
      <c r="F30" s="156">
        <v>109532</v>
      </c>
      <c r="G30" s="156">
        <v>106277.59999999998</v>
      </c>
      <c r="H30" s="156">
        <v>111684.80000000002</v>
      </c>
      <c r="I30" s="156">
        <v>115450.39999999998</v>
      </c>
      <c r="J30" s="156">
        <v>129805</v>
      </c>
      <c r="K30" s="156">
        <v>137693.29999999999</v>
      </c>
      <c r="L30" s="156">
        <v>122532.2</v>
      </c>
      <c r="M30" s="156">
        <v>105529</v>
      </c>
      <c r="N30" s="156">
        <v>112903.4</v>
      </c>
      <c r="O30" s="156">
        <v>115436.5</v>
      </c>
      <c r="P30" s="156">
        <v>130446.3</v>
      </c>
      <c r="Q30" s="156">
        <v>134070.79999999999</v>
      </c>
      <c r="R30" s="156">
        <v>150694.70000000001</v>
      </c>
      <c r="S30" s="156">
        <v>176954.90000000002</v>
      </c>
    </row>
    <row r="31" spans="1:19" ht="12.75" customHeight="1" x14ac:dyDescent="0.2">
      <c r="A31" s="221"/>
      <c r="B31" s="154" t="s">
        <v>84</v>
      </c>
      <c r="C31" s="155" t="s">
        <v>85</v>
      </c>
      <c r="D31" s="156">
        <v>65342.6</v>
      </c>
      <c r="E31" s="156">
        <v>67292.2</v>
      </c>
      <c r="F31" s="156">
        <v>69740.600000000006</v>
      </c>
      <c r="G31" s="156">
        <v>68425.8</v>
      </c>
      <c r="H31" s="156">
        <v>72855.299999999988</v>
      </c>
      <c r="I31" s="156">
        <v>74919.600000000006</v>
      </c>
      <c r="J31" s="156">
        <v>80885.399999999994</v>
      </c>
      <c r="K31" s="156">
        <v>84665.5</v>
      </c>
      <c r="L31" s="156">
        <v>76798.399999999994</v>
      </c>
      <c r="M31" s="156">
        <v>67304.2</v>
      </c>
      <c r="N31" s="156">
        <v>71864.2</v>
      </c>
      <c r="O31" s="156">
        <v>73681.8</v>
      </c>
      <c r="P31" s="156">
        <v>83884</v>
      </c>
      <c r="Q31" s="156">
        <v>84367.6</v>
      </c>
      <c r="R31" s="156">
        <v>94303.6</v>
      </c>
      <c r="S31" s="156">
        <v>107198.6</v>
      </c>
    </row>
    <row r="32" spans="1:19" ht="12.75" customHeight="1" x14ac:dyDescent="0.2">
      <c r="A32" s="221"/>
      <c r="B32" s="154" t="s">
        <v>86</v>
      </c>
      <c r="C32" s="155" t="s">
        <v>87</v>
      </c>
      <c r="D32" s="156">
        <v>78253.599999999977</v>
      </c>
      <c r="E32" s="156">
        <v>80772.5</v>
      </c>
      <c r="F32" s="156">
        <v>84258.1</v>
      </c>
      <c r="G32" s="156">
        <v>83583.499999999956</v>
      </c>
      <c r="H32" s="156">
        <v>90652.200000000041</v>
      </c>
      <c r="I32" s="156">
        <v>97338.39999999998</v>
      </c>
      <c r="J32" s="156">
        <v>101257.09999999996</v>
      </c>
      <c r="K32" s="156">
        <v>102665.39999999998</v>
      </c>
      <c r="L32" s="156">
        <v>91238.100000000049</v>
      </c>
      <c r="M32" s="156">
        <v>85135.89999999998</v>
      </c>
      <c r="N32" s="156">
        <v>91246.699999999968</v>
      </c>
      <c r="O32" s="156">
        <v>89793.500000000015</v>
      </c>
      <c r="P32" s="156">
        <v>97098.199999999983</v>
      </c>
      <c r="Q32" s="156">
        <v>93116.300000000017</v>
      </c>
      <c r="R32" s="156">
        <v>97943.2</v>
      </c>
      <c r="S32" s="156">
        <v>109836.9</v>
      </c>
    </row>
    <row r="33" spans="1:19" ht="12.75" customHeight="1" x14ac:dyDescent="0.2">
      <c r="A33" s="221"/>
      <c r="B33" s="154" t="s">
        <v>88</v>
      </c>
      <c r="C33" s="155" t="s">
        <v>89</v>
      </c>
      <c r="D33" s="156">
        <v>85824</v>
      </c>
      <c r="E33" s="156">
        <v>91128.4</v>
      </c>
      <c r="F33" s="156">
        <v>97924.7</v>
      </c>
      <c r="G33" s="156">
        <v>94722.5</v>
      </c>
      <c r="H33" s="156">
        <v>103417</v>
      </c>
      <c r="I33" s="156">
        <v>109653.4</v>
      </c>
      <c r="J33" s="156">
        <v>116354</v>
      </c>
      <c r="K33" s="156">
        <v>122534.1</v>
      </c>
      <c r="L33" s="156">
        <v>112537</v>
      </c>
      <c r="M33" s="156">
        <v>104415.6</v>
      </c>
      <c r="N33" s="156">
        <v>111024.2</v>
      </c>
      <c r="O33" s="156">
        <v>111392.1</v>
      </c>
      <c r="P33" s="156">
        <v>119905.8</v>
      </c>
      <c r="Q33" s="156">
        <v>115772.6</v>
      </c>
      <c r="R33" s="156">
        <v>126279</v>
      </c>
      <c r="S33" s="156">
        <v>141893.5</v>
      </c>
    </row>
    <row r="34" spans="1:19" ht="12.75" customHeight="1" x14ac:dyDescent="0.2">
      <c r="A34" s="221"/>
      <c r="B34" s="154" t="s">
        <v>90</v>
      </c>
      <c r="C34" s="155" t="s">
        <v>91</v>
      </c>
      <c r="D34" s="156">
        <v>96565.9</v>
      </c>
      <c r="E34" s="156">
        <v>102863.9</v>
      </c>
      <c r="F34" s="156">
        <v>111230.39999999999</v>
      </c>
      <c r="G34" s="156">
        <v>109646.1</v>
      </c>
      <c r="H34" s="156">
        <v>122165.7</v>
      </c>
      <c r="I34" s="156">
        <v>129780.6</v>
      </c>
      <c r="J34" s="156">
        <v>140585</v>
      </c>
      <c r="K34" s="156">
        <v>146653.70000000001</v>
      </c>
      <c r="L34" s="156">
        <v>127644.8</v>
      </c>
      <c r="M34" s="156">
        <v>120480.6</v>
      </c>
      <c r="N34" s="156">
        <v>128184.7</v>
      </c>
      <c r="O34" s="156">
        <v>128614.6</v>
      </c>
      <c r="P34" s="156">
        <v>141862.39999999999</v>
      </c>
      <c r="Q34" s="156">
        <v>135009.29999999999</v>
      </c>
      <c r="R34" s="156">
        <v>148371.20000000001</v>
      </c>
      <c r="S34" s="156">
        <v>170778.7</v>
      </c>
    </row>
    <row r="35" spans="1:19" ht="12.75" customHeight="1" x14ac:dyDescent="0.2">
      <c r="A35" s="221"/>
      <c r="B35" s="154" t="s">
        <v>92</v>
      </c>
      <c r="C35" s="155" t="s">
        <v>93</v>
      </c>
      <c r="D35" s="156">
        <v>20891.599999999999</v>
      </c>
      <c r="E35" s="156">
        <v>20981.899999999994</v>
      </c>
      <c r="F35" s="156">
        <v>22949.000000000004</v>
      </c>
      <c r="G35" s="156">
        <v>23166.5</v>
      </c>
      <c r="H35" s="156">
        <v>25409</v>
      </c>
      <c r="I35" s="156">
        <v>26681.799999999992</v>
      </c>
      <c r="J35" s="156">
        <v>27342.200000000015</v>
      </c>
      <c r="K35" s="156">
        <v>28028.500000000011</v>
      </c>
      <c r="L35" s="156">
        <v>25482.300000000003</v>
      </c>
      <c r="M35" s="156">
        <v>22397.7</v>
      </c>
      <c r="N35" s="156">
        <v>22978.600000000006</v>
      </c>
      <c r="O35" s="156">
        <v>23463.000000000011</v>
      </c>
      <c r="P35" s="156">
        <v>27900.999999999982</v>
      </c>
      <c r="Q35" s="156">
        <v>25944.899999999991</v>
      </c>
      <c r="R35" s="156">
        <v>28967.100000000009</v>
      </c>
      <c r="S35" s="156">
        <v>35259.799999999988</v>
      </c>
    </row>
    <row r="36" spans="1:19" ht="12.75" customHeight="1" x14ac:dyDescent="0.2">
      <c r="A36" s="221"/>
      <c r="B36" s="154" t="s">
        <v>94</v>
      </c>
      <c r="C36" s="155" t="s">
        <v>95</v>
      </c>
      <c r="D36" s="156">
        <v>26688.3</v>
      </c>
      <c r="E36" s="156">
        <v>27970.5</v>
      </c>
      <c r="F36" s="156">
        <v>29753.7</v>
      </c>
      <c r="G36" s="156">
        <v>28762</v>
      </c>
      <c r="H36" s="156">
        <v>31260.1</v>
      </c>
      <c r="I36" s="156">
        <v>32764</v>
      </c>
      <c r="J36" s="156">
        <v>34204.199999999997</v>
      </c>
      <c r="K36" s="156">
        <v>36183.800000000003</v>
      </c>
      <c r="L36" s="156">
        <v>33106.400000000001</v>
      </c>
      <c r="M36" s="156">
        <v>30891</v>
      </c>
      <c r="N36" s="156">
        <v>36124.5</v>
      </c>
      <c r="O36" s="156">
        <v>35627</v>
      </c>
      <c r="P36" s="156">
        <v>39257.80000000001</v>
      </c>
      <c r="Q36" s="156">
        <v>39138.800000000003</v>
      </c>
      <c r="R36" s="156">
        <v>43225.599999999999</v>
      </c>
      <c r="S36" s="156">
        <v>49610.1</v>
      </c>
    </row>
    <row r="37" spans="1:19" ht="12.75" customHeight="1" x14ac:dyDescent="0.2">
      <c r="A37" s="221"/>
      <c r="B37" s="154" t="s">
        <v>96</v>
      </c>
      <c r="C37" s="155" t="s">
        <v>97</v>
      </c>
      <c r="D37" s="156">
        <v>6553.1</v>
      </c>
      <c r="E37" s="156">
        <v>6773.1</v>
      </c>
      <c r="F37" s="156">
        <v>7106.8</v>
      </c>
      <c r="G37" s="156">
        <v>6943.7</v>
      </c>
      <c r="H37" s="156">
        <v>7246.6</v>
      </c>
      <c r="I37" s="156">
        <v>7563.6</v>
      </c>
      <c r="J37" s="156">
        <v>7734.7</v>
      </c>
      <c r="K37" s="156">
        <v>7833.8</v>
      </c>
      <c r="L37" s="156">
        <v>7425.8</v>
      </c>
      <c r="M37" s="156">
        <v>6085.7</v>
      </c>
      <c r="N37" s="156">
        <v>7196</v>
      </c>
      <c r="O37" s="156">
        <v>6761.3</v>
      </c>
      <c r="P37" s="156">
        <v>7461.1</v>
      </c>
      <c r="Q37" s="156">
        <v>7577.2</v>
      </c>
      <c r="R37" s="156">
        <v>8141.5</v>
      </c>
      <c r="S37" s="156">
        <v>9081.9</v>
      </c>
    </row>
    <row r="38" spans="1:19" ht="12.75" customHeight="1" x14ac:dyDescent="0.2">
      <c r="A38" s="221"/>
      <c r="B38" s="154" t="s">
        <v>98</v>
      </c>
      <c r="C38" s="155" t="s">
        <v>99</v>
      </c>
      <c r="D38" s="156">
        <v>0</v>
      </c>
      <c r="E38" s="156">
        <v>0</v>
      </c>
      <c r="F38" s="156">
        <v>0</v>
      </c>
      <c r="G38" s="156">
        <v>0</v>
      </c>
      <c r="H38" s="156">
        <v>0</v>
      </c>
      <c r="I38" s="156">
        <v>0</v>
      </c>
      <c r="J38" s="156">
        <v>0</v>
      </c>
      <c r="K38" s="156">
        <v>0</v>
      </c>
      <c r="L38" s="156">
        <v>0</v>
      </c>
      <c r="M38" s="156">
        <v>0</v>
      </c>
      <c r="N38" s="156">
        <v>0</v>
      </c>
      <c r="O38" s="156">
        <v>0</v>
      </c>
      <c r="P38" s="156">
        <v>0</v>
      </c>
      <c r="Q38" s="156">
        <v>0</v>
      </c>
      <c r="R38" s="156">
        <v>0</v>
      </c>
      <c r="S38" s="156">
        <v>0</v>
      </c>
    </row>
    <row r="39" spans="1:19" ht="12.75" customHeight="1" x14ac:dyDescent="0.2">
      <c r="A39" s="222"/>
      <c r="B39" s="162" t="s">
        <v>65</v>
      </c>
      <c r="C39" s="163" t="s">
        <v>66</v>
      </c>
      <c r="D39" s="164">
        <f>SUM(D18:D38)</f>
        <v>1602372.4999999998</v>
      </c>
      <c r="E39" s="164">
        <f t="shared" ref="E39:S39" si="1">SUM(E18:E38)</f>
        <v>1627766.2999999996</v>
      </c>
      <c r="F39" s="164">
        <f t="shared" si="1"/>
        <v>1688190.8</v>
      </c>
      <c r="G39" s="164">
        <f t="shared" si="1"/>
        <v>1624484.5000000005</v>
      </c>
      <c r="H39" s="164">
        <f t="shared" si="1"/>
        <v>1735758.7000000002</v>
      </c>
      <c r="I39" s="164">
        <f t="shared" si="1"/>
        <v>1826188.9000000001</v>
      </c>
      <c r="J39" s="164">
        <f t="shared" si="1"/>
        <v>1934167.4999999998</v>
      </c>
      <c r="K39" s="164">
        <f t="shared" si="1"/>
        <v>2021522.9000000001</v>
      </c>
      <c r="L39" s="164">
        <f t="shared" si="1"/>
        <v>1786189.5</v>
      </c>
      <c r="M39" s="164">
        <f t="shared" si="1"/>
        <v>1562701.2000000002</v>
      </c>
      <c r="N39" s="164">
        <f t="shared" si="1"/>
        <v>1657684.3999999997</v>
      </c>
      <c r="O39" s="164">
        <f t="shared" si="1"/>
        <v>1680900.6000000006</v>
      </c>
      <c r="P39" s="164">
        <f t="shared" si="1"/>
        <v>1856916.6</v>
      </c>
      <c r="Q39" s="164">
        <f t="shared" si="1"/>
        <v>1842109.6000000006</v>
      </c>
      <c r="R39" s="164">
        <f t="shared" si="1"/>
        <v>2032851.2</v>
      </c>
      <c r="S39" s="164">
        <f t="shared" si="1"/>
        <v>2321361.5</v>
      </c>
    </row>
    <row r="40" spans="1:19" ht="12.75" customHeight="1" x14ac:dyDescent="0.2">
      <c r="C40" s="165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</row>
    <row r="41" spans="1:19" ht="12.75" customHeight="1" x14ac:dyDescent="0.2">
      <c r="A41" s="220" t="s">
        <v>100</v>
      </c>
      <c r="B41" s="150" t="s">
        <v>101</v>
      </c>
      <c r="C41" s="151" t="s">
        <v>102</v>
      </c>
      <c r="D41" s="152">
        <v>33887.9</v>
      </c>
      <c r="E41" s="152">
        <v>33275.4</v>
      </c>
      <c r="F41" s="152">
        <v>33891.5</v>
      </c>
      <c r="G41" s="152">
        <v>34457.1</v>
      </c>
      <c r="H41" s="152">
        <v>32105.9</v>
      </c>
      <c r="I41" s="152">
        <v>34137.199999999997</v>
      </c>
      <c r="J41" s="152">
        <v>32295.8</v>
      </c>
      <c r="K41" s="152">
        <v>30736.2</v>
      </c>
      <c r="L41" s="152">
        <v>26686.6</v>
      </c>
      <c r="M41" s="152">
        <v>27523.7</v>
      </c>
      <c r="N41" s="152">
        <v>26278.799999999999</v>
      </c>
      <c r="O41" s="152">
        <v>26261.7</v>
      </c>
      <c r="P41" s="152">
        <v>29509</v>
      </c>
      <c r="Q41" s="152">
        <v>30485.4</v>
      </c>
      <c r="R41" s="152">
        <v>32547.3</v>
      </c>
      <c r="S41" s="152">
        <v>37079.800000000003</v>
      </c>
    </row>
    <row r="42" spans="1:19" ht="12.75" customHeight="1" x14ac:dyDescent="0.2">
      <c r="A42" s="221"/>
      <c r="B42" s="154" t="s">
        <v>103</v>
      </c>
      <c r="C42" s="155" t="s">
        <v>104</v>
      </c>
      <c r="D42" s="156">
        <v>9997</v>
      </c>
      <c r="E42" s="156">
        <v>9029.2000000000007</v>
      </c>
      <c r="F42" s="156">
        <v>7628.5</v>
      </c>
      <c r="G42" s="156">
        <v>6725.5</v>
      </c>
      <c r="H42" s="156">
        <v>6296.2</v>
      </c>
      <c r="I42" s="156">
        <v>5903.8</v>
      </c>
      <c r="J42" s="156">
        <v>6350</v>
      </c>
      <c r="K42" s="156">
        <v>6495.3</v>
      </c>
      <c r="L42" s="156">
        <v>5312.2</v>
      </c>
      <c r="M42" s="156">
        <v>3829.7</v>
      </c>
      <c r="N42" s="156">
        <v>5370.5</v>
      </c>
      <c r="O42" s="156">
        <v>5448.9</v>
      </c>
      <c r="P42" s="156">
        <v>6014.5</v>
      </c>
      <c r="Q42" s="156">
        <v>6853</v>
      </c>
      <c r="R42" s="156">
        <v>7283</v>
      </c>
      <c r="S42" s="156">
        <v>8690.6</v>
      </c>
    </row>
    <row r="43" spans="1:19" ht="12.75" customHeight="1" x14ac:dyDescent="0.2">
      <c r="A43" s="221"/>
      <c r="B43" s="154" t="s">
        <v>105</v>
      </c>
      <c r="C43" s="155" t="s">
        <v>106</v>
      </c>
      <c r="D43" s="156">
        <v>20040.000000000004</v>
      </c>
      <c r="E43" s="156">
        <v>19420.499999999996</v>
      </c>
      <c r="F43" s="156">
        <v>20102.400000000005</v>
      </c>
      <c r="G43" s="156">
        <v>16704</v>
      </c>
      <c r="H43" s="156">
        <v>18832.699999999997</v>
      </c>
      <c r="I43" s="156">
        <v>18226.099999999999</v>
      </c>
      <c r="J43" s="156">
        <v>18103.900000000001</v>
      </c>
      <c r="K43" s="156">
        <v>18048</v>
      </c>
      <c r="L43" s="156">
        <v>15105.2</v>
      </c>
      <c r="M43" s="156">
        <v>11828</v>
      </c>
      <c r="N43" s="156">
        <v>12586.3</v>
      </c>
      <c r="O43" s="156">
        <v>12347.3</v>
      </c>
      <c r="P43" s="156">
        <v>13670.5</v>
      </c>
      <c r="Q43" s="156">
        <v>13647.2</v>
      </c>
      <c r="R43" s="156">
        <v>14492.9</v>
      </c>
      <c r="S43" s="156">
        <v>16284.6</v>
      </c>
    </row>
    <row r="44" spans="1:19" ht="12.75" customHeight="1" x14ac:dyDescent="0.2">
      <c r="A44" s="221"/>
      <c r="B44" s="154" t="s">
        <v>107</v>
      </c>
      <c r="C44" s="155" t="s">
        <v>108</v>
      </c>
      <c r="D44" s="156">
        <v>2994.4</v>
      </c>
      <c r="E44" s="156">
        <v>2653.3</v>
      </c>
      <c r="F44" s="156">
        <v>3128</v>
      </c>
      <c r="G44" s="156">
        <v>1802</v>
      </c>
      <c r="H44" s="156">
        <v>3850.2</v>
      </c>
      <c r="I44" s="156">
        <v>3615.1</v>
      </c>
      <c r="J44" s="156">
        <v>3722.9</v>
      </c>
      <c r="K44" s="156">
        <v>4522.6000000000004</v>
      </c>
      <c r="L44" s="156">
        <v>3184.8</v>
      </c>
      <c r="M44" s="156">
        <v>6570.6</v>
      </c>
      <c r="N44" s="156">
        <v>5182.8</v>
      </c>
      <c r="O44" s="156">
        <v>4850.8999999999996</v>
      </c>
      <c r="P44" s="156">
        <v>4651.8</v>
      </c>
      <c r="Q44" s="156">
        <v>2716.5</v>
      </c>
      <c r="R44" s="156">
        <v>2775</v>
      </c>
      <c r="S44" s="156">
        <v>4221.3</v>
      </c>
    </row>
    <row r="45" spans="1:19" ht="12.75" customHeight="1" x14ac:dyDescent="0.2">
      <c r="A45" s="221"/>
      <c r="B45" s="154" t="s">
        <v>109</v>
      </c>
      <c r="C45" s="155" t="s">
        <v>110</v>
      </c>
      <c r="D45" s="156">
        <v>16335.2</v>
      </c>
      <c r="E45" s="156">
        <v>16415</v>
      </c>
      <c r="F45" s="156">
        <v>16535.5</v>
      </c>
      <c r="G45" s="156">
        <v>16656.3</v>
      </c>
      <c r="H45" s="156">
        <v>14359.2</v>
      </c>
      <c r="I45" s="156">
        <v>16335.2</v>
      </c>
      <c r="J45" s="156">
        <v>15931.5</v>
      </c>
      <c r="K45" s="156">
        <v>15045.2</v>
      </c>
      <c r="L45" s="156">
        <v>12088.7</v>
      </c>
      <c r="M45" s="156">
        <v>8626.7999999999975</v>
      </c>
      <c r="N45" s="156">
        <v>10235</v>
      </c>
      <c r="O45" s="156">
        <v>8404.4</v>
      </c>
      <c r="P45" s="156">
        <v>9919</v>
      </c>
      <c r="Q45" s="156">
        <v>10552.7</v>
      </c>
      <c r="R45" s="156">
        <v>11767.5</v>
      </c>
      <c r="S45" s="156">
        <v>16044.9</v>
      </c>
    </row>
    <row r="46" spans="1:19" ht="12.75" customHeight="1" x14ac:dyDescent="0.2">
      <c r="A46" s="221"/>
      <c r="B46" s="154" t="s">
        <v>111</v>
      </c>
      <c r="C46" s="155" t="s">
        <v>112</v>
      </c>
      <c r="D46" s="156">
        <v>11455.7</v>
      </c>
      <c r="E46" s="156">
        <v>13578.4</v>
      </c>
      <c r="F46" s="156">
        <v>13347</v>
      </c>
      <c r="G46" s="156">
        <v>14154.8</v>
      </c>
      <c r="H46" s="156">
        <v>12072.3</v>
      </c>
      <c r="I46" s="156">
        <v>11873.4</v>
      </c>
      <c r="J46" s="156">
        <v>13851.5</v>
      </c>
      <c r="K46" s="156">
        <v>14238.5</v>
      </c>
      <c r="L46" s="156">
        <v>15842.4</v>
      </c>
      <c r="M46" s="156">
        <v>15044.8</v>
      </c>
      <c r="N46" s="156">
        <v>16362</v>
      </c>
      <c r="O46" s="156">
        <v>16089.8</v>
      </c>
      <c r="P46" s="156">
        <v>15807.7</v>
      </c>
      <c r="Q46" s="156">
        <v>14858.8</v>
      </c>
      <c r="R46" s="156">
        <v>15159</v>
      </c>
      <c r="S46" s="156">
        <v>16558.7</v>
      </c>
    </row>
    <row r="47" spans="1:19" ht="12.75" customHeight="1" x14ac:dyDescent="0.2">
      <c r="A47" s="221"/>
      <c r="B47" s="154" t="s">
        <v>113</v>
      </c>
      <c r="C47" s="155" t="s">
        <v>114</v>
      </c>
      <c r="D47" s="156">
        <v>20315.7</v>
      </c>
      <c r="E47" s="156">
        <v>20020.3</v>
      </c>
      <c r="F47" s="156">
        <v>20472.900000000001</v>
      </c>
      <c r="G47" s="156">
        <v>17863.000000000004</v>
      </c>
      <c r="H47" s="156">
        <v>17926.5</v>
      </c>
      <c r="I47" s="156">
        <v>17907.3</v>
      </c>
      <c r="J47" s="156">
        <v>17071.3</v>
      </c>
      <c r="K47" s="156">
        <v>17833.2</v>
      </c>
      <c r="L47" s="156">
        <v>15502.1</v>
      </c>
      <c r="M47" s="156">
        <v>12574.4</v>
      </c>
      <c r="N47" s="156">
        <v>13324.2</v>
      </c>
      <c r="O47" s="156">
        <v>13282.9</v>
      </c>
      <c r="P47" s="156">
        <v>14810</v>
      </c>
      <c r="Q47" s="156">
        <v>14795.2</v>
      </c>
      <c r="R47" s="156">
        <v>15826.4</v>
      </c>
      <c r="S47" s="156">
        <v>18939.400000000001</v>
      </c>
    </row>
    <row r="48" spans="1:19" ht="12.75" customHeight="1" x14ac:dyDescent="0.2">
      <c r="A48" s="221"/>
      <c r="B48" s="154" t="s">
        <v>115</v>
      </c>
      <c r="C48" s="155" t="s">
        <v>116</v>
      </c>
      <c r="D48" s="156">
        <v>27370.9</v>
      </c>
      <c r="E48" s="156">
        <v>25135.5</v>
      </c>
      <c r="F48" s="156">
        <v>23938.1</v>
      </c>
      <c r="G48" s="156">
        <v>20915</v>
      </c>
      <c r="H48" s="156">
        <v>21187.3</v>
      </c>
      <c r="I48" s="156">
        <v>23291.9</v>
      </c>
      <c r="J48" s="156">
        <v>24467.200000000001</v>
      </c>
      <c r="K48" s="156">
        <v>25727</v>
      </c>
      <c r="L48" s="156">
        <v>22669.200000000001</v>
      </c>
      <c r="M48" s="156">
        <v>15207.5</v>
      </c>
      <c r="N48" s="156">
        <v>17438</v>
      </c>
      <c r="O48" s="156">
        <v>18465.7</v>
      </c>
      <c r="P48" s="156">
        <v>21610.1</v>
      </c>
      <c r="Q48" s="156">
        <v>22231.1</v>
      </c>
      <c r="R48" s="156">
        <v>24307.8</v>
      </c>
      <c r="S48" s="156">
        <v>28386.400000000001</v>
      </c>
    </row>
    <row r="49" spans="1:19" ht="12.75" customHeight="1" x14ac:dyDescent="0.2">
      <c r="A49" s="221"/>
      <c r="B49" s="154" t="s">
        <v>117</v>
      </c>
      <c r="C49" s="155" t="s">
        <v>118</v>
      </c>
      <c r="D49" s="156">
        <v>16635.5</v>
      </c>
      <c r="E49" s="156">
        <v>12938.4</v>
      </c>
      <c r="F49" s="156">
        <v>11084.1</v>
      </c>
      <c r="G49" s="156">
        <v>6992.9</v>
      </c>
      <c r="H49" s="156">
        <v>9446.6</v>
      </c>
      <c r="I49" s="156">
        <v>10078.999999999998</v>
      </c>
      <c r="J49" s="156">
        <v>9753.1</v>
      </c>
      <c r="K49" s="156">
        <v>9362.2999999999993</v>
      </c>
      <c r="L49" s="156">
        <v>8775.7999999999993</v>
      </c>
      <c r="M49" s="156">
        <v>7911.9</v>
      </c>
      <c r="N49" s="156">
        <v>8824.5</v>
      </c>
      <c r="O49" s="156">
        <v>8509.2000000000007</v>
      </c>
      <c r="P49" s="156">
        <v>9769.7999999999993</v>
      </c>
      <c r="Q49" s="156">
        <v>9204.4999999999982</v>
      </c>
      <c r="R49" s="156">
        <v>9947.7000000000007</v>
      </c>
      <c r="S49" s="156">
        <v>10692.4</v>
      </c>
    </row>
    <row r="50" spans="1:19" ht="12.75" customHeight="1" x14ac:dyDescent="0.2">
      <c r="A50" s="221"/>
      <c r="B50" s="154" t="s">
        <v>119</v>
      </c>
      <c r="C50" s="155" t="s">
        <v>120</v>
      </c>
      <c r="D50" s="156">
        <v>8737</v>
      </c>
      <c r="E50" s="156">
        <v>8527.5</v>
      </c>
      <c r="F50" s="156">
        <v>7607.8</v>
      </c>
      <c r="G50" s="156">
        <v>7313.7</v>
      </c>
      <c r="H50" s="156">
        <v>6445.1</v>
      </c>
      <c r="I50" s="156">
        <v>5857</v>
      </c>
      <c r="J50" s="156">
        <v>6650.7</v>
      </c>
      <c r="K50" s="156">
        <v>6290.7</v>
      </c>
      <c r="L50" s="156">
        <v>6137.3</v>
      </c>
      <c r="M50" s="156">
        <v>4598.4999999999991</v>
      </c>
      <c r="N50" s="156">
        <v>5267.9</v>
      </c>
      <c r="O50" s="156">
        <v>5360.2</v>
      </c>
      <c r="P50" s="156">
        <v>5777.7</v>
      </c>
      <c r="Q50" s="156">
        <v>5626.1</v>
      </c>
      <c r="R50" s="156">
        <v>6387.4</v>
      </c>
      <c r="S50" s="156">
        <v>7013.9</v>
      </c>
    </row>
    <row r="51" spans="1:19" ht="12.75" customHeight="1" x14ac:dyDescent="0.2">
      <c r="A51" s="221"/>
      <c r="B51" s="154" t="s">
        <v>121</v>
      </c>
      <c r="C51" s="155" t="s">
        <v>122</v>
      </c>
      <c r="D51" s="156">
        <v>17260.599999999999</v>
      </c>
      <c r="E51" s="156">
        <v>15898.8</v>
      </c>
      <c r="F51" s="156">
        <v>15355.5</v>
      </c>
      <c r="G51" s="156">
        <v>11456.8</v>
      </c>
      <c r="H51" s="156">
        <v>13877.3</v>
      </c>
      <c r="I51" s="156">
        <v>14565.7</v>
      </c>
      <c r="J51" s="156">
        <v>14329.7</v>
      </c>
      <c r="K51" s="156">
        <v>14190.3</v>
      </c>
      <c r="L51" s="156">
        <v>13349.6</v>
      </c>
      <c r="M51" s="156">
        <v>7513.4</v>
      </c>
      <c r="N51" s="156">
        <v>10798.1</v>
      </c>
      <c r="O51" s="156">
        <v>12670</v>
      </c>
      <c r="P51" s="156">
        <v>13587.9</v>
      </c>
      <c r="Q51" s="156">
        <v>13542.4</v>
      </c>
      <c r="R51" s="156">
        <v>14353.9</v>
      </c>
      <c r="S51" s="156">
        <v>14264.9</v>
      </c>
    </row>
    <row r="52" spans="1:19" ht="12.75" customHeight="1" x14ac:dyDescent="0.2">
      <c r="A52" s="221"/>
      <c r="B52" s="154" t="s">
        <v>123</v>
      </c>
      <c r="C52" s="155" t="s">
        <v>124</v>
      </c>
      <c r="D52" s="156">
        <v>27477.5</v>
      </c>
      <c r="E52" s="156">
        <v>25563.200000000001</v>
      </c>
      <c r="F52" s="156">
        <v>24596.5</v>
      </c>
      <c r="G52" s="156">
        <v>23376.1</v>
      </c>
      <c r="H52" s="156">
        <v>24558.7</v>
      </c>
      <c r="I52" s="156">
        <v>23346</v>
      </c>
      <c r="J52" s="156">
        <v>24860.3</v>
      </c>
      <c r="K52" s="156">
        <v>22713.9</v>
      </c>
      <c r="L52" s="156">
        <v>19409</v>
      </c>
      <c r="M52" s="156">
        <v>15291.7</v>
      </c>
      <c r="N52" s="156">
        <v>17858.8</v>
      </c>
      <c r="O52" s="156">
        <v>21006.400000000001</v>
      </c>
      <c r="P52" s="156">
        <v>21495.4</v>
      </c>
      <c r="Q52" s="156">
        <v>24911.1</v>
      </c>
      <c r="R52" s="156">
        <v>27781.200000000001</v>
      </c>
      <c r="S52" s="156">
        <v>33337.9</v>
      </c>
    </row>
    <row r="53" spans="1:19" ht="12.75" customHeight="1" x14ac:dyDescent="0.2">
      <c r="A53" s="221"/>
      <c r="B53" s="154" t="s">
        <v>125</v>
      </c>
      <c r="C53" s="155" t="s">
        <v>126</v>
      </c>
      <c r="D53" s="156">
        <v>20803.099999999693</v>
      </c>
      <c r="E53" s="156">
        <v>18008.799999999741</v>
      </c>
      <c r="F53" s="156">
        <v>17196.899999999892</v>
      </c>
      <c r="G53" s="156">
        <v>15608.900000000103</v>
      </c>
      <c r="H53" s="156">
        <v>16028.699999999906</v>
      </c>
      <c r="I53" s="156">
        <v>16972.600000000039</v>
      </c>
      <c r="J53" s="156">
        <v>17156.500000000229</v>
      </c>
      <c r="K53" s="156">
        <v>18243.700000000092</v>
      </c>
      <c r="L53" s="156">
        <v>15371.499999999964</v>
      </c>
      <c r="M53" s="156">
        <v>13239.800000000037</v>
      </c>
      <c r="N53" s="156">
        <v>14970.999999999794</v>
      </c>
      <c r="O53" s="156">
        <v>15259.100000000266</v>
      </c>
      <c r="P53" s="156">
        <v>16397.299999999934</v>
      </c>
      <c r="Q53" s="156">
        <v>17333.800000000112</v>
      </c>
      <c r="R53" s="156">
        <v>19177.199999999833</v>
      </c>
      <c r="S53" s="156">
        <v>21828.700000000026</v>
      </c>
    </row>
    <row r="54" spans="1:19" ht="12.75" customHeight="1" x14ac:dyDescent="0.2">
      <c r="A54" s="222"/>
      <c r="B54" s="162" t="s">
        <v>65</v>
      </c>
      <c r="C54" s="166" t="s">
        <v>71</v>
      </c>
      <c r="D54" s="164">
        <f>SUM(D41:D53)</f>
        <v>233310.49999999968</v>
      </c>
      <c r="E54" s="164">
        <f t="shared" ref="E54:S54" si="2">SUM(E41:E53)</f>
        <v>220464.29999999976</v>
      </c>
      <c r="F54" s="164">
        <f t="shared" si="2"/>
        <v>214884.6999999999</v>
      </c>
      <c r="G54" s="164">
        <f t="shared" si="2"/>
        <v>194026.10000000012</v>
      </c>
      <c r="H54" s="164">
        <f t="shared" si="2"/>
        <v>196986.6999999999</v>
      </c>
      <c r="I54" s="164">
        <f t="shared" si="2"/>
        <v>202110.30000000005</v>
      </c>
      <c r="J54" s="164">
        <f t="shared" si="2"/>
        <v>204544.40000000026</v>
      </c>
      <c r="K54" s="164">
        <f t="shared" si="2"/>
        <v>203446.90000000008</v>
      </c>
      <c r="L54" s="164">
        <f t="shared" si="2"/>
        <v>179434.39999999997</v>
      </c>
      <c r="M54" s="164">
        <f t="shared" si="2"/>
        <v>149760.80000000002</v>
      </c>
      <c r="N54" s="164">
        <f t="shared" si="2"/>
        <v>164497.89999999976</v>
      </c>
      <c r="O54" s="164">
        <f t="shared" si="2"/>
        <v>167956.50000000026</v>
      </c>
      <c r="P54" s="164">
        <f t="shared" si="2"/>
        <v>183020.69999999992</v>
      </c>
      <c r="Q54" s="164">
        <f t="shared" si="2"/>
        <v>186757.8000000001</v>
      </c>
      <c r="R54" s="164">
        <f t="shared" si="2"/>
        <v>201806.29999999984</v>
      </c>
      <c r="S54" s="164">
        <f t="shared" si="2"/>
        <v>233343.5</v>
      </c>
    </row>
    <row r="55" spans="1:19" ht="12.75" customHeight="1" x14ac:dyDescent="0.2">
      <c r="C55" s="165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</row>
    <row r="56" spans="1:19" ht="12.75" customHeight="1" x14ac:dyDescent="0.2">
      <c r="A56" s="220" t="s">
        <v>127</v>
      </c>
      <c r="B56" s="150" t="s">
        <v>101</v>
      </c>
      <c r="C56" s="151" t="s">
        <v>102</v>
      </c>
      <c r="D56" s="152">
        <v>33887.9</v>
      </c>
      <c r="E56" s="152">
        <v>33275.4</v>
      </c>
      <c r="F56" s="152">
        <v>33891.5</v>
      </c>
      <c r="G56" s="152">
        <v>34457.1</v>
      </c>
      <c r="H56" s="152">
        <v>32105.9</v>
      </c>
      <c r="I56" s="152">
        <v>34137.199999999997</v>
      </c>
      <c r="J56" s="152">
        <v>32295.8</v>
      </c>
      <c r="K56" s="152">
        <v>30736.2</v>
      </c>
      <c r="L56" s="152">
        <v>26686.6</v>
      </c>
      <c r="M56" s="152">
        <v>27523.7</v>
      </c>
      <c r="N56" s="152">
        <v>26278.799999999999</v>
      </c>
      <c r="O56" s="152">
        <v>26261.7</v>
      </c>
      <c r="P56" s="152">
        <v>29509</v>
      </c>
      <c r="Q56" s="152">
        <v>30485.4</v>
      </c>
      <c r="R56" s="152">
        <v>32547.3</v>
      </c>
      <c r="S56" s="152">
        <v>37079.800000000003</v>
      </c>
    </row>
    <row r="57" spans="1:19" ht="12.75" customHeight="1" x14ac:dyDescent="0.2">
      <c r="A57" s="221"/>
      <c r="B57" s="154" t="s">
        <v>103</v>
      </c>
      <c r="C57" s="155" t="s">
        <v>104</v>
      </c>
      <c r="D57" s="156">
        <v>9997</v>
      </c>
      <c r="E57" s="156">
        <v>9029.2000000000007</v>
      </c>
      <c r="F57" s="156">
        <v>7628.5</v>
      </c>
      <c r="G57" s="156">
        <v>6725.5</v>
      </c>
      <c r="H57" s="156">
        <v>6296.2</v>
      </c>
      <c r="I57" s="156">
        <v>5903.8</v>
      </c>
      <c r="J57" s="156">
        <v>6350</v>
      </c>
      <c r="K57" s="156">
        <v>6495.3</v>
      </c>
      <c r="L57" s="156">
        <v>5312.2</v>
      </c>
      <c r="M57" s="156">
        <v>3829.7</v>
      </c>
      <c r="N57" s="156">
        <v>5370.5</v>
      </c>
      <c r="O57" s="156">
        <v>5448.9</v>
      </c>
      <c r="P57" s="156">
        <v>6014.5</v>
      </c>
      <c r="Q57" s="156">
        <v>6853</v>
      </c>
      <c r="R57" s="156">
        <v>7283</v>
      </c>
      <c r="S57" s="156">
        <v>8690.6</v>
      </c>
    </row>
    <row r="58" spans="1:19" ht="12.75" customHeight="1" x14ac:dyDescent="0.2">
      <c r="A58" s="221"/>
      <c r="B58" s="154" t="s">
        <v>128</v>
      </c>
      <c r="C58" s="155" t="s">
        <v>129</v>
      </c>
      <c r="D58" s="156">
        <v>3499.7</v>
      </c>
      <c r="E58" s="156">
        <v>3430</v>
      </c>
      <c r="F58" s="156">
        <v>3722.8</v>
      </c>
      <c r="G58" s="156">
        <v>3505.8</v>
      </c>
      <c r="H58" s="156">
        <v>3931.3</v>
      </c>
      <c r="I58" s="156">
        <v>3792</v>
      </c>
      <c r="J58" s="156">
        <v>3555.7</v>
      </c>
      <c r="K58" s="156">
        <v>3910.3</v>
      </c>
      <c r="L58" s="156">
        <v>3408.3</v>
      </c>
      <c r="M58" s="156">
        <v>2285.1999999999998</v>
      </c>
      <c r="N58" s="156">
        <v>2659</v>
      </c>
      <c r="O58" s="156">
        <v>2447.3000000000002</v>
      </c>
      <c r="P58" s="156">
        <v>2924</v>
      </c>
      <c r="Q58" s="156">
        <v>2973.2</v>
      </c>
      <c r="R58" s="156">
        <v>2997.1</v>
      </c>
      <c r="S58" s="156">
        <v>3347.8</v>
      </c>
    </row>
    <row r="59" spans="1:19" ht="12.75" customHeight="1" x14ac:dyDescent="0.2">
      <c r="A59" s="221"/>
      <c r="B59" s="154" t="s">
        <v>130</v>
      </c>
      <c r="C59" s="155" t="s">
        <v>131</v>
      </c>
      <c r="D59" s="156">
        <v>5908.3</v>
      </c>
      <c r="E59" s="156">
        <v>5552.6</v>
      </c>
      <c r="F59" s="156">
        <v>5764.7</v>
      </c>
      <c r="G59" s="156">
        <v>4569.3999999999996</v>
      </c>
      <c r="H59" s="156">
        <v>5291.3</v>
      </c>
      <c r="I59" s="156">
        <v>4849.3999999999996</v>
      </c>
      <c r="J59" s="156">
        <v>4774.6000000000004</v>
      </c>
      <c r="K59" s="156">
        <v>4925.8999999999996</v>
      </c>
      <c r="L59" s="156">
        <v>4497.2000000000007</v>
      </c>
      <c r="M59" s="156">
        <v>4251.7</v>
      </c>
      <c r="N59" s="156">
        <v>4232.7</v>
      </c>
      <c r="O59" s="156">
        <v>4099.6000000000004</v>
      </c>
      <c r="P59" s="156">
        <v>4624.7000000000007</v>
      </c>
      <c r="Q59" s="156">
        <v>4933.7</v>
      </c>
      <c r="R59" s="156">
        <v>5289.5</v>
      </c>
      <c r="S59" s="156">
        <v>5976.5</v>
      </c>
    </row>
    <row r="60" spans="1:19" ht="12.75" customHeight="1" x14ac:dyDescent="0.2">
      <c r="A60" s="221"/>
      <c r="B60" s="154" t="s">
        <v>132</v>
      </c>
      <c r="C60" s="155" t="s">
        <v>12</v>
      </c>
      <c r="D60" s="156">
        <v>10632</v>
      </c>
      <c r="E60" s="156">
        <v>10437.899999999998</v>
      </c>
      <c r="F60" s="156">
        <v>10614.900000000005</v>
      </c>
      <c r="G60" s="156">
        <v>8628.8000000000011</v>
      </c>
      <c r="H60" s="156">
        <v>9610.0999999999985</v>
      </c>
      <c r="I60" s="156">
        <v>9584.6999999999989</v>
      </c>
      <c r="J60" s="156">
        <v>9773.6</v>
      </c>
      <c r="K60" s="156">
        <v>9211.8000000000029</v>
      </c>
      <c r="L60" s="156">
        <v>7199.7</v>
      </c>
      <c r="M60" s="156">
        <v>5291.1000000000013</v>
      </c>
      <c r="N60" s="156">
        <v>5694.6</v>
      </c>
      <c r="O60" s="156">
        <v>5800.4</v>
      </c>
      <c r="P60" s="156">
        <v>6121.8</v>
      </c>
      <c r="Q60" s="156">
        <v>5740.3</v>
      </c>
      <c r="R60" s="156">
        <v>6206.3000000000011</v>
      </c>
      <c r="S60" s="156">
        <v>6960.3000000000011</v>
      </c>
    </row>
    <row r="61" spans="1:19" ht="12.75" customHeight="1" x14ac:dyDescent="0.2">
      <c r="A61" s="221"/>
      <c r="B61" s="154" t="s">
        <v>107</v>
      </c>
      <c r="C61" s="155" t="s">
        <v>108</v>
      </c>
      <c r="D61" s="156">
        <v>2994.4</v>
      </c>
      <c r="E61" s="156">
        <v>2653.3</v>
      </c>
      <c r="F61" s="156">
        <v>3128</v>
      </c>
      <c r="G61" s="156">
        <v>1802</v>
      </c>
      <c r="H61" s="156">
        <v>3850.2</v>
      </c>
      <c r="I61" s="156">
        <v>3615.1</v>
      </c>
      <c r="J61" s="156">
        <v>3722.9</v>
      </c>
      <c r="K61" s="156">
        <v>4522.6000000000004</v>
      </c>
      <c r="L61" s="156">
        <v>3184.8</v>
      </c>
      <c r="M61" s="156">
        <v>6570.6</v>
      </c>
      <c r="N61" s="156">
        <v>5182.8</v>
      </c>
      <c r="O61" s="156">
        <v>4850.8999999999996</v>
      </c>
      <c r="P61" s="156">
        <v>4651.8</v>
      </c>
      <c r="Q61" s="156">
        <v>2716.5</v>
      </c>
      <c r="R61" s="156">
        <v>2775</v>
      </c>
      <c r="S61" s="156">
        <v>4221.3</v>
      </c>
    </row>
    <row r="62" spans="1:19" ht="12.75" customHeight="1" x14ac:dyDescent="0.2">
      <c r="A62" s="221"/>
      <c r="B62" s="154" t="s">
        <v>109</v>
      </c>
      <c r="C62" s="155" t="s">
        <v>110</v>
      </c>
      <c r="D62" s="156">
        <v>16335.2</v>
      </c>
      <c r="E62" s="156">
        <v>16415</v>
      </c>
      <c r="F62" s="156">
        <v>16535.5</v>
      </c>
      <c r="G62" s="156">
        <v>16656.3</v>
      </c>
      <c r="H62" s="156">
        <v>14359.2</v>
      </c>
      <c r="I62" s="156">
        <v>16335.2</v>
      </c>
      <c r="J62" s="156">
        <v>15931.5</v>
      </c>
      <c r="K62" s="156">
        <v>15045.2</v>
      </c>
      <c r="L62" s="156">
        <v>12088.7</v>
      </c>
      <c r="M62" s="156">
        <v>8626.7999999999975</v>
      </c>
      <c r="N62" s="156">
        <v>10235</v>
      </c>
      <c r="O62" s="156">
        <v>8404.4</v>
      </c>
      <c r="P62" s="156">
        <v>9919</v>
      </c>
      <c r="Q62" s="156">
        <v>10552.7</v>
      </c>
      <c r="R62" s="156">
        <v>11767.5</v>
      </c>
      <c r="S62" s="156">
        <v>16044.9</v>
      </c>
    </row>
    <row r="63" spans="1:19" ht="12.75" customHeight="1" x14ac:dyDescent="0.2">
      <c r="A63" s="221"/>
      <c r="B63" s="154" t="s">
        <v>111</v>
      </c>
      <c r="C63" s="155" t="s">
        <v>112</v>
      </c>
      <c r="D63" s="156">
        <v>11455.7</v>
      </c>
      <c r="E63" s="156">
        <v>13578.4</v>
      </c>
      <c r="F63" s="156">
        <v>13347</v>
      </c>
      <c r="G63" s="156">
        <v>14154.8</v>
      </c>
      <c r="H63" s="156">
        <v>12072.3</v>
      </c>
      <c r="I63" s="156">
        <v>11873.4</v>
      </c>
      <c r="J63" s="156">
        <v>13851.5</v>
      </c>
      <c r="K63" s="156">
        <v>14238.5</v>
      </c>
      <c r="L63" s="156">
        <v>15842.4</v>
      </c>
      <c r="M63" s="156">
        <v>15044.8</v>
      </c>
      <c r="N63" s="156">
        <v>16362</v>
      </c>
      <c r="O63" s="156">
        <v>16089.8</v>
      </c>
      <c r="P63" s="156">
        <v>15807.7</v>
      </c>
      <c r="Q63" s="156">
        <v>14858.8</v>
      </c>
      <c r="R63" s="156">
        <v>15159</v>
      </c>
      <c r="S63" s="156">
        <v>16558.7</v>
      </c>
    </row>
    <row r="64" spans="1:19" ht="12.75" customHeight="1" x14ac:dyDescent="0.2">
      <c r="A64" s="221"/>
      <c r="B64" s="154" t="s">
        <v>133</v>
      </c>
      <c r="C64" s="155" t="s">
        <v>134</v>
      </c>
      <c r="D64" s="156">
        <v>12266.2</v>
      </c>
      <c r="E64" s="156">
        <v>11790.2</v>
      </c>
      <c r="F64" s="156">
        <v>11979.4</v>
      </c>
      <c r="G64" s="156">
        <v>10461.1</v>
      </c>
      <c r="H64" s="156">
        <v>10650.4</v>
      </c>
      <c r="I64" s="156">
        <v>11069</v>
      </c>
      <c r="J64" s="156">
        <v>10002.500000000002</v>
      </c>
      <c r="K64" s="156">
        <v>10282.9</v>
      </c>
      <c r="L64" s="156">
        <v>8991.7999999999993</v>
      </c>
      <c r="M64" s="156">
        <v>7900.6</v>
      </c>
      <c r="N64" s="156">
        <v>8273.1</v>
      </c>
      <c r="O64" s="156">
        <v>8338.7000000000007</v>
      </c>
      <c r="P64" s="156">
        <v>9536.7000000000025</v>
      </c>
      <c r="Q64" s="156">
        <v>9628.4</v>
      </c>
      <c r="R64" s="156">
        <v>10142.4</v>
      </c>
      <c r="S64" s="156">
        <v>12123.9</v>
      </c>
    </row>
    <row r="65" spans="1:19" ht="12.75" customHeight="1" x14ac:dyDescent="0.2">
      <c r="A65" s="221"/>
      <c r="B65" s="154" t="s">
        <v>135</v>
      </c>
      <c r="C65" s="155" t="s">
        <v>136</v>
      </c>
      <c r="D65" s="156">
        <v>8049.5</v>
      </c>
      <c r="E65" s="156">
        <v>8230.0999999999985</v>
      </c>
      <c r="F65" s="156">
        <v>8493.5000000000018</v>
      </c>
      <c r="G65" s="156">
        <v>7401.9000000000024</v>
      </c>
      <c r="H65" s="156">
        <v>7276.1</v>
      </c>
      <c r="I65" s="156">
        <v>6838.3</v>
      </c>
      <c r="J65" s="156">
        <v>7068.7999999999993</v>
      </c>
      <c r="K65" s="156">
        <v>7550.3000000000011</v>
      </c>
      <c r="L65" s="156">
        <v>6510.3</v>
      </c>
      <c r="M65" s="156">
        <v>4673.8</v>
      </c>
      <c r="N65" s="156">
        <v>5051.1000000000004</v>
      </c>
      <c r="O65" s="156">
        <v>4944.199999999998</v>
      </c>
      <c r="P65" s="156">
        <v>5273.2999999999993</v>
      </c>
      <c r="Q65" s="156">
        <v>5166.8</v>
      </c>
      <c r="R65" s="156">
        <v>5684.0000000000009</v>
      </c>
      <c r="S65" s="156">
        <v>6815.5000000000036</v>
      </c>
    </row>
    <row r="66" spans="1:19" ht="12.75" customHeight="1" x14ac:dyDescent="0.2">
      <c r="A66" s="221"/>
      <c r="B66" s="154" t="s">
        <v>137</v>
      </c>
      <c r="C66" s="155" t="s">
        <v>138</v>
      </c>
      <c r="D66" s="156">
        <v>6978.1</v>
      </c>
      <c r="E66" s="156">
        <v>6224.8</v>
      </c>
      <c r="F66" s="156">
        <v>5305.1</v>
      </c>
      <c r="G66" s="156">
        <v>4547.8</v>
      </c>
      <c r="H66" s="156">
        <v>4007.9</v>
      </c>
      <c r="I66" s="156">
        <v>4090.4</v>
      </c>
      <c r="J66" s="156">
        <v>5434.7</v>
      </c>
      <c r="K66" s="156">
        <v>5783.7</v>
      </c>
      <c r="L66" s="156">
        <v>4522.3</v>
      </c>
      <c r="M66" s="156">
        <v>2129.1999999999994</v>
      </c>
      <c r="N66" s="156">
        <v>3400.4</v>
      </c>
      <c r="O66" s="156">
        <v>3552.3</v>
      </c>
      <c r="P66" s="156">
        <v>3881</v>
      </c>
      <c r="Q66" s="156">
        <v>3930.5</v>
      </c>
      <c r="R66" s="156">
        <v>4326.8999999999996</v>
      </c>
      <c r="S66" s="156">
        <v>5075.5</v>
      </c>
    </row>
    <row r="67" spans="1:19" ht="12.75" customHeight="1" x14ac:dyDescent="0.2">
      <c r="A67" s="221"/>
      <c r="B67" s="154" t="s">
        <v>139</v>
      </c>
      <c r="C67" s="155" t="s">
        <v>140</v>
      </c>
      <c r="D67" s="156">
        <v>20392.8</v>
      </c>
      <c r="E67" s="156">
        <v>18910.7</v>
      </c>
      <c r="F67" s="156">
        <v>18633</v>
      </c>
      <c r="G67" s="156">
        <v>16367.2</v>
      </c>
      <c r="H67" s="156">
        <v>17179.400000000001</v>
      </c>
      <c r="I67" s="156">
        <v>19201.500000000004</v>
      </c>
      <c r="J67" s="156">
        <v>19032.5</v>
      </c>
      <c r="K67" s="156">
        <v>19943.3</v>
      </c>
      <c r="L67" s="156">
        <v>18146.900000000001</v>
      </c>
      <c r="M67" s="156">
        <v>13078.3</v>
      </c>
      <c r="N67" s="156">
        <v>14037.6</v>
      </c>
      <c r="O67" s="156">
        <v>14913.4</v>
      </c>
      <c r="P67" s="156">
        <v>17729.099999999999</v>
      </c>
      <c r="Q67" s="156">
        <v>18300.599999999999</v>
      </c>
      <c r="R67" s="156">
        <v>19980.900000000001</v>
      </c>
      <c r="S67" s="156">
        <v>23310.9</v>
      </c>
    </row>
    <row r="68" spans="1:19" ht="12.75" customHeight="1" x14ac:dyDescent="0.2">
      <c r="A68" s="221"/>
      <c r="B68" s="154" t="s">
        <v>117</v>
      </c>
      <c r="C68" s="155" t="s">
        <v>118</v>
      </c>
      <c r="D68" s="156">
        <v>16635.5</v>
      </c>
      <c r="E68" s="156">
        <v>12938.4</v>
      </c>
      <c r="F68" s="156">
        <v>11084.1</v>
      </c>
      <c r="G68" s="156">
        <v>6992.9</v>
      </c>
      <c r="H68" s="156">
        <v>9446.6</v>
      </c>
      <c r="I68" s="156">
        <v>10078.999999999998</v>
      </c>
      <c r="J68" s="156">
        <v>9753.1</v>
      </c>
      <c r="K68" s="156">
        <v>9362.2999999999993</v>
      </c>
      <c r="L68" s="156">
        <v>8775.7999999999993</v>
      </c>
      <c r="M68" s="156">
        <v>7911.9</v>
      </c>
      <c r="N68" s="156">
        <v>8824.5</v>
      </c>
      <c r="O68" s="156">
        <v>8509.2000000000007</v>
      </c>
      <c r="P68" s="156">
        <v>9769.7999999999993</v>
      </c>
      <c r="Q68" s="156">
        <v>9204.4999999999982</v>
      </c>
      <c r="R68" s="156">
        <v>9947.7000000000007</v>
      </c>
      <c r="S68" s="156">
        <v>10692.4</v>
      </c>
    </row>
    <row r="69" spans="1:19" ht="12.75" customHeight="1" x14ac:dyDescent="0.2">
      <c r="A69" s="221"/>
      <c r="B69" s="154" t="s">
        <v>119</v>
      </c>
      <c r="C69" s="155" t="s">
        <v>120</v>
      </c>
      <c r="D69" s="156">
        <v>8737</v>
      </c>
      <c r="E69" s="156">
        <v>8527.5</v>
      </c>
      <c r="F69" s="156">
        <v>7607.8</v>
      </c>
      <c r="G69" s="156">
        <v>7313.7</v>
      </c>
      <c r="H69" s="156">
        <v>6445.1</v>
      </c>
      <c r="I69" s="156">
        <v>5857</v>
      </c>
      <c r="J69" s="156">
        <v>6650.7</v>
      </c>
      <c r="K69" s="156">
        <v>6290.7</v>
      </c>
      <c r="L69" s="156">
        <v>6137.3</v>
      </c>
      <c r="M69" s="156">
        <v>4598.4999999999991</v>
      </c>
      <c r="N69" s="156">
        <v>5267.9</v>
      </c>
      <c r="O69" s="156">
        <v>5360.2</v>
      </c>
      <c r="P69" s="156">
        <v>5777.7</v>
      </c>
      <c r="Q69" s="156">
        <v>5626.1</v>
      </c>
      <c r="R69" s="156">
        <v>6387.4</v>
      </c>
      <c r="S69" s="156">
        <v>7013.9</v>
      </c>
    </row>
    <row r="70" spans="1:19" ht="12.75" customHeight="1" x14ac:dyDescent="0.2">
      <c r="A70" s="221"/>
      <c r="B70" s="154" t="s">
        <v>121</v>
      </c>
      <c r="C70" s="155" t="s">
        <v>122</v>
      </c>
      <c r="D70" s="156">
        <v>17260.599999999999</v>
      </c>
      <c r="E70" s="156">
        <v>15898.8</v>
      </c>
      <c r="F70" s="156">
        <v>15355.5</v>
      </c>
      <c r="G70" s="156">
        <v>11456.8</v>
      </c>
      <c r="H70" s="156">
        <v>13877.3</v>
      </c>
      <c r="I70" s="156">
        <v>14565.7</v>
      </c>
      <c r="J70" s="156">
        <v>14329.7</v>
      </c>
      <c r="K70" s="156">
        <v>14190.3</v>
      </c>
      <c r="L70" s="156">
        <v>13349.6</v>
      </c>
      <c r="M70" s="156">
        <v>7513.4</v>
      </c>
      <c r="N70" s="156">
        <v>10798.1</v>
      </c>
      <c r="O70" s="156">
        <v>12670</v>
      </c>
      <c r="P70" s="156">
        <v>13587.9</v>
      </c>
      <c r="Q70" s="156">
        <v>13542.4</v>
      </c>
      <c r="R70" s="156">
        <v>14353.9</v>
      </c>
      <c r="S70" s="156">
        <v>14264.9</v>
      </c>
    </row>
    <row r="71" spans="1:19" ht="12.75" customHeight="1" x14ac:dyDescent="0.2">
      <c r="A71" s="221"/>
      <c r="B71" s="154" t="s">
        <v>141</v>
      </c>
      <c r="C71" s="155" t="s">
        <v>142</v>
      </c>
      <c r="D71" s="156">
        <v>15470.6</v>
      </c>
      <c r="E71" s="156">
        <v>13641.1</v>
      </c>
      <c r="F71" s="156">
        <v>12807.9</v>
      </c>
      <c r="G71" s="156">
        <v>11677.9</v>
      </c>
      <c r="H71" s="156">
        <v>11245.7</v>
      </c>
      <c r="I71" s="156">
        <v>11790</v>
      </c>
      <c r="J71" s="156">
        <v>11897.7</v>
      </c>
      <c r="K71" s="156">
        <v>10955.1</v>
      </c>
      <c r="L71" s="156">
        <v>10310.4</v>
      </c>
      <c r="M71" s="156">
        <v>6579.6</v>
      </c>
      <c r="N71" s="156">
        <v>9832.7999999999993</v>
      </c>
      <c r="O71" s="156">
        <v>9474.7999999999993</v>
      </c>
      <c r="P71" s="156">
        <v>10597.3</v>
      </c>
      <c r="Q71" s="156">
        <v>13505.9</v>
      </c>
      <c r="R71" s="156">
        <v>16516.2</v>
      </c>
      <c r="S71" s="156">
        <v>18647.400000000001</v>
      </c>
    </row>
    <row r="72" spans="1:19" ht="12.75" customHeight="1" x14ac:dyDescent="0.2">
      <c r="A72" s="221"/>
      <c r="B72" s="154" t="s">
        <v>143</v>
      </c>
      <c r="C72" s="155" t="s">
        <v>144</v>
      </c>
      <c r="D72" s="156">
        <v>12006.9</v>
      </c>
      <c r="E72" s="156">
        <v>11922.1</v>
      </c>
      <c r="F72" s="156">
        <v>11788.6</v>
      </c>
      <c r="G72" s="156">
        <v>11698.200000000003</v>
      </c>
      <c r="H72" s="156">
        <v>13313</v>
      </c>
      <c r="I72" s="156">
        <v>11556</v>
      </c>
      <c r="J72" s="156">
        <v>12962.600000000002</v>
      </c>
      <c r="K72" s="156">
        <v>11758.8</v>
      </c>
      <c r="L72" s="156">
        <v>9098.5999999999985</v>
      </c>
      <c r="M72" s="156">
        <v>8712.0999999999985</v>
      </c>
      <c r="N72" s="156">
        <v>8026</v>
      </c>
      <c r="O72" s="156">
        <v>11531.600000000002</v>
      </c>
      <c r="P72" s="156">
        <v>10898.100000000002</v>
      </c>
      <c r="Q72" s="156">
        <v>11405.199999999997</v>
      </c>
      <c r="R72" s="156">
        <v>11265.000000000002</v>
      </c>
      <c r="S72" s="156">
        <v>14690.499999999995</v>
      </c>
    </row>
    <row r="73" spans="1:19" ht="12.75" customHeight="1" x14ac:dyDescent="0.2">
      <c r="A73" s="221"/>
      <c r="B73" s="154" t="s">
        <v>145</v>
      </c>
      <c r="C73" s="155" t="s">
        <v>146</v>
      </c>
      <c r="D73" s="156">
        <v>9992.1</v>
      </c>
      <c r="E73" s="156">
        <v>10264.200000000001</v>
      </c>
      <c r="F73" s="156">
        <v>10042.499999999998</v>
      </c>
      <c r="G73" s="156">
        <v>8257.2999999999993</v>
      </c>
      <c r="H73" s="156">
        <v>9022.2000000000007</v>
      </c>
      <c r="I73" s="156">
        <v>9904.9000000000015</v>
      </c>
      <c r="J73" s="156">
        <v>10159.4</v>
      </c>
      <c r="K73" s="156">
        <v>11086.6</v>
      </c>
      <c r="L73" s="156">
        <v>8944.0999999999985</v>
      </c>
      <c r="M73" s="156">
        <v>7716.6</v>
      </c>
      <c r="N73" s="156">
        <v>8393.2000000000007</v>
      </c>
      <c r="O73" s="156">
        <v>8959.7999999999993</v>
      </c>
      <c r="P73" s="156">
        <v>9387.4</v>
      </c>
      <c r="Q73" s="156">
        <v>9993.4</v>
      </c>
      <c r="R73" s="156">
        <v>10577.8</v>
      </c>
      <c r="S73" s="156">
        <v>12126.6</v>
      </c>
    </row>
    <row r="74" spans="1:19" ht="12.75" customHeight="1" x14ac:dyDescent="0.2">
      <c r="A74" s="221"/>
      <c r="B74" s="154" t="s">
        <v>147</v>
      </c>
      <c r="C74" s="155" t="s">
        <v>148</v>
      </c>
      <c r="D74" s="156">
        <v>10810.999999999691</v>
      </c>
      <c r="E74" s="156">
        <v>7744.5999999997384</v>
      </c>
      <c r="F74" s="156">
        <v>7154.3999999998905</v>
      </c>
      <c r="G74" s="156">
        <v>7351.600000000105</v>
      </c>
      <c r="H74" s="156">
        <v>7006.4999999999045</v>
      </c>
      <c r="I74" s="156">
        <v>7067.7000000000371</v>
      </c>
      <c r="J74" s="156">
        <v>6997.1000000002296</v>
      </c>
      <c r="K74" s="156">
        <v>7157.100000000094</v>
      </c>
      <c r="L74" s="156">
        <v>6427.3999999999623</v>
      </c>
      <c r="M74" s="156">
        <v>5523.2000000000362</v>
      </c>
      <c r="N74" s="156">
        <v>6577.7999999997955</v>
      </c>
      <c r="O74" s="156">
        <v>6299.3000000002667</v>
      </c>
      <c r="P74" s="156">
        <v>7009.8999999999323</v>
      </c>
      <c r="Q74" s="156">
        <v>7340.4000000001133</v>
      </c>
      <c r="R74" s="156">
        <v>8599.3999999998341</v>
      </c>
      <c r="S74" s="156">
        <v>9702.1000000000276</v>
      </c>
    </row>
    <row r="75" spans="1:19" ht="12.75" customHeight="1" x14ac:dyDescent="0.2">
      <c r="A75" s="222"/>
      <c r="B75" s="162" t="s">
        <v>65</v>
      </c>
      <c r="C75" s="166" t="s">
        <v>71</v>
      </c>
      <c r="D75" s="164">
        <f>SUM(D56:D74)</f>
        <v>233310.49999999968</v>
      </c>
      <c r="E75" s="164">
        <f t="shared" ref="E75:S75" si="3">SUM(E56:E74)</f>
        <v>220464.29999999976</v>
      </c>
      <c r="F75" s="164">
        <f t="shared" si="3"/>
        <v>214884.6999999999</v>
      </c>
      <c r="G75" s="164">
        <f t="shared" si="3"/>
        <v>194026.10000000012</v>
      </c>
      <c r="H75" s="164">
        <f t="shared" si="3"/>
        <v>196986.69999999992</v>
      </c>
      <c r="I75" s="164">
        <f t="shared" si="3"/>
        <v>202110.30000000005</v>
      </c>
      <c r="J75" s="164">
        <f t="shared" si="3"/>
        <v>204544.40000000029</v>
      </c>
      <c r="K75" s="164">
        <f t="shared" si="3"/>
        <v>203446.90000000008</v>
      </c>
      <c r="L75" s="164">
        <f t="shared" si="3"/>
        <v>179434.4</v>
      </c>
      <c r="M75" s="164">
        <f t="shared" si="3"/>
        <v>149760.80000000005</v>
      </c>
      <c r="N75" s="164">
        <f t="shared" si="3"/>
        <v>164497.89999999979</v>
      </c>
      <c r="O75" s="164">
        <f t="shared" si="3"/>
        <v>167956.50000000026</v>
      </c>
      <c r="P75" s="164">
        <f t="shared" si="3"/>
        <v>183020.69999999992</v>
      </c>
      <c r="Q75" s="164">
        <f t="shared" si="3"/>
        <v>186757.8000000001</v>
      </c>
      <c r="R75" s="164">
        <f t="shared" si="3"/>
        <v>201806.29999999981</v>
      </c>
      <c r="S75" s="164">
        <f t="shared" si="3"/>
        <v>233343.5</v>
      </c>
    </row>
  </sheetData>
  <mergeCells count="4">
    <mergeCell ref="A6:A16"/>
    <mergeCell ref="A18:A39"/>
    <mergeCell ref="A41:A54"/>
    <mergeCell ref="A56:A75"/>
  </mergeCell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S75"/>
  <sheetViews>
    <sheetView showGridLines="0" zoomScale="110" zoomScaleNormal="110"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D2" sqref="D2"/>
    </sheetView>
  </sheetViews>
  <sheetFormatPr defaultRowHeight="11.25" x14ac:dyDescent="0.2"/>
  <cols>
    <col min="1" max="1" width="3.28515625" style="147" customWidth="1" collapsed="1"/>
    <col min="2" max="2" width="9.28515625" style="147" customWidth="1"/>
    <col min="3" max="3" width="50.7109375" style="147" customWidth="1" collapsed="1"/>
    <col min="4" max="19" width="8.7109375" style="147" customWidth="1"/>
    <col min="20" max="16384" width="9.140625" style="147"/>
  </cols>
  <sheetData>
    <row r="1" spans="1:19" ht="12.75" customHeight="1" x14ac:dyDescent="0.2">
      <c r="B1" s="167" t="s">
        <v>279</v>
      </c>
      <c r="C1" s="148" t="s">
        <v>251</v>
      </c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ht="12.75" customHeight="1" x14ac:dyDescent="0.2">
      <c r="A2" s="149"/>
      <c r="B2" s="150" t="s">
        <v>37</v>
      </c>
      <c r="C2" s="151" t="s">
        <v>38</v>
      </c>
      <c r="D2" s="152">
        <v>1580688.3618897665</v>
      </c>
      <c r="E2" s="152">
        <v>1620892.6749825508</v>
      </c>
      <c r="F2" s="152">
        <v>1660733.3976509324</v>
      </c>
      <c r="G2" s="152">
        <v>1715971.8100890208</v>
      </c>
      <c r="H2" s="152">
        <v>1756545.6150248414</v>
      </c>
      <c r="I2" s="152">
        <v>1810922.7567480663</v>
      </c>
      <c r="J2" s="152">
        <v>1855405.931009447</v>
      </c>
      <c r="K2" s="152">
        <v>1899131.3467930879</v>
      </c>
      <c r="L2" s="152">
        <v>1890162.7167962021</v>
      </c>
      <c r="M2" s="152">
        <v>1811011.6460610151</v>
      </c>
      <c r="N2" s="152">
        <v>1841691.9</v>
      </c>
      <c r="O2" s="152">
        <v>1868445.6169233667</v>
      </c>
      <c r="P2" s="152">
        <v>1896131.1777532457</v>
      </c>
      <c r="Q2" s="152">
        <v>1935041.3052651321</v>
      </c>
      <c r="R2" s="152">
        <v>1994131.9565978299</v>
      </c>
      <c r="S2" s="152">
        <v>2040925.8184442108</v>
      </c>
    </row>
    <row r="3" spans="1:19" ht="12.75" customHeight="1" x14ac:dyDescent="0.2">
      <c r="A3" s="153"/>
      <c r="B3" s="154" t="s">
        <v>39</v>
      </c>
      <c r="C3" s="155" t="s">
        <v>40</v>
      </c>
      <c r="D3" s="156">
        <v>1005669.1370071587</v>
      </c>
      <c r="E3" s="156">
        <v>1042633.2358124176</v>
      </c>
      <c r="F3" s="156">
        <v>1082740.831211725</v>
      </c>
      <c r="G3" s="156">
        <v>1120463.4937854798</v>
      </c>
      <c r="H3" s="156">
        <v>1157237.9334646452</v>
      </c>
      <c r="I3" s="156">
        <v>1192230.8838088783</v>
      </c>
      <c r="J3" s="156">
        <v>1211980.0198936125</v>
      </c>
      <c r="K3" s="156">
        <v>1243495.1199986374</v>
      </c>
      <c r="L3" s="156">
        <v>1237244.9086559995</v>
      </c>
      <c r="M3" s="156">
        <v>1199801.7521055911</v>
      </c>
      <c r="N3" s="156">
        <v>1207556.2</v>
      </c>
      <c r="O3" s="156">
        <v>1198897.8274436384</v>
      </c>
      <c r="P3" s="156">
        <v>1218125.183976023</v>
      </c>
      <c r="Q3" s="156">
        <v>1239225.8058628116</v>
      </c>
      <c r="R3" s="156">
        <v>1265550.353079139</v>
      </c>
      <c r="S3" s="156">
        <v>1297931.7820494289</v>
      </c>
    </row>
    <row r="4" spans="1:19" ht="12.75" customHeight="1" x14ac:dyDescent="0.2">
      <c r="A4" s="157"/>
      <c r="B4" s="158" t="s">
        <v>41</v>
      </c>
      <c r="C4" s="159" t="s">
        <v>42</v>
      </c>
      <c r="D4" s="160">
        <v>1425382.7268117811</v>
      </c>
      <c r="E4" s="160">
        <v>1457370.5368334348</v>
      </c>
      <c r="F4" s="160">
        <v>1488953.8811617466</v>
      </c>
      <c r="G4" s="160">
        <v>1539182.9792878665</v>
      </c>
      <c r="H4" s="160">
        <v>1572515.8315289768</v>
      </c>
      <c r="I4" s="160">
        <v>1625446.2839341345</v>
      </c>
      <c r="J4" s="160">
        <v>1666782.2857241344</v>
      </c>
      <c r="K4" s="160">
        <v>1704933.7516551544</v>
      </c>
      <c r="L4" s="160">
        <v>1701003.2568947128</v>
      </c>
      <c r="M4" s="160">
        <v>1627508.592138974</v>
      </c>
      <c r="N4" s="160">
        <v>1657684.4</v>
      </c>
      <c r="O4" s="160">
        <v>1680010.1945968638</v>
      </c>
      <c r="P4" s="160">
        <v>1701065.0226269213</v>
      </c>
      <c r="Q4" s="160">
        <v>1725807.4368318983</v>
      </c>
      <c r="R4" s="160">
        <v>1786666.4322941843</v>
      </c>
      <c r="S4" s="160">
        <v>1831145.5301291305</v>
      </c>
    </row>
    <row r="5" spans="1:19" ht="12.75" customHeight="1" x14ac:dyDescent="0.2">
      <c r="B5" s="147" t="s">
        <v>43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</row>
    <row r="6" spans="1:19" ht="12.75" customHeight="1" x14ac:dyDescent="0.2">
      <c r="A6" s="220" t="s">
        <v>44</v>
      </c>
      <c r="B6" s="150" t="s">
        <v>45</v>
      </c>
      <c r="C6" s="151" t="s">
        <v>46</v>
      </c>
      <c r="D6" s="152">
        <v>12426.323420834928</v>
      </c>
      <c r="E6" s="152">
        <v>12138.291014575798</v>
      </c>
      <c r="F6" s="152">
        <v>12042.493892274721</v>
      </c>
      <c r="G6" s="152">
        <v>13107.578025809629</v>
      </c>
      <c r="H6" s="152">
        <v>13556.046783413813</v>
      </c>
      <c r="I6" s="152">
        <v>10445.838896306186</v>
      </c>
      <c r="J6" s="152">
        <v>10399.51052205236</v>
      </c>
      <c r="K6" s="152">
        <v>10781.148529548196</v>
      </c>
      <c r="L6" s="152">
        <v>11911.663873228707</v>
      </c>
      <c r="M6" s="152">
        <v>9847.3202941115214</v>
      </c>
      <c r="N6" s="152">
        <v>12143.3</v>
      </c>
      <c r="O6" s="152">
        <v>11485.112890168211</v>
      </c>
      <c r="P6" s="152">
        <v>11489.437716421464</v>
      </c>
      <c r="Q6" s="152">
        <v>12638.86676847263</v>
      </c>
      <c r="R6" s="152">
        <v>12803.153481749709</v>
      </c>
      <c r="S6" s="152">
        <v>12167.530428883578</v>
      </c>
    </row>
    <row r="7" spans="1:19" ht="12.75" customHeight="1" x14ac:dyDescent="0.2">
      <c r="A7" s="221"/>
      <c r="B7" s="154" t="s">
        <v>47</v>
      </c>
      <c r="C7" s="155" t="s">
        <v>48</v>
      </c>
      <c r="D7" s="156">
        <v>274361.17313217721</v>
      </c>
      <c r="E7" s="156">
        <v>261616.14081581472</v>
      </c>
      <c r="F7" s="156">
        <v>253724.60994346486</v>
      </c>
      <c r="G7" s="156">
        <v>248671.99787762226</v>
      </c>
      <c r="H7" s="156">
        <v>241942.54445964424</v>
      </c>
      <c r="I7" s="156">
        <v>248734.40142412111</v>
      </c>
      <c r="J7" s="156">
        <v>253281.225763086</v>
      </c>
      <c r="K7" s="156">
        <v>248321.5680321164</v>
      </c>
      <c r="L7" s="156">
        <v>250343.87856163341</v>
      </c>
      <c r="M7" s="156">
        <v>231812.472661376</v>
      </c>
      <c r="N7" s="156">
        <v>237338.99999999977</v>
      </c>
      <c r="O7" s="156">
        <v>241548.27941191196</v>
      </c>
      <c r="P7" s="156">
        <v>242675.28993605822</v>
      </c>
      <c r="Q7" s="156">
        <v>250537.29189893114</v>
      </c>
      <c r="R7" s="156">
        <v>250656.62380579882</v>
      </c>
      <c r="S7" s="156">
        <v>255482.08975238819</v>
      </c>
    </row>
    <row r="8" spans="1:19" ht="12.75" customHeight="1" x14ac:dyDescent="0.2">
      <c r="A8" s="221"/>
      <c r="B8" s="154" t="s">
        <v>49</v>
      </c>
      <c r="C8" s="155" t="s">
        <v>50</v>
      </c>
      <c r="D8" s="156">
        <v>83887.045553608434</v>
      </c>
      <c r="E8" s="156">
        <v>85553.934032876132</v>
      </c>
      <c r="F8" s="156">
        <v>95341.547525599526</v>
      </c>
      <c r="G8" s="156">
        <v>97627.105796744421</v>
      </c>
      <c r="H8" s="156">
        <v>99134.724273199186</v>
      </c>
      <c r="I8" s="156">
        <v>107226.88028482422</v>
      </c>
      <c r="J8" s="156">
        <v>111972.9063614898</v>
      </c>
      <c r="K8" s="156">
        <v>117180.46032268132</v>
      </c>
      <c r="L8" s="156">
        <v>107134.12311442939</v>
      </c>
      <c r="M8" s="156">
        <v>90124.351684059235</v>
      </c>
      <c r="N8" s="156">
        <v>94057.2</v>
      </c>
      <c r="O8" s="156">
        <v>98340.479545840702</v>
      </c>
      <c r="P8" s="156">
        <v>98543.540792583488</v>
      </c>
      <c r="Q8" s="156">
        <v>100441.07589540842</v>
      </c>
      <c r="R8" s="156">
        <v>106458.22164019723</v>
      </c>
      <c r="S8" s="156">
        <v>110875.91010562352</v>
      </c>
    </row>
    <row r="9" spans="1:19" ht="12.75" customHeight="1" x14ac:dyDescent="0.2">
      <c r="A9" s="221"/>
      <c r="B9" s="154" t="s">
        <v>51</v>
      </c>
      <c r="C9" s="155" t="s">
        <v>52</v>
      </c>
      <c r="D9" s="156">
        <v>265288.70188672526</v>
      </c>
      <c r="E9" s="156">
        <v>280555.54560756363</v>
      </c>
      <c r="F9" s="156">
        <v>279849.00468332431</v>
      </c>
      <c r="G9" s="156">
        <v>288350.60923613346</v>
      </c>
      <c r="H9" s="156">
        <v>293336.80615323287</v>
      </c>
      <c r="I9" s="156">
        <v>295288.29550511797</v>
      </c>
      <c r="J9" s="156">
        <v>296530.22181623895</v>
      </c>
      <c r="K9" s="156">
        <v>301436.37881739746</v>
      </c>
      <c r="L9" s="156">
        <v>301374.9428614963</v>
      </c>
      <c r="M9" s="156">
        <v>285014.16401091468</v>
      </c>
      <c r="N9" s="156">
        <v>296364.09999999998</v>
      </c>
      <c r="O9" s="156">
        <v>298604.23975293094</v>
      </c>
      <c r="P9" s="156">
        <v>297955.69886957004</v>
      </c>
      <c r="Q9" s="156">
        <v>305996.21506665793</v>
      </c>
      <c r="R9" s="156">
        <v>321908.52442014782</v>
      </c>
      <c r="S9" s="156">
        <v>332639.72044079483</v>
      </c>
    </row>
    <row r="10" spans="1:19" ht="12.75" customHeight="1" x14ac:dyDescent="0.2">
      <c r="A10" s="221"/>
      <c r="B10" s="154" t="s">
        <v>53</v>
      </c>
      <c r="C10" s="155" t="s">
        <v>54</v>
      </c>
      <c r="D10" s="156">
        <v>85997.580437122495</v>
      </c>
      <c r="E10" s="156">
        <v>84780.82584249544</v>
      </c>
      <c r="F10" s="156">
        <v>89031.319180462335</v>
      </c>
      <c r="G10" s="156">
        <v>93790.528888973102</v>
      </c>
      <c r="H10" s="156">
        <v>96992.235982641942</v>
      </c>
      <c r="I10" s="156">
        <v>96618.335558522478</v>
      </c>
      <c r="J10" s="156">
        <v>96501.870012581654</v>
      </c>
      <c r="K10" s="156">
        <v>99189.670149870537</v>
      </c>
      <c r="L10" s="156">
        <v>100647.28401645589</v>
      </c>
      <c r="M10" s="156">
        <v>96725.405653106704</v>
      </c>
      <c r="N10" s="156">
        <v>97126.5</v>
      </c>
      <c r="O10" s="156">
        <v>101133.19940431572</v>
      </c>
      <c r="P10" s="156">
        <v>101157.72888001318</v>
      </c>
      <c r="Q10" s="156">
        <v>103677.75602169779</v>
      </c>
      <c r="R10" s="156">
        <v>107435.11544309583</v>
      </c>
      <c r="S10" s="156">
        <v>109385.97944324807</v>
      </c>
    </row>
    <row r="11" spans="1:19" ht="12.75" customHeight="1" x14ac:dyDescent="0.2">
      <c r="A11" s="221"/>
      <c r="B11" s="154" t="s">
        <v>55</v>
      </c>
      <c r="C11" s="155" t="s">
        <v>56</v>
      </c>
      <c r="D11" s="156">
        <v>72574.343738046722</v>
      </c>
      <c r="E11" s="156">
        <v>74426.368943165144</v>
      </c>
      <c r="F11" s="156">
        <v>78632.663321014988</v>
      </c>
      <c r="G11" s="156">
        <v>89649.99715752971</v>
      </c>
      <c r="H11" s="156">
        <v>104744.02297496852</v>
      </c>
      <c r="I11" s="156">
        <v>122884.55718736092</v>
      </c>
      <c r="J11" s="156">
        <v>129667.44799296808</v>
      </c>
      <c r="K11" s="156">
        <v>145788.52819877033</v>
      </c>
      <c r="L11" s="156">
        <v>129642.97958250801</v>
      </c>
      <c r="M11" s="156">
        <v>147199.90001874647</v>
      </c>
      <c r="N11" s="156">
        <v>134842.20000000001</v>
      </c>
      <c r="O11" s="156">
        <v>131432.44080637262</v>
      </c>
      <c r="P11" s="156">
        <v>127513.42042102564</v>
      </c>
      <c r="Q11" s="156">
        <v>130210.79455494245</v>
      </c>
      <c r="R11" s="156">
        <v>133404.49467827982</v>
      </c>
      <c r="S11" s="156">
        <v>124182.42342491577</v>
      </c>
    </row>
    <row r="12" spans="1:19" ht="12.75" customHeight="1" x14ac:dyDescent="0.2">
      <c r="A12" s="221"/>
      <c r="B12" s="154" t="s">
        <v>57</v>
      </c>
      <c r="C12" s="155" t="s">
        <v>58</v>
      </c>
      <c r="D12" s="156">
        <v>207434.99648629656</v>
      </c>
      <c r="E12" s="156">
        <v>210989.6859219998</v>
      </c>
      <c r="F12" s="156">
        <v>210680.97829442323</v>
      </c>
      <c r="G12" s="156">
        <v>213842.83034242291</v>
      </c>
      <c r="H12" s="156">
        <v>211226.20740888378</v>
      </c>
      <c r="I12" s="156">
        <v>215407.92167334224</v>
      </c>
      <c r="J12" s="156">
        <v>218483.73864635217</v>
      </c>
      <c r="K12" s="156">
        <v>220320.06679654884</v>
      </c>
      <c r="L12" s="156">
        <v>231644.06521407893</v>
      </c>
      <c r="M12" s="156">
        <v>202057.84332104397</v>
      </c>
      <c r="N12" s="156">
        <v>204289.8</v>
      </c>
      <c r="O12" s="156">
        <v>213006.40660449961</v>
      </c>
      <c r="P12" s="156">
        <v>228284.75110386396</v>
      </c>
      <c r="Q12" s="156">
        <v>227398.70150554154</v>
      </c>
      <c r="R12" s="156">
        <v>240595.45258791163</v>
      </c>
      <c r="S12" s="156">
        <v>254868.06919563623</v>
      </c>
    </row>
    <row r="13" spans="1:19" ht="12.75" customHeight="1" x14ac:dyDescent="0.2">
      <c r="A13" s="221"/>
      <c r="B13" s="154" t="s">
        <v>59</v>
      </c>
      <c r="C13" s="155" t="s">
        <v>60</v>
      </c>
      <c r="D13" s="156">
        <v>143404.64520490676</v>
      </c>
      <c r="E13" s="156">
        <v>151415.41023528992</v>
      </c>
      <c r="F13" s="156">
        <v>158115.20448752437</v>
      </c>
      <c r="G13" s="156">
        <v>165529.74171419907</v>
      </c>
      <c r="H13" s="156">
        <v>167184.66040351149</v>
      </c>
      <c r="I13" s="156">
        <v>169443.70271473075</v>
      </c>
      <c r="J13" s="156">
        <v>181563.91651298667</v>
      </c>
      <c r="K13" s="156">
        <v>187535.35915795865</v>
      </c>
      <c r="L13" s="156">
        <v>189824.20387018131</v>
      </c>
      <c r="M13" s="156">
        <v>180000.83317711262</v>
      </c>
      <c r="N13" s="156">
        <v>184767.6</v>
      </c>
      <c r="O13" s="156">
        <v>189018.12039619003</v>
      </c>
      <c r="P13" s="156">
        <v>196341.49246074641</v>
      </c>
      <c r="Q13" s="156">
        <v>204647.22360149524</v>
      </c>
      <c r="R13" s="156">
        <v>215328.22401321863</v>
      </c>
      <c r="S13" s="156">
        <v>224147.08411229699</v>
      </c>
    </row>
    <row r="14" spans="1:19" ht="12.75" customHeight="1" x14ac:dyDescent="0.2">
      <c r="A14" s="221"/>
      <c r="B14" s="154" t="s">
        <v>61</v>
      </c>
      <c r="C14" s="155" t="s">
        <v>62</v>
      </c>
      <c r="D14" s="156">
        <v>231854.16796392004</v>
      </c>
      <c r="E14" s="156">
        <v>246002.22039179172</v>
      </c>
      <c r="F14" s="156">
        <v>258785.15800707351</v>
      </c>
      <c r="G14" s="156">
        <v>272831.76365806971</v>
      </c>
      <c r="H14" s="156">
        <v>286493.96182313986</v>
      </c>
      <c r="I14" s="156">
        <v>299752.91499777482</v>
      </c>
      <c r="J14" s="156">
        <v>308677.97866289789</v>
      </c>
      <c r="K14" s="156">
        <v>313617.55602223176</v>
      </c>
      <c r="L14" s="156">
        <v>315613.95322261169</v>
      </c>
      <c r="M14" s="156">
        <v>322889.56237372156</v>
      </c>
      <c r="N14" s="156">
        <v>330455.59999999998</v>
      </c>
      <c r="O14" s="156">
        <v>329625.49848580256</v>
      </c>
      <c r="P14" s="156">
        <v>328746.63344387239</v>
      </c>
      <c r="Q14" s="156">
        <v>322186.08006445627</v>
      </c>
      <c r="R14" s="156">
        <v>327471.15021225362</v>
      </c>
      <c r="S14" s="156">
        <v>333285.29395524214</v>
      </c>
    </row>
    <row r="15" spans="1:19" ht="12.75" customHeight="1" x14ac:dyDescent="0.2">
      <c r="A15" s="221"/>
      <c r="B15" s="154" t="s">
        <v>63</v>
      </c>
      <c r="C15" s="155" t="s">
        <v>64</v>
      </c>
      <c r="D15" s="156">
        <v>48153.748988142361</v>
      </c>
      <c r="E15" s="156">
        <v>49892.114027862335</v>
      </c>
      <c r="F15" s="156">
        <v>52750.901826584704</v>
      </c>
      <c r="G15" s="156">
        <v>55780.826590362129</v>
      </c>
      <c r="H15" s="156">
        <v>57904.621266341128</v>
      </c>
      <c r="I15" s="156">
        <v>59643.435692033818</v>
      </c>
      <c r="J15" s="156">
        <v>59703.46943348099</v>
      </c>
      <c r="K15" s="156">
        <v>60763.015628030946</v>
      </c>
      <c r="L15" s="156">
        <v>62866.162578089294</v>
      </c>
      <c r="M15" s="156">
        <v>61836.738944781187</v>
      </c>
      <c r="N15" s="156">
        <v>66299.100000000006</v>
      </c>
      <c r="O15" s="156">
        <v>65816.417298831628</v>
      </c>
      <c r="P15" s="156">
        <v>68357.029002766518</v>
      </c>
      <c r="Q15" s="156">
        <v>68073.431454295045</v>
      </c>
      <c r="R15" s="156">
        <v>70605.472011531136</v>
      </c>
      <c r="S15" s="156">
        <v>74111.429270101202</v>
      </c>
    </row>
    <row r="16" spans="1:19" ht="12.75" customHeight="1" x14ac:dyDescent="0.2">
      <c r="A16" s="222"/>
      <c r="B16" s="162" t="s">
        <v>65</v>
      </c>
      <c r="C16" s="163" t="s">
        <v>66</v>
      </c>
      <c r="D16" s="164">
        <f>SUM(D6:D15)</f>
        <v>1425382.7268117808</v>
      </c>
      <c r="E16" s="164">
        <f t="shared" ref="E16:S16" si="0">SUM(E6:E15)</f>
        <v>1457370.5368334348</v>
      </c>
      <c r="F16" s="164">
        <f t="shared" si="0"/>
        <v>1488953.8811617463</v>
      </c>
      <c r="G16" s="164">
        <f t="shared" si="0"/>
        <v>1539182.9792878665</v>
      </c>
      <c r="H16" s="164">
        <f t="shared" si="0"/>
        <v>1572515.8315289768</v>
      </c>
      <c r="I16" s="164">
        <f t="shared" si="0"/>
        <v>1625446.2839341345</v>
      </c>
      <c r="J16" s="164">
        <f t="shared" si="0"/>
        <v>1666782.2857241347</v>
      </c>
      <c r="K16" s="164">
        <f t="shared" si="0"/>
        <v>1704933.7516551546</v>
      </c>
      <c r="L16" s="164">
        <f t="shared" si="0"/>
        <v>1701003.2568947128</v>
      </c>
      <c r="M16" s="164">
        <f t="shared" si="0"/>
        <v>1627508.5921389742</v>
      </c>
      <c r="N16" s="164">
        <f t="shared" si="0"/>
        <v>1657684.4</v>
      </c>
      <c r="O16" s="164">
        <f t="shared" si="0"/>
        <v>1680010.1945968638</v>
      </c>
      <c r="P16" s="164">
        <f t="shared" si="0"/>
        <v>1701065.0226269213</v>
      </c>
      <c r="Q16" s="164">
        <f t="shared" si="0"/>
        <v>1725807.4368318983</v>
      </c>
      <c r="R16" s="164">
        <f t="shared" si="0"/>
        <v>1786666.4322941843</v>
      </c>
      <c r="S16" s="164">
        <f t="shared" si="0"/>
        <v>1831145.5301291305</v>
      </c>
    </row>
    <row r="17" spans="1:19" ht="12.75" customHeight="1" x14ac:dyDescent="0.2"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</row>
    <row r="18" spans="1:19" ht="12.75" customHeight="1" x14ac:dyDescent="0.2">
      <c r="A18" s="220" t="s">
        <v>67</v>
      </c>
      <c r="B18" s="150" t="s">
        <v>45</v>
      </c>
      <c r="C18" s="151" t="s">
        <v>46</v>
      </c>
      <c r="D18" s="152">
        <v>12426.323420834928</v>
      </c>
      <c r="E18" s="152">
        <v>12138.291014575798</v>
      </c>
      <c r="F18" s="152">
        <v>12042.493892274721</v>
      </c>
      <c r="G18" s="152">
        <v>13107.578025809629</v>
      </c>
      <c r="H18" s="152">
        <v>13556.046783413813</v>
      </c>
      <c r="I18" s="152">
        <v>10445.838896306186</v>
      </c>
      <c r="J18" s="152">
        <v>10399.51052205236</v>
      </c>
      <c r="K18" s="152">
        <v>10781.148529548196</v>
      </c>
      <c r="L18" s="152">
        <v>11911.663873228707</v>
      </c>
      <c r="M18" s="152">
        <v>9847.3202941115214</v>
      </c>
      <c r="N18" s="152">
        <v>12143.3</v>
      </c>
      <c r="O18" s="152">
        <v>11485.112890168211</v>
      </c>
      <c r="P18" s="152">
        <v>11489.437716421464</v>
      </c>
      <c r="Q18" s="152">
        <v>12638.86676847263</v>
      </c>
      <c r="R18" s="152">
        <v>12803.153481749709</v>
      </c>
      <c r="S18" s="152">
        <v>12167.530428883578</v>
      </c>
    </row>
    <row r="19" spans="1:19" ht="12.75" customHeight="1" x14ac:dyDescent="0.2">
      <c r="A19" s="221"/>
      <c r="B19" s="154" t="s">
        <v>68</v>
      </c>
      <c r="C19" s="155" t="s">
        <v>69</v>
      </c>
      <c r="D19" s="156">
        <v>35374.276132613391</v>
      </c>
      <c r="E19" s="156">
        <v>33001.289259750032</v>
      </c>
      <c r="F19" s="156">
        <v>31264.850371755409</v>
      </c>
      <c r="G19" s="156">
        <v>30129.806143525799</v>
      </c>
      <c r="H19" s="156">
        <v>29962.131163877842</v>
      </c>
      <c r="I19" s="156">
        <v>34700.934579439258</v>
      </c>
      <c r="J19" s="156">
        <v>39307.664466313923</v>
      </c>
      <c r="K19" s="156">
        <v>37359.427843702819</v>
      </c>
      <c r="L19" s="156">
        <v>42536.187719030931</v>
      </c>
      <c r="M19" s="156">
        <v>31834.239413443313</v>
      </c>
      <c r="N19" s="156">
        <v>35425</v>
      </c>
      <c r="O19" s="156">
        <v>36991.294613854661</v>
      </c>
      <c r="P19" s="156">
        <v>32082.22641578571</v>
      </c>
      <c r="Q19" s="156">
        <v>30245.177489015259</v>
      </c>
      <c r="R19" s="156">
        <v>25969.379235183998</v>
      </c>
      <c r="S19" s="156">
        <v>22257.140828738433</v>
      </c>
    </row>
    <row r="20" spans="1:19" ht="12.75" customHeight="1" x14ac:dyDescent="0.2">
      <c r="A20" s="221"/>
      <c r="B20" s="154" t="s">
        <v>70</v>
      </c>
      <c r="C20" s="155" t="s">
        <v>71</v>
      </c>
      <c r="D20" s="156">
        <v>207540.22968056402</v>
      </c>
      <c r="E20" s="156">
        <v>197385.93632489323</v>
      </c>
      <c r="F20" s="156">
        <v>189524.43531103086</v>
      </c>
      <c r="G20" s="156">
        <v>183837.80864489975</v>
      </c>
      <c r="H20" s="156">
        <v>178460.69522834537</v>
      </c>
      <c r="I20" s="156">
        <v>179893.45794392528</v>
      </c>
      <c r="J20" s="156">
        <v>176267.55829785788</v>
      </c>
      <c r="K20" s="156">
        <v>171585.23728799273</v>
      </c>
      <c r="L20" s="156">
        <v>170876.88557062318</v>
      </c>
      <c r="M20" s="156">
        <v>155971.58866045953</v>
      </c>
      <c r="N20" s="156">
        <v>164497.89999999976</v>
      </c>
      <c r="O20" s="156">
        <v>167867.53020898948</v>
      </c>
      <c r="P20" s="156">
        <v>167659.71675125035</v>
      </c>
      <c r="Q20" s="156">
        <v>174966.78814678805</v>
      </c>
      <c r="R20" s="156">
        <v>177366.91305073857</v>
      </c>
      <c r="S20" s="156">
        <v>184066.93959975077</v>
      </c>
    </row>
    <row r="21" spans="1:19" ht="12.75" customHeight="1" x14ac:dyDescent="0.2">
      <c r="A21" s="221"/>
      <c r="B21" s="154" t="s">
        <v>72</v>
      </c>
      <c r="C21" s="155" t="s">
        <v>73</v>
      </c>
      <c r="D21" s="156">
        <v>17927.181831929334</v>
      </c>
      <c r="E21" s="156">
        <v>16866.293020090965</v>
      </c>
      <c r="F21" s="156">
        <v>17894.091602649474</v>
      </c>
      <c r="G21" s="156">
        <v>18206.590741126754</v>
      </c>
      <c r="H21" s="156">
        <v>16771.90820884029</v>
      </c>
      <c r="I21" s="156">
        <v>16305.919003115265</v>
      </c>
      <c r="J21" s="156">
        <v>19644.95613657124</v>
      </c>
      <c r="K21" s="156">
        <v>20098.2550245005</v>
      </c>
      <c r="L21" s="156">
        <v>17570.851744628981</v>
      </c>
      <c r="M21" s="156">
        <v>26063.133995709137</v>
      </c>
      <c r="N21" s="156">
        <v>17849.5</v>
      </c>
      <c r="O21" s="156">
        <v>16113.459866270878</v>
      </c>
      <c r="P21" s="156">
        <v>23000.311463696158</v>
      </c>
      <c r="Q21" s="156">
        <v>26391.853024667646</v>
      </c>
      <c r="R21" s="156">
        <v>28196.855307218379</v>
      </c>
      <c r="S21" s="156">
        <v>30741.57338823548</v>
      </c>
    </row>
    <row r="22" spans="1:19" ht="12.75" customHeight="1" x14ac:dyDescent="0.2">
      <c r="A22" s="221"/>
      <c r="B22" s="154" t="s">
        <v>74</v>
      </c>
      <c r="C22" s="155" t="s">
        <v>75</v>
      </c>
      <c r="D22" s="156">
        <v>13519.48548707046</v>
      </c>
      <c r="E22" s="156">
        <v>14362.622211080472</v>
      </c>
      <c r="F22" s="156">
        <v>15041.232658029125</v>
      </c>
      <c r="G22" s="156">
        <v>16497.792348069961</v>
      </c>
      <c r="H22" s="156">
        <v>16747.809858580735</v>
      </c>
      <c r="I22" s="156">
        <v>17834.089897641297</v>
      </c>
      <c r="J22" s="156">
        <v>18061.046862342948</v>
      </c>
      <c r="K22" s="156">
        <v>19278.647875920349</v>
      </c>
      <c r="L22" s="156">
        <v>19359.953527350299</v>
      </c>
      <c r="M22" s="156">
        <v>17943.510591764043</v>
      </c>
      <c r="N22" s="156">
        <v>19566.599999999999</v>
      </c>
      <c r="O22" s="156">
        <v>20575.994722796921</v>
      </c>
      <c r="P22" s="156">
        <v>19933.03530532603</v>
      </c>
      <c r="Q22" s="156">
        <v>18933.47323846017</v>
      </c>
      <c r="R22" s="156">
        <v>19123.476212657872</v>
      </c>
      <c r="S22" s="156">
        <v>18416.435935663518</v>
      </c>
    </row>
    <row r="23" spans="1:19" ht="12.75" customHeight="1" x14ac:dyDescent="0.2">
      <c r="A23" s="221"/>
      <c r="B23" s="154" t="s">
        <v>49</v>
      </c>
      <c r="C23" s="155" t="s">
        <v>50</v>
      </c>
      <c r="D23" s="156">
        <v>83887.045553608434</v>
      </c>
      <c r="E23" s="156">
        <v>85553.934032876132</v>
      </c>
      <c r="F23" s="156">
        <v>95341.547525599526</v>
      </c>
      <c r="G23" s="156">
        <v>97627.105796744421</v>
      </c>
      <c r="H23" s="156">
        <v>99134.724273199186</v>
      </c>
      <c r="I23" s="156">
        <v>107226.88028482422</v>
      </c>
      <c r="J23" s="156">
        <v>111972.9063614898</v>
      </c>
      <c r="K23" s="156">
        <v>117180.46032268132</v>
      </c>
      <c r="L23" s="156">
        <v>107134.12311442939</v>
      </c>
      <c r="M23" s="156">
        <v>90124.351684059235</v>
      </c>
      <c r="N23" s="156">
        <v>94057.2</v>
      </c>
      <c r="O23" s="156">
        <v>98340.479545840702</v>
      </c>
      <c r="P23" s="156">
        <v>98543.540792583488</v>
      </c>
      <c r="Q23" s="156">
        <v>100441.07589540842</v>
      </c>
      <c r="R23" s="156">
        <v>106458.22164019723</v>
      </c>
      <c r="S23" s="156">
        <v>110875.91010562352</v>
      </c>
    </row>
    <row r="24" spans="1:19" ht="12.75" customHeight="1" x14ac:dyDescent="0.2">
      <c r="A24" s="221"/>
      <c r="B24" s="154" t="s">
        <v>76</v>
      </c>
      <c r="C24" s="155" t="s">
        <v>77</v>
      </c>
      <c r="D24" s="156">
        <v>161585.79218445605</v>
      </c>
      <c r="E24" s="156">
        <v>174676.96880707657</v>
      </c>
      <c r="F24" s="156">
        <v>171386.3874899674</v>
      </c>
      <c r="G24" s="156">
        <v>176298.7246783271</v>
      </c>
      <c r="H24" s="156">
        <v>181175.92701642492</v>
      </c>
      <c r="I24" s="156">
        <v>181724.8776145973</v>
      </c>
      <c r="J24" s="156">
        <v>183779.92451009116</v>
      </c>
      <c r="K24" s="156">
        <v>186739.1982727357</v>
      </c>
      <c r="L24" s="156">
        <v>186188.48087764747</v>
      </c>
      <c r="M24" s="156">
        <v>178199.50425961806</v>
      </c>
      <c r="N24" s="156">
        <v>185504.19999999998</v>
      </c>
      <c r="O24" s="156">
        <v>184122.61501404253</v>
      </c>
      <c r="P24" s="156">
        <v>180311.64691009698</v>
      </c>
      <c r="Q24" s="156">
        <v>182168.27963537228</v>
      </c>
      <c r="R24" s="156">
        <v>191503.35299132526</v>
      </c>
      <c r="S24" s="156">
        <v>197221.13101576862</v>
      </c>
    </row>
    <row r="25" spans="1:19" ht="12.75" customHeight="1" x14ac:dyDescent="0.2">
      <c r="A25" s="221"/>
      <c r="B25" s="154" t="s">
        <v>78</v>
      </c>
      <c r="C25" s="155" t="s">
        <v>79</v>
      </c>
      <c r="D25" s="156">
        <v>65831.41339832943</v>
      </c>
      <c r="E25" s="156">
        <v>66287.648175339331</v>
      </c>
      <c r="F25" s="156">
        <v>67510.164842433922</v>
      </c>
      <c r="G25" s="156">
        <v>69511.474105095607</v>
      </c>
      <c r="H25" s="156">
        <v>68948.369737545407</v>
      </c>
      <c r="I25" s="156">
        <v>69882.242990654209</v>
      </c>
      <c r="J25" s="156">
        <v>68892.039089295256</v>
      </c>
      <c r="K25" s="156">
        <v>70039.386348877029</v>
      </c>
      <c r="L25" s="156">
        <v>71602.544568032899</v>
      </c>
      <c r="M25" s="156">
        <v>65995.854943864688</v>
      </c>
      <c r="N25" s="156">
        <v>70025.899999999994</v>
      </c>
      <c r="O25" s="156">
        <v>72093.890238173786</v>
      </c>
      <c r="P25" s="156">
        <v>71229.915171946282</v>
      </c>
      <c r="Q25" s="156">
        <v>74238.937970188956</v>
      </c>
      <c r="R25" s="156">
        <v>78487.067033459607</v>
      </c>
      <c r="S25" s="156">
        <v>81697.154712039817</v>
      </c>
    </row>
    <row r="26" spans="1:19" ht="12.75" customHeight="1" x14ac:dyDescent="0.2">
      <c r="A26" s="221"/>
      <c r="B26" s="154" t="s">
        <v>80</v>
      </c>
      <c r="C26" s="155" t="s">
        <v>81</v>
      </c>
      <c r="D26" s="156">
        <v>37871.496303939792</v>
      </c>
      <c r="E26" s="156">
        <v>39590.928625147732</v>
      </c>
      <c r="F26" s="156">
        <v>40952.452350922991</v>
      </c>
      <c r="G26" s="156">
        <v>42540.41045271077</v>
      </c>
      <c r="H26" s="156">
        <v>43212.509399262555</v>
      </c>
      <c r="I26" s="156">
        <v>43681.174899866492</v>
      </c>
      <c r="J26" s="156">
        <v>43858.258216852519</v>
      </c>
      <c r="K26" s="156">
        <v>44657.794195784729</v>
      </c>
      <c r="L26" s="156">
        <v>43583.917415815937</v>
      </c>
      <c r="M26" s="156">
        <v>40818.804807431938</v>
      </c>
      <c r="N26" s="156">
        <v>40834</v>
      </c>
      <c r="O26" s="156">
        <v>42387.734500714621</v>
      </c>
      <c r="P26" s="156">
        <v>46414.13678752679</v>
      </c>
      <c r="Q26" s="156">
        <v>49588.997461096689</v>
      </c>
      <c r="R26" s="156">
        <v>51918.104395362941</v>
      </c>
      <c r="S26" s="156">
        <v>53721.434712986411</v>
      </c>
    </row>
    <row r="27" spans="1:19" ht="12.75" customHeight="1" x14ac:dyDescent="0.2">
      <c r="A27" s="221"/>
      <c r="B27" s="154" t="s">
        <v>53</v>
      </c>
      <c r="C27" s="155" t="s">
        <v>54</v>
      </c>
      <c r="D27" s="156">
        <v>85997.580437122495</v>
      </c>
      <c r="E27" s="156">
        <v>84780.82584249544</v>
      </c>
      <c r="F27" s="156">
        <v>89031.319180462335</v>
      </c>
      <c r="G27" s="156">
        <v>93790.528888973102</v>
      </c>
      <c r="H27" s="156">
        <v>96992.235982641942</v>
      </c>
      <c r="I27" s="156">
        <v>96618.335558522478</v>
      </c>
      <c r="J27" s="156">
        <v>96501.870012581654</v>
      </c>
      <c r="K27" s="156">
        <v>99189.670149870537</v>
      </c>
      <c r="L27" s="156">
        <v>100647.28401645589</v>
      </c>
      <c r="M27" s="156">
        <v>96725.405653106704</v>
      </c>
      <c r="N27" s="156">
        <v>97126.5</v>
      </c>
      <c r="O27" s="156">
        <v>101133.19940431572</v>
      </c>
      <c r="P27" s="156">
        <v>101157.72888001318</v>
      </c>
      <c r="Q27" s="156">
        <v>103677.75602169779</v>
      </c>
      <c r="R27" s="156">
        <v>107435.11544309583</v>
      </c>
      <c r="S27" s="156">
        <v>109385.97944324807</v>
      </c>
    </row>
    <row r="28" spans="1:19" ht="12.75" customHeight="1" x14ac:dyDescent="0.2">
      <c r="A28" s="221"/>
      <c r="B28" s="154" t="s">
        <v>55</v>
      </c>
      <c r="C28" s="155" t="s">
        <v>56</v>
      </c>
      <c r="D28" s="156">
        <v>72574.343738046722</v>
      </c>
      <c r="E28" s="156">
        <v>74426.368943165144</v>
      </c>
      <c r="F28" s="156">
        <v>78632.663321014988</v>
      </c>
      <c r="G28" s="156">
        <v>89649.99715752971</v>
      </c>
      <c r="H28" s="156">
        <v>104744.02297496852</v>
      </c>
      <c r="I28" s="156">
        <v>122884.55718736092</v>
      </c>
      <c r="J28" s="156">
        <v>129667.44799296808</v>
      </c>
      <c r="K28" s="156">
        <v>145788.52819877033</v>
      </c>
      <c r="L28" s="156">
        <v>129642.97958250801</v>
      </c>
      <c r="M28" s="156">
        <v>147199.90001874647</v>
      </c>
      <c r="N28" s="156">
        <v>134842.20000000001</v>
      </c>
      <c r="O28" s="156">
        <v>131432.44080637262</v>
      </c>
      <c r="P28" s="156">
        <v>127513.42042102564</v>
      </c>
      <c r="Q28" s="156">
        <v>130210.79455494245</v>
      </c>
      <c r="R28" s="156">
        <v>133404.49467827982</v>
      </c>
      <c r="S28" s="156">
        <v>124182.42342491577</v>
      </c>
    </row>
    <row r="29" spans="1:19" ht="12.75" customHeight="1" x14ac:dyDescent="0.2">
      <c r="A29" s="221"/>
      <c r="B29" s="154" t="s">
        <v>57</v>
      </c>
      <c r="C29" s="155" t="s">
        <v>58</v>
      </c>
      <c r="D29" s="156">
        <v>207434.99648629656</v>
      </c>
      <c r="E29" s="156">
        <v>210989.6859219998</v>
      </c>
      <c r="F29" s="156">
        <v>210680.97829442323</v>
      </c>
      <c r="G29" s="156">
        <v>213842.83034242291</v>
      </c>
      <c r="H29" s="156">
        <v>211226.20740888378</v>
      </c>
      <c r="I29" s="156">
        <v>215407.92167334224</v>
      </c>
      <c r="J29" s="156">
        <v>218483.73864635217</v>
      </c>
      <c r="K29" s="156">
        <v>220320.06679654884</v>
      </c>
      <c r="L29" s="156">
        <v>231644.06521407893</v>
      </c>
      <c r="M29" s="156">
        <v>202057.84332104397</v>
      </c>
      <c r="N29" s="156">
        <v>204289.8</v>
      </c>
      <c r="O29" s="156">
        <v>213006.40660449961</v>
      </c>
      <c r="P29" s="156">
        <v>228284.75110386396</v>
      </c>
      <c r="Q29" s="156">
        <v>227398.70150554154</v>
      </c>
      <c r="R29" s="156">
        <v>240595.45258791163</v>
      </c>
      <c r="S29" s="156">
        <v>254868.06919563623</v>
      </c>
    </row>
    <row r="30" spans="1:19" ht="12.75" customHeight="1" x14ac:dyDescent="0.2">
      <c r="A30" s="221"/>
      <c r="B30" s="154" t="s">
        <v>82</v>
      </c>
      <c r="C30" s="155" t="s">
        <v>83</v>
      </c>
      <c r="D30" s="156">
        <v>85279.450616899616</v>
      </c>
      <c r="E30" s="156">
        <v>91167.406797263917</v>
      </c>
      <c r="F30" s="156">
        <v>96605.251320768031</v>
      </c>
      <c r="G30" s="156">
        <v>100696.97371662465</v>
      </c>
      <c r="H30" s="156">
        <v>101181.18154392515</v>
      </c>
      <c r="I30" s="156">
        <v>102759.59056519803</v>
      </c>
      <c r="J30" s="156">
        <v>111860.3609038107</v>
      </c>
      <c r="K30" s="156">
        <v>116129.25806914117</v>
      </c>
      <c r="L30" s="156">
        <v>116688.44278531159</v>
      </c>
      <c r="M30" s="156">
        <v>109905.43439771709</v>
      </c>
      <c r="N30" s="156">
        <v>112903.40000000001</v>
      </c>
      <c r="O30" s="156">
        <v>115375.35106393612</v>
      </c>
      <c r="P30" s="156">
        <v>119497.9022003994</v>
      </c>
      <c r="Q30" s="156">
        <v>125606.19829678</v>
      </c>
      <c r="R30" s="156">
        <v>132445.09092187489</v>
      </c>
      <c r="S30" s="156">
        <v>139586.26184221945</v>
      </c>
    </row>
    <row r="31" spans="1:19" ht="12.75" customHeight="1" x14ac:dyDescent="0.2">
      <c r="A31" s="221"/>
      <c r="B31" s="154" t="s">
        <v>84</v>
      </c>
      <c r="C31" s="155" t="s">
        <v>85</v>
      </c>
      <c r="D31" s="156">
        <v>58125.194588007151</v>
      </c>
      <c r="E31" s="156">
        <v>60248.003438026004</v>
      </c>
      <c r="F31" s="156">
        <v>61509.953166756342</v>
      </c>
      <c r="G31" s="156">
        <v>64832.767997574425</v>
      </c>
      <c r="H31" s="156">
        <v>66003.478859586336</v>
      </c>
      <c r="I31" s="156">
        <v>66684.112149532724</v>
      </c>
      <c r="J31" s="156">
        <v>69703.555609175979</v>
      </c>
      <c r="K31" s="156">
        <v>71406.101088817479</v>
      </c>
      <c r="L31" s="156">
        <v>73135.761084869722</v>
      </c>
      <c r="M31" s="156">
        <v>70095.398779395531</v>
      </c>
      <c r="N31" s="156">
        <v>71864.2</v>
      </c>
      <c r="O31" s="156">
        <v>73642.769332253913</v>
      </c>
      <c r="P31" s="156">
        <v>76843.590260347002</v>
      </c>
      <c r="Q31" s="156">
        <v>79041.025304715236</v>
      </c>
      <c r="R31" s="156">
        <v>82883.133091343741</v>
      </c>
      <c r="S31" s="156">
        <v>84560.822270077537</v>
      </c>
    </row>
    <row r="32" spans="1:19" ht="12.75" customHeight="1" x14ac:dyDescent="0.2">
      <c r="A32" s="221"/>
      <c r="B32" s="154" t="s">
        <v>86</v>
      </c>
      <c r="C32" s="155" t="s">
        <v>87</v>
      </c>
      <c r="D32" s="156">
        <v>69610.112349555653</v>
      </c>
      <c r="E32" s="156">
        <v>72317.175804892031</v>
      </c>
      <c r="F32" s="156">
        <v>74314.126705532675</v>
      </c>
      <c r="G32" s="156">
        <v>79194.538667070883</v>
      </c>
      <c r="H32" s="156">
        <v>82126.634112754939</v>
      </c>
      <c r="I32" s="156">
        <v>86638.540275923442</v>
      </c>
      <c r="J32" s="156">
        <v>87259.009668912942</v>
      </c>
      <c r="K32" s="156">
        <v>86587.05057814435</v>
      </c>
      <c r="L32" s="156">
        <v>86886.808624104888</v>
      </c>
      <c r="M32" s="156">
        <v>88666.604178383204</v>
      </c>
      <c r="N32" s="156">
        <v>91246.699999999968</v>
      </c>
      <c r="O32" s="156">
        <v>89745.934654633063</v>
      </c>
      <c r="P32" s="156">
        <v>88948.718418497258</v>
      </c>
      <c r="Q32" s="156">
        <v>87237.373406158964</v>
      </c>
      <c r="R32" s="156">
        <v>86081.965916381756</v>
      </c>
      <c r="S32" s="156">
        <v>86641.976477270044</v>
      </c>
    </row>
    <row r="33" spans="1:19" ht="12.75" customHeight="1" x14ac:dyDescent="0.2">
      <c r="A33" s="221"/>
      <c r="B33" s="154" t="s">
        <v>88</v>
      </c>
      <c r="C33" s="155" t="s">
        <v>89</v>
      </c>
      <c r="D33" s="156">
        <v>76344.325146552568</v>
      </c>
      <c r="E33" s="156">
        <v>81589.012641908106</v>
      </c>
      <c r="F33" s="156">
        <v>86367.82176907947</v>
      </c>
      <c r="G33" s="156">
        <v>89748.630876807336</v>
      </c>
      <c r="H33" s="156">
        <v>93690.94318768628</v>
      </c>
      <c r="I33" s="156">
        <v>97599.821984868715</v>
      </c>
      <c r="J33" s="156">
        <v>100268.86816842177</v>
      </c>
      <c r="K33" s="156">
        <v>103344.12873516686</v>
      </c>
      <c r="L33" s="156">
        <v>107169.92991010209</v>
      </c>
      <c r="M33" s="156">
        <v>108745.86015122164</v>
      </c>
      <c r="N33" s="156">
        <v>111024.2</v>
      </c>
      <c r="O33" s="156">
        <v>111333.09346046596</v>
      </c>
      <c r="P33" s="156">
        <v>109842.06958465399</v>
      </c>
      <c r="Q33" s="156">
        <v>108463.26085123525</v>
      </c>
      <c r="R33" s="156">
        <v>110986.21010907109</v>
      </c>
      <c r="S33" s="156">
        <v>111928.99006870657</v>
      </c>
    </row>
    <row r="34" spans="1:19" ht="12.75" customHeight="1" x14ac:dyDescent="0.2">
      <c r="A34" s="221"/>
      <c r="B34" s="154" t="s">
        <v>90</v>
      </c>
      <c r="C34" s="155" t="s">
        <v>91</v>
      </c>
      <c r="D34" s="156">
        <v>85899.730467811809</v>
      </c>
      <c r="E34" s="156">
        <v>92096.031944991584</v>
      </c>
      <c r="F34" s="156">
        <v>98103.209532461347</v>
      </c>
      <c r="G34" s="156">
        <v>103888.59411419151</v>
      </c>
      <c r="H34" s="156">
        <v>110676.38452269866</v>
      </c>
      <c r="I34" s="156">
        <v>115514.55273698265</v>
      </c>
      <c r="J34" s="156">
        <v>121150.10082556316</v>
      </c>
      <c r="K34" s="156">
        <v>123686.37670892055</v>
      </c>
      <c r="L34" s="156">
        <v>121557.2146884047</v>
      </c>
      <c r="M34" s="156">
        <v>125477.09804411673</v>
      </c>
      <c r="N34" s="156">
        <v>128184.7</v>
      </c>
      <c r="O34" s="156">
        <v>128546.47037070354</v>
      </c>
      <c r="P34" s="156">
        <v>129955.84544072112</v>
      </c>
      <c r="Q34" s="156">
        <v>126485.44580706206</v>
      </c>
      <c r="R34" s="156">
        <v>130402.97418680075</v>
      </c>
      <c r="S34" s="156">
        <v>134714.32740926553</v>
      </c>
    </row>
    <row r="35" spans="1:19" ht="12.75" customHeight="1" x14ac:dyDescent="0.2">
      <c r="A35" s="221"/>
      <c r="B35" s="154" t="s">
        <v>92</v>
      </c>
      <c r="C35" s="155" t="s">
        <v>93</v>
      </c>
      <c r="D35" s="156">
        <v>18584.021989556739</v>
      </c>
      <c r="E35" s="156">
        <v>18785.49940908928</v>
      </c>
      <c r="F35" s="156">
        <v>20240.604686852297</v>
      </c>
      <c r="G35" s="156">
        <v>21950.029372193061</v>
      </c>
      <c r="H35" s="156">
        <v>23019.360215979199</v>
      </c>
      <c r="I35" s="156">
        <v>23748.820649755224</v>
      </c>
      <c r="J35" s="156">
        <v>23562.330880198562</v>
      </c>
      <c r="K35" s="156">
        <v>23638.978147745202</v>
      </c>
      <c r="L35" s="156">
        <v>24267.008227944541</v>
      </c>
      <c r="M35" s="156">
        <v>23326.563769293258</v>
      </c>
      <c r="N35" s="156">
        <v>22978.600000000006</v>
      </c>
      <c r="O35" s="156">
        <v>23450.571197265457</v>
      </c>
      <c r="P35" s="156">
        <v>25559.260548542516</v>
      </c>
      <c r="Q35" s="156">
        <v>24306.860660114849</v>
      </c>
      <c r="R35" s="156">
        <v>25459.091748037874</v>
      </c>
      <c r="S35" s="156">
        <v>27813.774443681908</v>
      </c>
    </row>
    <row r="36" spans="1:19" ht="12.75" customHeight="1" x14ac:dyDescent="0.2">
      <c r="A36" s="221"/>
      <c r="B36" s="154" t="s">
        <v>94</v>
      </c>
      <c r="C36" s="155" t="s">
        <v>95</v>
      </c>
      <c r="D36" s="156">
        <v>23740.448508677513</v>
      </c>
      <c r="E36" s="156">
        <v>25042.527665365469</v>
      </c>
      <c r="F36" s="156">
        <v>26242.227533713762</v>
      </c>
      <c r="G36" s="156">
        <v>27251.710219628203</v>
      </c>
      <c r="H36" s="156">
        <v>28320.181915365869</v>
      </c>
      <c r="I36" s="156">
        <v>29162.438807298622</v>
      </c>
      <c r="J36" s="156">
        <v>29475.707071577526</v>
      </c>
      <c r="K36" s="156">
        <v>30517.082880010799</v>
      </c>
      <c r="L36" s="156">
        <v>31527.502666463508</v>
      </c>
      <c r="M36" s="156">
        <v>32172.092732612637</v>
      </c>
      <c r="N36" s="156">
        <v>36124.5</v>
      </c>
      <c r="O36" s="156">
        <v>35608.127692323069</v>
      </c>
      <c r="P36" s="156">
        <v>35962.880855975527</v>
      </c>
      <c r="Q36" s="156">
        <v>36667.759675470072</v>
      </c>
      <c r="R36" s="156">
        <v>37990.841895253077</v>
      </c>
      <c r="S36" s="156">
        <v>39133.634664079327</v>
      </c>
    </row>
    <row r="37" spans="1:19" ht="12.75" customHeight="1" x14ac:dyDescent="0.2">
      <c r="A37" s="221"/>
      <c r="B37" s="154" t="s">
        <v>96</v>
      </c>
      <c r="C37" s="155" t="s">
        <v>97</v>
      </c>
      <c r="D37" s="156">
        <v>5829.2784899081098</v>
      </c>
      <c r="E37" s="156">
        <v>6064.0869534075855</v>
      </c>
      <c r="F37" s="156">
        <v>6268.0696060186447</v>
      </c>
      <c r="G37" s="156">
        <v>6579.0869985408654</v>
      </c>
      <c r="H37" s="156">
        <v>6565.0791349960591</v>
      </c>
      <c r="I37" s="156">
        <v>6732.1762349799737</v>
      </c>
      <c r="J37" s="156">
        <v>6665.4314817048999</v>
      </c>
      <c r="K37" s="156">
        <v>6606.9546002749448</v>
      </c>
      <c r="L37" s="156">
        <v>7071.6516836812434</v>
      </c>
      <c r="M37" s="156">
        <v>6338.082442875294</v>
      </c>
      <c r="N37" s="156">
        <v>7196</v>
      </c>
      <c r="O37" s="156">
        <v>6757.7184092431016</v>
      </c>
      <c r="P37" s="156">
        <v>6834.8875982484742</v>
      </c>
      <c r="Q37" s="156">
        <v>7098.811118710124</v>
      </c>
      <c r="R37" s="156">
        <v>7155.5383682401853</v>
      </c>
      <c r="S37" s="156">
        <v>7164.0201623399671</v>
      </c>
    </row>
    <row r="38" spans="1:19" ht="12.75" customHeight="1" x14ac:dyDescent="0.2">
      <c r="A38" s="221"/>
      <c r="B38" s="154" t="s">
        <v>98</v>
      </c>
      <c r="C38" s="155" t="s">
        <v>99</v>
      </c>
      <c r="D38" s="156">
        <v>0</v>
      </c>
      <c r="E38" s="156">
        <v>0</v>
      </c>
      <c r="F38" s="156">
        <v>0</v>
      </c>
      <c r="G38" s="156">
        <v>0</v>
      </c>
      <c r="H38" s="156">
        <v>0</v>
      </c>
      <c r="I38" s="156">
        <v>0</v>
      </c>
      <c r="J38" s="156">
        <v>0</v>
      </c>
      <c r="K38" s="156">
        <v>0</v>
      </c>
      <c r="L38" s="156">
        <v>0</v>
      </c>
      <c r="M38" s="156">
        <v>0</v>
      </c>
      <c r="N38" s="156">
        <v>0</v>
      </c>
      <c r="O38" s="156">
        <v>0</v>
      </c>
      <c r="P38" s="156">
        <v>0</v>
      </c>
      <c r="Q38" s="156">
        <v>0</v>
      </c>
      <c r="R38" s="156">
        <v>0</v>
      </c>
      <c r="S38" s="156">
        <v>0</v>
      </c>
    </row>
    <row r="39" spans="1:19" ht="12.75" customHeight="1" x14ac:dyDescent="0.2">
      <c r="A39" s="222"/>
      <c r="B39" s="162" t="s">
        <v>65</v>
      </c>
      <c r="C39" s="163" t="s">
        <v>66</v>
      </c>
      <c r="D39" s="164">
        <f>SUM(D18:D38)</f>
        <v>1425382.7268117808</v>
      </c>
      <c r="E39" s="164">
        <f t="shared" ref="E39:S39" si="1">SUM(E18:E38)</f>
        <v>1457370.5368334348</v>
      </c>
      <c r="F39" s="164">
        <f t="shared" si="1"/>
        <v>1488953.8811617463</v>
      </c>
      <c r="G39" s="164">
        <f t="shared" si="1"/>
        <v>1539182.9792878667</v>
      </c>
      <c r="H39" s="164">
        <f t="shared" si="1"/>
        <v>1572515.8315289768</v>
      </c>
      <c r="I39" s="164">
        <f t="shared" si="1"/>
        <v>1625446.2839341345</v>
      </c>
      <c r="J39" s="164">
        <f t="shared" si="1"/>
        <v>1666782.2857241344</v>
      </c>
      <c r="K39" s="164">
        <f t="shared" si="1"/>
        <v>1704933.7516551544</v>
      </c>
      <c r="L39" s="164">
        <f t="shared" si="1"/>
        <v>1701003.256894713</v>
      </c>
      <c r="M39" s="164">
        <f t="shared" si="1"/>
        <v>1627508.5921389742</v>
      </c>
      <c r="N39" s="164">
        <f t="shared" si="1"/>
        <v>1657684.3999999997</v>
      </c>
      <c r="O39" s="164">
        <f t="shared" si="1"/>
        <v>1680010.1945968638</v>
      </c>
      <c r="P39" s="164">
        <f t="shared" si="1"/>
        <v>1701065.0226269213</v>
      </c>
      <c r="Q39" s="164">
        <f t="shared" si="1"/>
        <v>1725807.4368318983</v>
      </c>
      <c r="R39" s="164">
        <f t="shared" si="1"/>
        <v>1786666.4322941843</v>
      </c>
      <c r="S39" s="164">
        <f t="shared" si="1"/>
        <v>1831145.5301291305</v>
      </c>
    </row>
    <row r="40" spans="1:19" ht="12.75" customHeight="1" x14ac:dyDescent="0.2">
      <c r="C40" s="165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</row>
    <row r="41" spans="1:19" ht="12.75" customHeight="1" x14ac:dyDescent="0.2">
      <c r="A41" s="220" t="s">
        <v>100</v>
      </c>
      <c r="B41" s="150" t="s">
        <v>101</v>
      </c>
      <c r="C41" s="151" t="s">
        <v>102</v>
      </c>
      <c r="D41" s="152">
        <v>30144.817954579823</v>
      </c>
      <c r="E41" s="152">
        <v>29792.106865308171</v>
      </c>
      <c r="F41" s="152">
        <v>29891.69261163687</v>
      </c>
      <c r="G41" s="152">
        <v>32647.761080896704</v>
      </c>
      <c r="H41" s="152">
        <v>29086.436977378355</v>
      </c>
      <c r="I41" s="152">
        <v>30384.690698709386</v>
      </c>
      <c r="J41" s="152">
        <v>27831.130108064321</v>
      </c>
      <c r="K41" s="152">
        <v>25922.627330921234</v>
      </c>
      <c r="L41" s="152">
        <v>25413.873228706387</v>
      </c>
      <c r="M41" s="152">
        <v>28665.146118436125</v>
      </c>
      <c r="N41" s="152">
        <v>26278.799999999999</v>
      </c>
      <c r="O41" s="152">
        <v>26247.78867200384</v>
      </c>
      <c r="P41" s="152">
        <v>27032.300617430974</v>
      </c>
      <c r="Q41" s="152">
        <v>28560.694778853089</v>
      </c>
      <c r="R41" s="152">
        <v>28605.718102637569</v>
      </c>
      <c r="S41" s="152">
        <v>29249.434018821343</v>
      </c>
    </row>
    <row r="42" spans="1:19" ht="12.75" customHeight="1" x14ac:dyDescent="0.2">
      <c r="A42" s="221"/>
      <c r="B42" s="154" t="s">
        <v>103</v>
      </c>
      <c r="C42" s="155" t="s">
        <v>104</v>
      </c>
      <c r="D42" s="156">
        <v>8892.7831199907487</v>
      </c>
      <c r="E42" s="156">
        <v>8084.0167603767522</v>
      </c>
      <c r="F42" s="156">
        <v>6728.1996101639606</v>
      </c>
      <c r="G42" s="156">
        <v>6372.3446589983132</v>
      </c>
      <c r="H42" s="156">
        <v>5704.0613873764505</v>
      </c>
      <c r="I42" s="156">
        <v>5254.8286604361374</v>
      </c>
      <c r="J42" s="156">
        <v>5472.1566329432444</v>
      </c>
      <c r="K42" s="156">
        <v>5478.0760569794802</v>
      </c>
      <c r="L42" s="156">
        <v>5058.8526588450404</v>
      </c>
      <c r="M42" s="156">
        <v>3988.5229852735947</v>
      </c>
      <c r="N42" s="156">
        <v>5370.5</v>
      </c>
      <c r="O42" s="156">
        <v>5446.0136127852238</v>
      </c>
      <c r="P42" s="156">
        <v>5509.7011780656267</v>
      </c>
      <c r="Q42" s="156">
        <v>6420.3337112020909</v>
      </c>
      <c r="R42" s="156">
        <v>6401.0054579491825</v>
      </c>
      <c r="S42" s="156">
        <v>6855.3533536849909</v>
      </c>
    </row>
    <row r="43" spans="1:19" ht="12.75" customHeight="1" x14ac:dyDescent="0.2">
      <c r="A43" s="221"/>
      <c r="B43" s="154" t="s">
        <v>105</v>
      </c>
      <c r="C43" s="155" t="s">
        <v>106</v>
      </c>
      <c r="D43" s="156">
        <v>17826.485318056879</v>
      </c>
      <c r="E43" s="156">
        <v>17387.54789958099</v>
      </c>
      <c r="F43" s="156">
        <v>17729.95475432392</v>
      </c>
      <c r="G43" s="156">
        <v>15826.874609160333</v>
      </c>
      <c r="H43" s="156">
        <v>17061.541388463593</v>
      </c>
      <c r="I43" s="156">
        <v>16222.607921673341</v>
      </c>
      <c r="J43" s="156">
        <v>15601.161648368696</v>
      </c>
      <c r="K43" s="156">
        <v>15221.516585279458</v>
      </c>
      <c r="L43" s="156">
        <v>14384.808776474174</v>
      </c>
      <c r="M43" s="156">
        <v>12318.52361015643</v>
      </c>
      <c r="N43" s="156">
        <v>12586.3</v>
      </c>
      <c r="O43" s="156">
        <v>12340.759397519316</v>
      </c>
      <c r="P43" s="156">
        <v>12523.130759788204</v>
      </c>
      <c r="Q43" s="156">
        <v>12785.579778712559</v>
      </c>
      <c r="R43" s="156">
        <v>12737.763559180517</v>
      </c>
      <c r="S43" s="156">
        <v>12845.682372151359</v>
      </c>
    </row>
    <row r="44" spans="1:19" ht="12.75" customHeight="1" x14ac:dyDescent="0.2">
      <c r="A44" s="221"/>
      <c r="B44" s="154" t="s">
        <v>107</v>
      </c>
      <c r="C44" s="155" t="s">
        <v>108</v>
      </c>
      <c r="D44" s="156">
        <v>2663.6540736721313</v>
      </c>
      <c r="E44" s="156">
        <v>2375.5506213515741</v>
      </c>
      <c r="F44" s="156">
        <v>2758.8396644940512</v>
      </c>
      <c r="G44" s="156">
        <v>1707.3771579086999</v>
      </c>
      <c r="H44" s="156">
        <v>3488.100307118073</v>
      </c>
      <c r="I44" s="156">
        <v>3217.7125055629731</v>
      </c>
      <c r="J44" s="156">
        <v>3208.2349494148671</v>
      </c>
      <c r="K44" s="156">
        <v>3814.3190884632581</v>
      </c>
      <c r="L44" s="156">
        <v>3032.9117781502364</v>
      </c>
      <c r="M44" s="156">
        <v>6843.0919202649502</v>
      </c>
      <c r="N44" s="156">
        <v>5182.8</v>
      </c>
      <c r="O44" s="156">
        <v>4848.3303848960049</v>
      </c>
      <c r="P44" s="156">
        <v>4261.3730052582396</v>
      </c>
      <c r="Q44" s="156">
        <v>2544.9929266716008</v>
      </c>
      <c r="R44" s="156">
        <v>2438.9386442137829</v>
      </c>
      <c r="S44" s="156">
        <v>3329.8625079868425</v>
      </c>
    </row>
    <row r="45" spans="1:19" ht="12.75" customHeight="1" x14ac:dyDescent="0.2">
      <c r="A45" s="221"/>
      <c r="B45" s="154" t="s">
        <v>109</v>
      </c>
      <c r="C45" s="155" t="s">
        <v>110</v>
      </c>
      <c r="D45" s="156">
        <v>14530.898351672789</v>
      </c>
      <c r="E45" s="156">
        <v>14696.665831035349</v>
      </c>
      <c r="F45" s="156">
        <v>14584.01319445057</v>
      </c>
      <c r="G45" s="156">
        <v>15781.679331450987</v>
      </c>
      <c r="H45" s="156">
        <v>13008.760565677065</v>
      </c>
      <c r="I45" s="156">
        <v>14539.563862928349</v>
      </c>
      <c r="J45" s="156">
        <v>13729.080850037055</v>
      </c>
      <c r="K45" s="156">
        <v>12688.982786394419</v>
      </c>
      <c r="L45" s="156">
        <v>11512.170501295141</v>
      </c>
      <c r="M45" s="156">
        <v>8984.5653939886251</v>
      </c>
      <c r="N45" s="156">
        <v>10235</v>
      </c>
      <c r="O45" s="156">
        <v>8399.9480275454007</v>
      </c>
      <c r="P45" s="156">
        <v>9086.4953005624666</v>
      </c>
      <c r="Q45" s="156">
        <v>9886.4519997376774</v>
      </c>
      <c r="R45" s="156">
        <v>10342.418196679528</v>
      </c>
      <c r="S45" s="156">
        <v>12656.601273161843</v>
      </c>
    </row>
    <row r="46" spans="1:19" ht="12.75" customHeight="1" x14ac:dyDescent="0.2">
      <c r="A46" s="221"/>
      <c r="B46" s="154" t="s">
        <v>111</v>
      </c>
      <c r="C46" s="155" t="s">
        <v>112</v>
      </c>
      <c r="D46" s="156">
        <v>10190.362667568072</v>
      </c>
      <c r="E46" s="156">
        <v>12157.003187336604</v>
      </c>
      <c r="F46" s="156">
        <v>11771.813619565888</v>
      </c>
      <c r="G46" s="156">
        <v>13411.532849481722</v>
      </c>
      <c r="H46" s="156">
        <v>10936.936610467381</v>
      </c>
      <c r="I46" s="156">
        <v>10568.224299065421</v>
      </c>
      <c r="J46" s="156">
        <v>11936.626393891867</v>
      </c>
      <c r="K46" s="156">
        <v>12008.619453651459</v>
      </c>
      <c r="L46" s="156">
        <v>15086.850525674236</v>
      </c>
      <c r="M46" s="156">
        <v>15668.728780020412</v>
      </c>
      <c r="N46" s="156">
        <v>16362</v>
      </c>
      <c r="O46" s="156">
        <v>16081.276923230687</v>
      </c>
      <c r="P46" s="156">
        <v>14480.954911049632</v>
      </c>
      <c r="Q46" s="156">
        <v>13920.685035460328</v>
      </c>
      <c r="R46" s="156">
        <v>13323.196723472698</v>
      </c>
      <c r="S46" s="156">
        <v>13061.899014758896</v>
      </c>
    </row>
    <row r="47" spans="1:19" ht="12.75" customHeight="1" x14ac:dyDescent="0.2">
      <c r="A47" s="221"/>
      <c r="B47" s="154" t="s">
        <v>113</v>
      </c>
      <c r="C47" s="155" t="s">
        <v>114</v>
      </c>
      <c r="D47" s="156">
        <v>18071.732922956493</v>
      </c>
      <c r="E47" s="156">
        <v>17924.560398238013</v>
      </c>
      <c r="F47" s="156">
        <v>18056.729081592155</v>
      </c>
      <c r="G47" s="156">
        <v>16925.01563358663</v>
      </c>
      <c r="H47" s="156">
        <v>16240.566764207608</v>
      </c>
      <c r="I47" s="156">
        <v>15938.851802403206</v>
      </c>
      <c r="J47" s="156">
        <v>14711.311421726616</v>
      </c>
      <c r="K47" s="156">
        <v>15040.356248260507</v>
      </c>
      <c r="L47" s="156">
        <v>14762.779978668292</v>
      </c>
      <c r="M47" s="156">
        <v>13095.877856235289</v>
      </c>
      <c r="N47" s="156">
        <v>13324.2</v>
      </c>
      <c r="O47" s="156">
        <v>13275.863792190139</v>
      </c>
      <c r="P47" s="156">
        <v>13566.992176764808</v>
      </c>
      <c r="Q47" s="156">
        <v>13861.100441263268</v>
      </c>
      <c r="R47" s="156">
        <v>13909.772453616222</v>
      </c>
      <c r="S47" s="156">
        <v>14939.8521743932</v>
      </c>
    </row>
    <row r="48" spans="1:19" ht="12.75" customHeight="1" x14ac:dyDescent="0.2">
      <c r="A48" s="221"/>
      <c r="B48" s="154" t="s">
        <v>115</v>
      </c>
      <c r="C48" s="155" t="s">
        <v>116</v>
      </c>
      <c r="D48" s="156">
        <v>24347.65204550913</v>
      </c>
      <c r="E48" s="156">
        <v>22504.297532500092</v>
      </c>
      <c r="F48" s="156">
        <v>21112.973073089848</v>
      </c>
      <c r="G48" s="156">
        <v>19816.755414905914</v>
      </c>
      <c r="H48" s="156">
        <v>19194.698362942898</v>
      </c>
      <c r="I48" s="156">
        <v>20731.553182020474</v>
      </c>
      <c r="J48" s="156">
        <v>21084.779648747866</v>
      </c>
      <c r="K48" s="156">
        <v>21697.914294630129</v>
      </c>
      <c r="L48" s="156">
        <v>21588.069480420541</v>
      </c>
      <c r="M48" s="156">
        <v>15838.176175300465</v>
      </c>
      <c r="N48" s="156">
        <v>17438</v>
      </c>
      <c r="O48" s="156">
        <v>18455.918363267469</v>
      </c>
      <c r="P48" s="156">
        <v>19796.357706894338</v>
      </c>
      <c r="Q48" s="156">
        <v>20827.532579469545</v>
      </c>
      <c r="R48" s="156">
        <v>21364.047847142268</v>
      </c>
      <c r="S48" s="156">
        <v>22391.871958097672</v>
      </c>
    </row>
    <row r="49" spans="1:19" ht="12.75" customHeight="1" x14ac:dyDescent="0.2">
      <c r="A49" s="221"/>
      <c r="B49" s="154" t="s">
        <v>117</v>
      </c>
      <c r="C49" s="155" t="s">
        <v>118</v>
      </c>
      <c r="D49" s="156">
        <v>14798.028767890977</v>
      </c>
      <c r="E49" s="156">
        <v>11583.998853991334</v>
      </c>
      <c r="F49" s="156">
        <v>9775.9765745583481</v>
      </c>
      <c r="G49" s="156">
        <v>6625.7035113983056</v>
      </c>
      <c r="H49" s="156">
        <v>8558.1757730044119</v>
      </c>
      <c r="I49" s="156">
        <v>8971.0725411659987</v>
      </c>
      <c r="J49" s="156">
        <v>8404.8017097257889</v>
      </c>
      <c r="K49" s="156">
        <v>7896.077389536893</v>
      </c>
      <c r="L49" s="156">
        <v>8357.2680176748436</v>
      </c>
      <c r="M49" s="156">
        <v>8240.0174967193652</v>
      </c>
      <c r="N49" s="156">
        <v>8824.5</v>
      </c>
      <c r="O49" s="156">
        <v>8504.6925129681276</v>
      </c>
      <c r="P49" s="156">
        <v>8949.8177021307765</v>
      </c>
      <c r="Q49" s="156">
        <v>8623.3710265226382</v>
      </c>
      <c r="R49" s="156">
        <v>8743.0017841605222</v>
      </c>
      <c r="S49" s="156">
        <v>8434.4211215498817</v>
      </c>
    </row>
    <row r="50" spans="1:19" ht="12.75" customHeight="1" x14ac:dyDescent="0.2">
      <c r="A50" s="221"/>
      <c r="B50" s="154" t="s">
        <v>119</v>
      </c>
      <c r="C50" s="155" t="s">
        <v>120</v>
      </c>
      <c r="D50" s="156">
        <v>7771.9561987955558</v>
      </c>
      <c r="E50" s="156">
        <v>7634.8350821903095</v>
      </c>
      <c r="F50" s="156">
        <v>6709.942582972456</v>
      </c>
      <c r="G50" s="156">
        <v>6929.6583350703986</v>
      </c>
      <c r="H50" s="156">
        <v>5838.9577916489252</v>
      </c>
      <c r="I50" s="156">
        <v>5213.1731197151757</v>
      </c>
      <c r="J50" s="156">
        <v>5731.2869478292341</v>
      </c>
      <c r="K50" s="156">
        <v>5305.5183057966242</v>
      </c>
      <c r="L50" s="156">
        <v>5844.6023160140185</v>
      </c>
      <c r="M50" s="156">
        <v>4789.2061905059463</v>
      </c>
      <c r="N50" s="156">
        <v>5267.9</v>
      </c>
      <c r="O50" s="156">
        <v>5357.3605988825921</v>
      </c>
      <c r="P50" s="156">
        <v>5292.7758743885233</v>
      </c>
      <c r="Q50" s="156">
        <v>5270.894424718238</v>
      </c>
      <c r="R50" s="156">
        <v>5613.8654760544568</v>
      </c>
      <c r="S50" s="156">
        <v>5532.7322494892369</v>
      </c>
    </row>
    <row r="51" spans="1:19" ht="12.75" customHeight="1" x14ac:dyDescent="0.2">
      <c r="A51" s="221"/>
      <c r="B51" s="154" t="s">
        <v>121</v>
      </c>
      <c r="C51" s="155" t="s">
        <v>122</v>
      </c>
      <c r="D51" s="156">
        <v>15354.083457128369</v>
      </c>
      <c r="E51" s="156">
        <v>14234.502023421554</v>
      </c>
      <c r="F51" s="156">
        <v>13543.274446335805</v>
      </c>
      <c r="G51" s="156">
        <v>10855.204563112315</v>
      </c>
      <c r="H51" s="156">
        <v>12572.181806651506</v>
      </c>
      <c r="I51" s="156">
        <v>12964.574988874056</v>
      </c>
      <c r="J51" s="156">
        <v>12348.718567415246</v>
      </c>
      <c r="K51" s="156">
        <v>11967.968018622068</v>
      </c>
      <c r="L51" s="156">
        <v>12712.936157245163</v>
      </c>
      <c r="M51" s="156">
        <v>7824.9911474931787</v>
      </c>
      <c r="N51" s="156">
        <v>10798.1</v>
      </c>
      <c r="O51" s="156">
        <v>12663.288457117727</v>
      </c>
      <c r="P51" s="156">
        <v>12447.463403015701</v>
      </c>
      <c r="Q51" s="156">
        <v>12687.39635934382</v>
      </c>
      <c r="R51" s="156">
        <v>12615.596902767646</v>
      </c>
      <c r="S51" s="156">
        <v>11252.49465571779</v>
      </c>
    </row>
    <row r="52" spans="1:19" ht="12.75" customHeight="1" x14ac:dyDescent="0.2">
      <c r="A52" s="221"/>
      <c r="B52" s="154" t="s">
        <v>123</v>
      </c>
      <c r="C52" s="155" t="s">
        <v>124</v>
      </c>
      <c r="D52" s="156">
        <v>24442.477561222946</v>
      </c>
      <c r="E52" s="156">
        <v>22887.225584643485</v>
      </c>
      <c r="F52" s="156">
        <v>21693.670015258289</v>
      </c>
      <c r="G52" s="156">
        <v>22148.623296886548</v>
      </c>
      <c r="H52" s="156">
        <v>22249.028365388971</v>
      </c>
      <c r="I52" s="156">
        <v>20779.706275033379</v>
      </c>
      <c r="J52" s="156">
        <v>21423.536305820307</v>
      </c>
      <c r="K52" s="156">
        <v>19156.693570832173</v>
      </c>
      <c r="L52" s="156">
        <v>18483.353649245772</v>
      </c>
      <c r="M52" s="156">
        <v>15925.868066404215</v>
      </c>
      <c r="N52" s="156">
        <v>17858.8</v>
      </c>
      <c r="O52" s="156">
        <v>20995.272505572048</v>
      </c>
      <c r="P52" s="156">
        <v>19691.284512925744</v>
      </c>
      <c r="Q52" s="156">
        <v>23338.32994500604</v>
      </c>
      <c r="R52" s="156">
        <v>24416.808022570072</v>
      </c>
      <c r="S52" s="156">
        <v>26297.733708813528</v>
      </c>
    </row>
    <row r="53" spans="1:19" ht="12.75" customHeight="1" x14ac:dyDescent="0.2">
      <c r="A53" s="221"/>
      <c r="B53" s="154" t="s">
        <v>125</v>
      </c>
      <c r="C53" s="155" t="s">
        <v>126</v>
      </c>
      <c r="D53" s="156">
        <v>18505.297241520137</v>
      </c>
      <c r="E53" s="156">
        <v>16123.62568491901</v>
      </c>
      <c r="F53" s="156">
        <v>15167.356082588696</v>
      </c>
      <c r="G53" s="156">
        <v>14789.278202042886</v>
      </c>
      <c r="H53" s="156">
        <v>14521.249128020136</v>
      </c>
      <c r="I53" s="156">
        <v>15106.898086337373</v>
      </c>
      <c r="J53" s="156">
        <v>14784.73311387276</v>
      </c>
      <c r="K53" s="156">
        <v>15386.568158625014</v>
      </c>
      <c r="L53" s="156">
        <v>14638.40850220932</v>
      </c>
      <c r="M53" s="156">
        <v>13788.872919660935</v>
      </c>
      <c r="N53" s="156">
        <v>14970.999999999796</v>
      </c>
      <c r="O53" s="156">
        <v>15251.01696101093</v>
      </c>
      <c r="P53" s="156">
        <v>15021.069602975331</v>
      </c>
      <c r="Q53" s="156">
        <v>16239.425139827159</v>
      </c>
      <c r="R53" s="156">
        <v>16854.779880294111</v>
      </c>
      <c r="S53" s="156">
        <v>17219.001191124175</v>
      </c>
    </row>
    <row r="54" spans="1:19" ht="12.75" customHeight="1" x14ac:dyDescent="0.2">
      <c r="A54" s="222"/>
      <c r="B54" s="162" t="s">
        <v>65</v>
      </c>
      <c r="C54" s="166" t="s">
        <v>71</v>
      </c>
      <c r="D54" s="164">
        <f>SUM(D41:D53)</f>
        <v>207540.22968056402</v>
      </c>
      <c r="E54" s="164">
        <f t="shared" ref="E54:S54" si="2">SUM(E41:E53)</f>
        <v>197385.93632489323</v>
      </c>
      <c r="F54" s="164">
        <f t="shared" si="2"/>
        <v>189524.43531103086</v>
      </c>
      <c r="G54" s="164">
        <f t="shared" si="2"/>
        <v>183837.80864489975</v>
      </c>
      <c r="H54" s="164">
        <f t="shared" si="2"/>
        <v>178460.69522834537</v>
      </c>
      <c r="I54" s="164">
        <f t="shared" si="2"/>
        <v>179893.45794392528</v>
      </c>
      <c r="J54" s="164">
        <f t="shared" si="2"/>
        <v>176267.55829785788</v>
      </c>
      <c r="K54" s="164">
        <f t="shared" si="2"/>
        <v>171585.23728799273</v>
      </c>
      <c r="L54" s="164">
        <f t="shared" si="2"/>
        <v>170876.88557062318</v>
      </c>
      <c r="M54" s="164">
        <f t="shared" si="2"/>
        <v>155971.58866045953</v>
      </c>
      <c r="N54" s="164">
        <f t="shared" si="2"/>
        <v>164497.89999999976</v>
      </c>
      <c r="O54" s="164">
        <f t="shared" si="2"/>
        <v>167867.53020898948</v>
      </c>
      <c r="P54" s="164">
        <f t="shared" si="2"/>
        <v>167659.71675125035</v>
      </c>
      <c r="Q54" s="164">
        <f t="shared" si="2"/>
        <v>174966.78814678805</v>
      </c>
      <c r="R54" s="164">
        <f t="shared" si="2"/>
        <v>177366.91305073857</v>
      </c>
      <c r="S54" s="164">
        <f t="shared" si="2"/>
        <v>184066.93959975077</v>
      </c>
    </row>
    <row r="55" spans="1:19" ht="12.75" customHeight="1" x14ac:dyDescent="0.2">
      <c r="C55" s="165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</row>
    <row r="56" spans="1:19" ht="12.75" customHeight="1" x14ac:dyDescent="0.2">
      <c r="A56" s="220" t="s">
        <v>127</v>
      </c>
      <c r="B56" s="150" t="s">
        <v>101</v>
      </c>
      <c r="C56" s="151" t="s">
        <v>102</v>
      </c>
      <c r="D56" s="152">
        <v>30144.817954579823</v>
      </c>
      <c r="E56" s="152">
        <v>29792.106865308171</v>
      </c>
      <c r="F56" s="152">
        <v>29891.69261163687</v>
      </c>
      <c r="G56" s="152">
        <v>32647.761080896704</v>
      </c>
      <c r="H56" s="152">
        <v>29086.436977378355</v>
      </c>
      <c r="I56" s="152">
        <v>30384.690698709386</v>
      </c>
      <c r="J56" s="152">
        <v>27831.130108064321</v>
      </c>
      <c r="K56" s="152">
        <v>25922.627330921234</v>
      </c>
      <c r="L56" s="152">
        <v>25413.873228706387</v>
      </c>
      <c r="M56" s="152">
        <v>28665.146118436125</v>
      </c>
      <c r="N56" s="152">
        <v>26278.799999999999</v>
      </c>
      <c r="O56" s="152">
        <v>26247.78867200384</v>
      </c>
      <c r="P56" s="152">
        <v>27032.300617430974</v>
      </c>
      <c r="Q56" s="152">
        <v>28560.694778853089</v>
      </c>
      <c r="R56" s="152">
        <v>28605.718102637569</v>
      </c>
      <c r="S56" s="152">
        <v>29249.434018821343</v>
      </c>
    </row>
    <row r="57" spans="1:19" ht="12.75" customHeight="1" x14ac:dyDescent="0.2">
      <c r="A57" s="221"/>
      <c r="B57" s="154" t="s">
        <v>103</v>
      </c>
      <c r="C57" s="155" t="s">
        <v>104</v>
      </c>
      <c r="D57" s="156">
        <v>8892.7831199907487</v>
      </c>
      <c r="E57" s="156">
        <v>8084.0167603767522</v>
      </c>
      <c r="F57" s="156">
        <v>6728.1996101639606</v>
      </c>
      <c r="G57" s="156">
        <v>6372.3446589983132</v>
      </c>
      <c r="H57" s="156">
        <v>5704.0613873764505</v>
      </c>
      <c r="I57" s="156">
        <v>5254.8286604361374</v>
      </c>
      <c r="J57" s="156">
        <v>5472.1566329432444</v>
      </c>
      <c r="K57" s="156">
        <v>5478.0760569794802</v>
      </c>
      <c r="L57" s="156">
        <v>5058.8526588450404</v>
      </c>
      <c r="M57" s="156">
        <v>3988.5229852735947</v>
      </c>
      <c r="N57" s="156">
        <v>5370.5</v>
      </c>
      <c r="O57" s="156">
        <v>5446.0136127852238</v>
      </c>
      <c r="P57" s="156">
        <v>5509.7011780656267</v>
      </c>
      <c r="Q57" s="156">
        <v>6420.3337112020909</v>
      </c>
      <c r="R57" s="156">
        <v>6401.0054579491825</v>
      </c>
      <c r="S57" s="156">
        <v>6855.3533536849909</v>
      </c>
    </row>
    <row r="58" spans="1:19" ht="12.75" customHeight="1" x14ac:dyDescent="0.2">
      <c r="A58" s="221"/>
      <c r="B58" s="154" t="s">
        <v>128</v>
      </c>
      <c r="C58" s="155" t="s">
        <v>129</v>
      </c>
      <c r="D58" s="156">
        <v>3113.141250878426</v>
      </c>
      <c r="E58" s="156">
        <v>3070.9450990223118</v>
      </c>
      <c r="F58" s="156">
        <v>3283.4425521030862</v>
      </c>
      <c r="G58" s="156">
        <v>3321.7107881222641</v>
      </c>
      <c r="H58" s="156">
        <v>3561.5730968191988</v>
      </c>
      <c r="I58" s="156">
        <v>3375.1668891855811</v>
      </c>
      <c r="J58" s="156">
        <v>3064.1491873631962</v>
      </c>
      <c r="K58" s="156">
        <v>3297.9109210670581</v>
      </c>
      <c r="L58" s="156">
        <v>3245.7527045558436</v>
      </c>
      <c r="M58" s="156">
        <v>2379.9704222125015</v>
      </c>
      <c r="N58" s="156">
        <v>2659</v>
      </c>
      <c r="O58" s="156">
        <v>2446.0036180824168</v>
      </c>
      <c r="P58" s="156">
        <v>2678.5877869588317</v>
      </c>
      <c r="Q58" s="156">
        <v>2785.4860922436969</v>
      </c>
      <c r="R58" s="156">
        <v>2634.1416254317583</v>
      </c>
      <c r="S58" s="156">
        <v>2640.8247943141569</v>
      </c>
    </row>
    <row r="59" spans="1:19" ht="12.75" customHeight="1" x14ac:dyDescent="0.2">
      <c r="A59" s="221"/>
      <c r="B59" s="154" t="s">
        <v>130</v>
      </c>
      <c r="C59" s="155" t="s">
        <v>131</v>
      </c>
      <c r="D59" s="156">
        <v>5255.6997607123476</v>
      </c>
      <c r="E59" s="156">
        <v>4971.3497833327365</v>
      </c>
      <c r="F59" s="156">
        <v>5084.3615773365909</v>
      </c>
      <c r="G59" s="156">
        <v>4329.4612571298621</v>
      </c>
      <c r="H59" s="156">
        <v>4793.6692003152721</v>
      </c>
      <c r="I59" s="156">
        <v>4316.3328882955047</v>
      </c>
      <c r="J59" s="156">
        <v>4114.5447338032782</v>
      </c>
      <c r="K59" s="156">
        <v>4154.4585852963246</v>
      </c>
      <c r="L59" s="156">
        <v>4282.7213164711266</v>
      </c>
      <c r="M59" s="156">
        <v>4428.0239121831319</v>
      </c>
      <c r="N59" s="156">
        <v>4232.7</v>
      </c>
      <c r="O59" s="156">
        <v>4097.4283629676274</v>
      </c>
      <c r="P59" s="156">
        <v>4236.5475165350581</v>
      </c>
      <c r="Q59" s="156">
        <v>4622.2093143087341</v>
      </c>
      <c r="R59" s="156">
        <v>4648.9246697545241</v>
      </c>
      <c r="S59" s="156">
        <v>4714.4062916597641</v>
      </c>
    </row>
    <row r="60" spans="1:19" ht="12.75" customHeight="1" x14ac:dyDescent="0.2">
      <c r="A60" s="221"/>
      <c r="B60" s="154" t="s">
        <v>132</v>
      </c>
      <c r="C60" s="155" t="s">
        <v>12</v>
      </c>
      <c r="D60" s="156">
        <v>9457.6443064661034</v>
      </c>
      <c r="E60" s="156">
        <v>9345.2530172259412</v>
      </c>
      <c r="F60" s="156">
        <v>9362.1506248842434</v>
      </c>
      <c r="G60" s="156">
        <v>8175.7025639082076</v>
      </c>
      <c r="H60" s="156">
        <v>8706.2990913291214</v>
      </c>
      <c r="I60" s="156">
        <v>8531.1081441922561</v>
      </c>
      <c r="J60" s="156">
        <v>8422.46772720222</v>
      </c>
      <c r="K60" s="156">
        <v>7769.1470789160758</v>
      </c>
      <c r="L60" s="156">
        <v>6856.3347554472039</v>
      </c>
      <c r="M60" s="156">
        <v>5510.5292757607958</v>
      </c>
      <c r="N60" s="156">
        <v>5694.5999999999995</v>
      </c>
      <c r="O60" s="156">
        <v>5797.3274164692712</v>
      </c>
      <c r="P60" s="156">
        <v>5607.9954562943149</v>
      </c>
      <c r="Q60" s="156">
        <v>5377.8843721601288</v>
      </c>
      <c r="R60" s="156">
        <v>5454.697263994236</v>
      </c>
      <c r="S60" s="156">
        <v>5490.4512861774392</v>
      </c>
    </row>
    <row r="61" spans="1:19" ht="12.75" customHeight="1" x14ac:dyDescent="0.2">
      <c r="A61" s="221"/>
      <c r="B61" s="154" t="s">
        <v>107</v>
      </c>
      <c r="C61" s="155" t="s">
        <v>108</v>
      </c>
      <c r="D61" s="156">
        <v>2663.6540736721313</v>
      </c>
      <c r="E61" s="156">
        <v>2375.5506213515741</v>
      </c>
      <c r="F61" s="156">
        <v>2758.8396644940512</v>
      </c>
      <c r="G61" s="156">
        <v>1707.3771579086999</v>
      </c>
      <c r="H61" s="156">
        <v>3488.100307118073</v>
      </c>
      <c r="I61" s="156">
        <v>3217.7125055629731</v>
      </c>
      <c r="J61" s="156">
        <v>3208.2349494148671</v>
      </c>
      <c r="K61" s="156">
        <v>3814.3190884632581</v>
      </c>
      <c r="L61" s="156">
        <v>3032.9117781502364</v>
      </c>
      <c r="M61" s="156">
        <v>6843.0919202649502</v>
      </c>
      <c r="N61" s="156">
        <v>5182.8</v>
      </c>
      <c r="O61" s="156">
        <v>4848.3303848960049</v>
      </c>
      <c r="P61" s="156">
        <v>4261.3730052582396</v>
      </c>
      <c r="Q61" s="156">
        <v>2544.9929266716008</v>
      </c>
      <c r="R61" s="156">
        <v>2438.9386442137829</v>
      </c>
      <c r="S61" s="156">
        <v>3329.8625079868425</v>
      </c>
    </row>
    <row r="62" spans="1:19" ht="12.75" customHeight="1" x14ac:dyDescent="0.2">
      <c r="A62" s="221"/>
      <c r="B62" s="154" t="s">
        <v>109</v>
      </c>
      <c r="C62" s="155" t="s">
        <v>110</v>
      </c>
      <c r="D62" s="156">
        <v>14530.898351672789</v>
      </c>
      <c r="E62" s="156">
        <v>14696.665831035349</v>
      </c>
      <c r="F62" s="156">
        <v>14584.01319445057</v>
      </c>
      <c r="G62" s="156">
        <v>15781.679331450987</v>
      </c>
      <c r="H62" s="156">
        <v>13008.760565677065</v>
      </c>
      <c r="I62" s="156">
        <v>14539.563862928349</v>
      </c>
      <c r="J62" s="156">
        <v>13729.080850037055</v>
      </c>
      <c r="K62" s="156">
        <v>12688.982786394419</v>
      </c>
      <c r="L62" s="156">
        <v>11512.170501295141</v>
      </c>
      <c r="M62" s="156">
        <v>8984.5653939886251</v>
      </c>
      <c r="N62" s="156">
        <v>10235</v>
      </c>
      <c r="O62" s="156">
        <v>8399.9480275454007</v>
      </c>
      <c r="P62" s="156">
        <v>9086.4953005624666</v>
      </c>
      <c r="Q62" s="156">
        <v>9886.4519997376774</v>
      </c>
      <c r="R62" s="156">
        <v>10342.418196679528</v>
      </c>
      <c r="S62" s="156">
        <v>12656.601273161843</v>
      </c>
    </row>
    <row r="63" spans="1:19" ht="12.75" customHeight="1" x14ac:dyDescent="0.2">
      <c r="A63" s="221"/>
      <c r="B63" s="154" t="s">
        <v>111</v>
      </c>
      <c r="C63" s="155" t="s">
        <v>112</v>
      </c>
      <c r="D63" s="156">
        <v>10190.362667568072</v>
      </c>
      <c r="E63" s="156">
        <v>12157.003187336604</v>
      </c>
      <c r="F63" s="156">
        <v>11771.813619565888</v>
      </c>
      <c r="G63" s="156">
        <v>13411.532849481722</v>
      </c>
      <c r="H63" s="156">
        <v>10936.936610467381</v>
      </c>
      <c r="I63" s="156">
        <v>10568.224299065421</v>
      </c>
      <c r="J63" s="156">
        <v>11936.626393891867</v>
      </c>
      <c r="K63" s="156">
        <v>12008.619453651459</v>
      </c>
      <c r="L63" s="156">
        <v>15086.850525674236</v>
      </c>
      <c r="M63" s="156">
        <v>15668.728780020412</v>
      </c>
      <c r="N63" s="156">
        <v>16362</v>
      </c>
      <c r="O63" s="156">
        <v>16081.276923230687</v>
      </c>
      <c r="P63" s="156">
        <v>14480.954911049632</v>
      </c>
      <c r="Q63" s="156">
        <v>13920.685035460328</v>
      </c>
      <c r="R63" s="156">
        <v>13323.196723472698</v>
      </c>
      <c r="S63" s="156">
        <v>13061.899014758896</v>
      </c>
    </row>
    <row r="64" spans="1:19" ht="12.75" customHeight="1" x14ac:dyDescent="0.2">
      <c r="A64" s="221"/>
      <c r="B64" s="154" t="s">
        <v>133</v>
      </c>
      <c r="C64" s="155" t="s">
        <v>134</v>
      </c>
      <c r="D64" s="156">
        <v>10911.339032352758</v>
      </c>
      <c r="E64" s="156">
        <v>10555.993267199085</v>
      </c>
      <c r="F64" s="156">
        <v>10565.615050140676</v>
      </c>
      <c r="G64" s="156">
        <v>9911.7886718083791</v>
      </c>
      <c r="H64" s="156">
        <v>9648.7620152018917</v>
      </c>
      <c r="I64" s="156">
        <v>9852.2474410324885</v>
      </c>
      <c r="J64" s="156">
        <v>8619.7238930731983</v>
      </c>
      <c r="K64" s="156">
        <v>8672.5029307829191</v>
      </c>
      <c r="L64" s="156">
        <v>8562.9666311138189</v>
      </c>
      <c r="M64" s="156">
        <v>8228.248870003541</v>
      </c>
      <c r="N64" s="156">
        <v>8273.1</v>
      </c>
      <c r="O64" s="156">
        <v>8334.2828301000482</v>
      </c>
      <c r="P64" s="156">
        <v>8736.2818563236306</v>
      </c>
      <c r="Q64" s="156">
        <v>9020.5079680341769</v>
      </c>
      <c r="R64" s="156">
        <v>8914.1229928194134</v>
      </c>
      <c r="S64" s="156">
        <v>9563.6225950730059</v>
      </c>
    </row>
    <row r="65" spans="1:19" ht="12.75" customHeight="1" x14ac:dyDescent="0.2">
      <c r="A65" s="221"/>
      <c r="B65" s="154" t="s">
        <v>135</v>
      </c>
      <c r="C65" s="155" t="s">
        <v>136</v>
      </c>
      <c r="D65" s="156">
        <v>7160.3938906037347</v>
      </c>
      <c r="E65" s="156">
        <v>7368.567131038928</v>
      </c>
      <c r="F65" s="156">
        <v>7491.1140314514796</v>
      </c>
      <c r="G65" s="156">
        <v>7013.2269617782513</v>
      </c>
      <c r="H65" s="156">
        <v>6591.8047490057161</v>
      </c>
      <c r="I65" s="156">
        <v>6086.604361370717</v>
      </c>
      <c r="J65" s="156">
        <v>6091.5875286534174</v>
      </c>
      <c r="K65" s="156">
        <v>6367.8533174775876</v>
      </c>
      <c r="L65" s="156">
        <v>6199.8133475544728</v>
      </c>
      <c r="M65" s="156">
        <v>4867.6289862317481</v>
      </c>
      <c r="N65" s="156">
        <v>5051.1000000000004</v>
      </c>
      <c r="O65" s="156">
        <v>4941.5809620900909</v>
      </c>
      <c r="P65" s="156">
        <v>4830.7103204411778</v>
      </c>
      <c r="Q65" s="156">
        <v>4840.5924732290914</v>
      </c>
      <c r="R65" s="156">
        <v>4995.6494607968089</v>
      </c>
      <c r="S65" s="156">
        <v>5376.2295793201938</v>
      </c>
    </row>
    <row r="66" spans="1:19" ht="12.75" customHeight="1" x14ac:dyDescent="0.2">
      <c r="A66" s="221"/>
      <c r="B66" s="154" t="s">
        <v>137</v>
      </c>
      <c r="C66" s="155" t="s">
        <v>138</v>
      </c>
      <c r="D66" s="156">
        <v>6207.3351895175992</v>
      </c>
      <c r="E66" s="156">
        <v>5573.183397199442</v>
      </c>
      <c r="F66" s="156">
        <v>4679.0026547657899</v>
      </c>
      <c r="G66" s="156">
        <v>4308.9954709973281</v>
      </c>
      <c r="H66" s="156">
        <v>3630.9690979425809</v>
      </c>
      <c r="I66" s="156">
        <v>3640.7654650645309</v>
      </c>
      <c r="J66" s="156">
        <v>4683.3904965443544</v>
      </c>
      <c r="K66" s="156">
        <v>4877.9191862965863</v>
      </c>
      <c r="L66" s="156">
        <v>4306.6242571994517</v>
      </c>
      <c r="M66" s="156">
        <v>2217.5008852506817</v>
      </c>
      <c r="N66" s="156">
        <v>3400.4</v>
      </c>
      <c r="O66" s="156">
        <v>3550.4182783124943</v>
      </c>
      <c r="P66" s="156">
        <v>3555.2664846741536</v>
      </c>
      <c r="Q66" s="156">
        <v>3682.3466586720879</v>
      </c>
      <c r="R66" s="156">
        <v>3802.8986016751769</v>
      </c>
      <c r="S66" s="156">
        <v>4003.6759195715108</v>
      </c>
    </row>
    <row r="67" spans="1:19" ht="12.75" customHeight="1" x14ac:dyDescent="0.2">
      <c r="A67" s="221"/>
      <c r="B67" s="154" t="s">
        <v>139</v>
      </c>
      <c r="C67" s="155" t="s">
        <v>140</v>
      </c>
      <c r="D67" s="156">
        <v>18140.316855991532</v>
      </c>
      <c r="E67" s="156">
        <v>16931.11413530065</v>
      </c>
      <c r="F67" s="156">
        <v>16433.970418324057</v>
      </c>
      <c r="G67" s="156">
        <v>15507.759943908586</v>
      </c>
      <c r="H67" s="156">
        <v>15563.729265000316</v>
      </c>
      <c r="I67" s="156">
        <v>17090.787716955943</v>
      </c>
      <c r="J67" s="156">
        <v>16401.389152203512</v>
      </c>
      <c r="K67" s="156">
        <v>16819.995108333544</v>
      </c>
      <c r="L67" s="156">
        <v>17281.44522322109</v>
      </c>
      <c r="M67" s="156">
        <v>13620.675290049783</v>
      </c>
      <c r="N67" s="156">
        <v>14037.6</v>
      </c>
      <c r="O67" s="156">
        <v>14905.500084954974</v>
      </c>
      <c r="P67" s="156">
        <v>16241.091222220184</v>
      </c>
      <c r="Q67" s="156">
        <v>17145.185920797456</v>
      </c>
      <c r="R67" s="156">
        <v>17561.149245467092</v>
      </c>
      <c r="S67" s="156">
        <v>18388.196038526163</v>
      </c>
    </row>
    <row r="68" spans="1:19" ht="12.75" customHeight="1" x14ac:dyDescent="0.2">
      <c r="A68" s="221"/>
      <c r="B68" s="154" t="s">
        <v>117</v>
      </c>
      <c r="C68" s="155" t="s">
        <v>118</v>
      </c>
      <c r="D68" s="156">
        <v>14798.028767890977</v>
      </c>
      <c r="E68" s="156">
        <v>11583.998853991334</v>
      </c>
      <c r="F68" s="156">
        <v>9775.9765745583481</v>
      </c>
      <c r="G68" s="156">
        <v>6625.7035113983056</v>
      </c>
      <c r="H68" s="156">
        <v>8558.1757730044119</v>
      </c>
      <c r="I68" s="156">
        <v>8971.0725411659987</v>
      </c>
      <c r="J68" s="156">
        <v>8404.8017097257889</v>
      </c>
      <c r="K68" s="156">
        <v>7896.077389536893</v>
      </c>
      <c r="L68" s="156">
        <v>8357.2680176748436</v>
      </c>
      <c r="M68" s="156">
        <v>8240.0174967193652</v>
      </c>
      <c r="N68" s="156">
        <v>8824.5</v>
      </c>
      <c r="O68" s="156">
        <v>8504.6925129681276</v>
      </c>
      <c r="P68" s="156">
        <v>8949.8177021307765</v>
      </c>
      <c r="Q68" s="156">
        <v>8623.3710265226382</v>
      </c>
      <c r="R68" s="156">
        <v>8743.0017841605222</v>
      </c>
      <c r="S68" s="156">
        <v>8434.4211215498817</v>
      </c>
    </row>
    <row r="69" spans="1:19" ht="12.75" customHeight="1" x14ac:dyDescent="0.2">
      <c r="A69" s="221"/>
      <c r="B69" s="154" t="s">
        <v>119</v>
      </c>
      <c r="C69" s="155" t="s">
        <v>120</v>
      </c>
      <c r="D69" s="156">
        <v>7771.9561987955558</v>
      </c>
      <c r="E69" s="156">
        <v>7634.8350821903095</v>
      </c>
      <c r="F69" s="156">
        <v>6709.942582972456</v>
      </c>
      <c r="G69" s="156">
        <v>6929.6583350703986</v>
      </c>
      <c r="H69" s="156">
        <v>5838.9577916489252</v>
      </c>
      <c r="I69" s="156">
        <v>5213.1731197151757</v>
      </c>
      <c r="J69" s="156">
        <v>5731.2869478292341</v>
      </c>
      <c r="K69" s="156">
        <v>5305.5183057966242</v>
      </c>
      <c r="L69" s="156">
        <v>5844.6023160140185</v>
      </c>
      <c r="M69" s="156">
        <v>4789.2061905059463</v>
      </c>
      <c r="N69" s="156">
        <v>5267.9</v>
      </c>
      <c r="O69" s="156">
        <v>5357.3605988825921</v>
      </c>
      <c r="P69" s="156">
        <v>5292.7758743885233</v>
      </c>
      <c r="Q69" s="156">
        <v>5270.894424718238</v>
      </c>
      <c r="R69" s="156">
        <v>5613.8654760544568</v>
      </c>
      <c r="S69" s="156">
        <v>5532.7322494892369</v>
      </c>
    </row>
    <row r="70" spans="1:19" ht="12.75" customHeight="1" x14ac:dyDescent="0.2">
      <c r="A70" s="221"/>
      <c r="B70" s="154" t="s">
        <v>121</v>
      </c>
      <c r="C70" s="155" t="s">
        <v>122</v>
      </c>
      <c r="D70" s="156">
        <v>15354.083457128369</v>
      </c>
      <c r="E70" s="156">
        <v>14234.502023421554</v>
      </c>
      <c r="F70" s="156">
        <v>13543.274446335805</v>
      </c>
      <c r="G70" s="156">
        <v>10855.204563112315</v>
      </c>
      <c r="H70" s="156">
        <v>12572.181806651506</v>
      </c>
      <c r="I70" s="156">
        <v>12964.574988874056</v>
      </c>
      <c r="J70" s="156">
        <v>12348.718567415246</v>
      </c>
      <c r="K70" s="156">
        <v>11967.968018622068</v>
      </c>
      <c r="L70" s="156">
        <v>12712.936157245163</v>
      </c>
      <c r="M70" s="156">
        <v>7824.9911474931787</v>
      </c>
      <c r="N70" s="156">
        <v>10798.1</v>
      </c>
      <c r="O70" s="156">
        <v>12663.288457117727</v>
      </c>
      <c r="P70" s="156">
        <v>12447.463403015701</v>
      </c>
      <c r="Q70" s="156">
        <v>12687.39635934382</v>
      </c>
      <c r="R70" s="156">
        <v>12615.596902767646</v>
      </c>
      <c r="S70" s="156">
        <v>11252.49465571779</v>
      </c>
    </row>
    <row r="71" spans="1:19" ht="12.75" customHeight="1" x14ac:dyDescent="0.2">
      <c r="A71" s="221"/>
      <c r="B71" s="154" t="s">
        <v>141</v>
      </c>
      <c r="C71" s="155" t="s">
        <v>142</v>
      </c>
      <c r="D71" s="156">
        <v>13761.797592890754</v>
      </c>
      <c r="E71" s="156">
        <v>12213.139705619025</v>
      </c>
      <c r="F71" s="156">
        <v>11296.337128795831</v>
      </c>
      <c r="G71" s="156">
        <v>11064.694623941179</v>
      </c>
      <c r="H71" s="156">
        <v>10188.075846386606</v>
      </c>
      <c r="I71" s="156">
        <v>10493.991989319093</v>
      </c>
      <c r="J71" s="156">
        <v>10252.925664845487</v>
      </c>
      <c r="K71" s="156">
        <v>9239.4302051969735</v>
      </c>
      <c r="L71" s="156">
        <v>9818.6804814871248</v>
      </c>
      <c r="M71" s="156">
        <v>6852.4651627819785</v>
      </c>
      <c r="N71" s="156">
        <v>9832.7999999999993</v>
      </c>
      <c r="O71" s="156">
        <v>9469.7810160614863</v>
      </c>
      <c r="P71" s="156">
        <v>9707.8653743976829</v>
      </c>
      <c r="Q71" s="156">
        <v>12653.200798208714</v>
      </c>
      <c r="R71" s="156">
        <v>14516.0354722752</v>
      </c>
      <c r="S71" s="156">
        <v>14709.515583216984</v>
      </c>
    </row>
    <row r="72" spans="1:19" ht="12.75" customHeight="1" x14ac:dyDescent="0.2">
      <c r="A72" s="221"/>
      <c r="B72" s="154" t="s">
        <v>143</v>
      </c>
      <c r="C72" s="155" t="s">
        <v>144</v>
      </c>
      <c r="D72" s="156">
        <v>10680.679968332191</v>
      </c>
      <c r="E72" s="156">
        <v>10674.08587902446</v>
      </c>
      <c r="F72" s="156">
        <v>10397.332886462458</v>
      </c>
      <c r="G72" s="156">
        <v>11083.928672945369</v>
      </c>
      <c r="H72" s="156">
        <v>12060.952519002365</v>
      </c>
      <c r="I72" s="156">
        <v>10285.714285714286</v>
      </c>
      <c r="J72" s="156">
        <v>11170.610640974821</v>
      </c>
      <c r="K72" s="156">
        <v>9917.2633656351991</v>
      </c>
      <c r="L72" s="156">
        <v>8664.6731677586467</v>
      </c>
      <c r="M72" s="156">
        <v>9073.4029036222364</v>
      </c>
      <c r="N72" s="156">
        <v>8026</v>
      </c>
      <c r="O72" s="156">
        <v>11525.491489510561</v>
      </c>
      <c r="P72" s="156">
        <v>9983.419138528061</v>
      </c>
      <c r="Q72" s="156">
        <v>10685.129146797326</v>
      </c>
      <c r="R72" s="156">
        <v>9900.7725502948724</v>
      </c>
      <c r="S72" s="156">
        <v>11588.218125596544</v>
      </c>
    </row>
    <row r="73" spans="1:19" ht="12.75" customHeight="1" x14ac:dyDescent="0.2">
      <c r="A73" s="221"/>
      <c r="B73" s="154" t="s">
        <v>145</v>
      </c>
      <c r="C73" s="155" t="s">
        <v>146</v>
      </c>
      <c r="D73" s="156">
        <v>8888.4243486305459</v>
      </c>
      <c r="E73" s="156">
        <v>9189.7360598789546</v>
      </c>
      <c r="F73" s="156">
        <v>8857.3041338495859</v>
      </c>
      <c r="G73" s="156">
        <v>7823.7099922305797</v>
      </c>
      <c r="H73" s="156">
        <v>8173.6893124722565</v>
      </c>
      <c r="I73" s="156">
        <v>8816.1103693813984</v>
      </c>
      <c r="J73" s="156">
        <v>8754.9335585391491</v>
      </c>
      <c r="K73" s="156">
        <v>9350.3360912211447</v>
      </c>
      <c r="L73" s="156">
        <v>8517.5415206460457</v>
      </c>
      <c r="M73" s="156">
        <v>8036.6181340998564</v>
      </c>
      <c r="N73" s="156">
        <v>8393.2000000000007</v>
      </c>
      <c r="O73" s="156">
        <v>8955.0538214746175</v>
      </c>
      <c r="P73" s="156">
        <v>8599.512650922481</v>
      </c>
      <c r="Q73" s="156">
        <v>9362.4635793852285</v>
      </c>
      <c r="R73" s="156">
        <v>9296.7946633385782</v>
      </c>
      <c r="S73" s="156">
        <v>9565.7524197174425</v>
      </c>
    </row>
    <row r="74" spans="1:19" ht="12.75" customHeight="1" x14ac:dyDescent="0.2">
      <c r="A74" s="221"/>
      <c r="B74" s="154" t="s">
        <v>147</v>
      </c>
      <c r="C74" s="155" t="s">
        <v>148</v>
      </c>
      <c r="D74" s="156">
        <v>9616.8728928895907</v>
      </c>
      <c r="E74" s="156">
        <v>6933.8896250400558</v>
      </c>
      <c r="F74" s="156">
        <v>6310.0519487391102</v>
      </c>
      <c r="G74" s="156">
        <v>6965.5682098123061</v>
      </c>
      <c r="H74" s="156">
        <v>6347.5598155478792</v>
      </c>
      <c r="I74" s="156">
        <v>6290.7877169559742</v>
      </c>
      <c r="J74" s="156">
        <v>6029.7995553336114</v>
      </c>
      <c r="K74" s="156">
        <v>6036.2320674038692</v>
      </c>
      <c r="L74" s="156">
        <v>6120.8669815632747</v>
      </c>
      <c r="M74" s="156">
        <v>5752.2547855610783</v>
      </c>
      <c r="N74" s="156">
        <v>6577.7999999997955</v>
      </c>
      <c r="O74" s="156">
        <v>6295.9631395363122</v>
      </c>
      <c r="P74" s="156">
        <v>6421.5569520528497</v>
      </c>
      <c r="Q74" s="156">
        <v>6876.9615604419305</v>
      </c>
      <c r="R74" s="156">
        <v>7557.9852169555325</v>
      </c>
      <c r="S74" s="156">
        <v>7653.248771406732</v>
      </c>
    </row>
    <row r="75" spans="1:19" ht="12.75" customHeight="1" x14ac:dyDescent="0.2">
      <c r="A75" s="222"/>
      <c r="B75" s="162" t="s">
        <v>65</v>
      </c>
      <c r="C75" s="166" t="s">
        <v>71</v>
      </c>
      <c r="D75" s="164">
        <f>SUM(D56:D74)</f>
        <v>207540.22968056405</v>
      </c>
      <c r="E75" s="164">
        <f t="shared" ref="E75:S75" si="3">SUM(E56:E74)</f>
        <v>197385.93632489323</v>
      </c>
      <c r="F75" s="164">
        <f t="shared" si="3"/>
        <v>189524.43531103083</v>
      </c>
      <c r="G75" s="164">
        <f t="shared" si="3"/>
        <v>183837.80864489972</v>
      </c>
      <c r="H75" s="164">
        <f t="shared" si="3"/>
        <v>178460.69522834537</v>
      </c>
      <c r="I75" s="164">
        <f t="shared" si="3"/>
        <v>179893.45794392528</v>
      </c>
      <c r="J75" s="164">
        <f t="shared" si="3"/>
        <v>176267.55829785788</v>
      </c>
      <c r="K75" s="164">
        <f t="shared" si="3"/>
        <v>171585.23728799276</v>
      </c>
      <c r="L75" s="164">
        <f t="shared" si="3"/>
        <v>170876.88557062318</v>
      </c>
      <c r="M75" s="164">
        <f t="shared" si="3"/>
        <v>155971.58866045956</v>
      </c>
      <c r="N75" s="164">
        <f t="shared" si="3"/>
        <v>164497.89999999979</v>
      </c>
      <c r="O75" s="164">
        <f t="shared" si="3"/>
        <v>167867.53020898951</v>
      </c>
      <c r="P75" s="164">
        <f t="shared" si="3"/>
        <v>167659.71675125038</v>
      </c>
      <c r="Q75" s="164">
        <f t="shared" si="3"/>
        <v>174966.78814678802</v>
      </c>
      <c r="R75" s="164">
        <f t="shared" si="3"/>
        <v>177366.91305073857</v>
      </c>
      <c r="S75" s="164">
        <f t="shared" si="3"/>
        <v>184066.93959975074</v>
      </c>
    </row>
  </sheetData>
  <mergeCells count="4">
    <mergeCell ref="A56:A75"/>
    <mergeCell ref="A6:A16"/>
    <mergeCell ref="A18:A39"/>
    <mergeCell ref="A41:A54"/>
  </mergeCell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S122"/>
  <sheetViews>
    <sheetView showGridLines="0" zoomScale="110" zoomScaleNormal="11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D2" sqref="D2"/>
    </sheetView>
  </sheetViews>
  <sheetFormatPr defaultRowHeight="11.25" x14ac:dyDescent="0.25"/>
  <cols>
    <col min="1" max="1" width="22.5703125" style="169" customWidth="1"/>
    <col min="2" max="2" width="14.5703125" style="169" customWidth="1"/>
    <col min="3" max="3" width="7.7109375" style="169" hidden="1" customWidth="1"/>
    <col min="4" max="19" width="8.7109375" style="169" customWidth="1"/>
    <col min="20" max="16384" width="9.140625" style="169"/>
  </cols>
  <sheetData>
    <row r="1" spans="1:19" x14ac:dyDescent="0.2">
      <c r="A1" s="167" t="s">
        <v>279</v>
      </c>
      <c r="B1" s="148" t="s">
        <v>265</v>
      </c>
      <c r="C1" s="168"/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x14ac:dyDescent="0.2">
      <c r="A2" s="181" t="s">
        <v>253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</row>
    <row r="3" spans="1:19" x14ac:dyDescent="0.25">
      <c r="A3" s="170" t="s">
        <v>254</v>
      </c>
      <c r="B3" s="139"/>
      <c r="C3" s="139"/>
      <c r="D3" s="145">
        <v>58785246</v>
      </c>
      <c r="E3" s="145">
        <v>58999781</v>
      </c>
      <c r="F3" s="145">
        <v>59239564</v>
      </c>
      <c r="G3" s="145">
        <v>59501394</v>
      </c>
      <c r="H3" s="145">
        <v>59793759</v>
      </c>
      <c r="I3" s="145">
        <v>60182050</v>
      </c>
      <c r="J3" s="145">
        <v>60620361</v>
      </c>
      <c r="K3" s="145">
        <v>61073279</v>
      </c>
      <c r="L3" s="145">
        <v>61571647</v>
      </c>
      <c r="M3" s="145">
        <v>62042343</v>
      </c>
      <c r="N3" s="145">
        <v>62510197</v>
      </c>
      <c r="O3" s="145">
        <v>63022532</v>
      </c>
      <c r="P3" s="145">
        <v>63495303</v>
      </c>
      <c r="Q3" s="145">
        <v>63905297</v>
      </c>
      <c r="R3" s="145">
        <v>64351155</v>
      </c>
      <c r="S3" s="145">
        <v>64875165</v>
      </c>
    </row>
    <row r="4" spans="1:19" x14ac:dyDescent="0.25">
      <c r="A4" s="171" t="s">
        <v>255</v>
      </c>
      <c r="B4" s="140"/>
      <c r="C4" s="140"/>
      <c r="D4" s="146">
        <v>25006451</v>
      </c>
      <c r="E4" s="146">
        <v>25195895</v>
      </c>
      <c r="F4" s="146">
        <v>25397652</v>
      </c>
      <c r="G4" s="146">
        <v>25610489</v>
      </c>
      <c r="H4" s="146">
        <v>25838206</v>
      </c>
      <c r="I4" s="146">
        <v>26109349</v>
      </c>
      <c r="J4" s="146">
        <v>25961611</v>
      </c>
      <c r="K4" s="146">
        <v>25988629</v>
      </c>
      <c r="L4" s="146">
        <v>26122888</v>
      </c>
      <c r="M4" s="146">
        <v>26412236</v>
      </c>
      <c r="N4" s="146">
        <v>26725180</v>
      </c>
      <c r="O4" s="146">
        <v>27036693</v>
      </c>
      <c r="P4" s="146">
        <v>27309808</v>
      </c>
      <c r="Q4" s="146">
        <v>27521661</v>
      </c>
      <c r="R4" s="146">
        <v>27725616</v>
      </c>
      <c r="S4" s="146">
        <v>27891301</v>
      </c>
    </row>
    <row r="5" spans="1:19" x14ac:dyDescent="0.25">
      <c r="A5" s="183" t="s">
        <v>256</v>
      </c>
      <c r="B5" s="143"/>
      <c r="C5" s="143"/>
      <c r="D5" s="184">
        <f>D3/D4</f>
        <v>2.3508032387322775</v>
      </c>
      <c r="E5" s="184">
        <f t="shared" ref="E5:S5" si="0">E3/E4</f>
        <v>2.3416425969389061</v>
      </c>
      <c r="F5" s="184">
        <f t="shared" si="0"/>
        <v>2.3324819160448373</v>
      </c>
      <c r="G5" s="184">
        <f t="shared" si="0"/>
        <v>2.3233212766847209</v>
      </c>
      <c r="H5" s="184">
        <f t="shared" si="0"/>
        <v>2.314160627096169</v>
      </c>
      <c r="I5" s="184">
        <f t="shared" si="0"/>
        <v>2.3050000212567539</v>
      </c>
      <c r="J5" s="184">
        <f t="shared" si="0"/>
        <v>2.3349999736148885</v>
      </c>
      <c r="K5" s="184">
        <f t="shared" si="0"/>
        <v>2.3500000327066117</v>
      </c>
      <c r="L5" s="184">
        <f t="shared" si="0"/>
        <v>2.3569999993875101</v>
      </c>
      <c r="M5" s="184">
        <f t="shared" si="0"/>
        <v>2.3490000240797486</v>
      </c>
      <c r="N5" s="184">
        <f t="shared" si="0"/>
        <v>2.339000036669538</v>
      </c>
      <c r="O5" s="184">
        <f t="shared" si="0"/>
        <v>2.3310000228208385</v>
      </c>
      <c r="P5" s="184">
        <f t="shared" si="0"/>
        <v>2.3249999780298714</v>
      </c>
      <c r="Q5" s="184">
        <f t="shared" si="0"/>
        <v>2.3220000057409327</v>
      </c>
      <c r="R5" s="184">
        <f t="shared" si="0"/>
        <v>2.3210000095218803</v>
      </c>
      <c r="S5" s="184">
        <f t="shared" si="0"/>
        <v>2.3259999596289895</v>
      </c>
    </row>
    <row r="6" spans="1:19" x14ac:dyDescent="0.25">
      <c r="A6" s="185"/>
      <c r="B6" s="140"/>
      <c r="C6" s="140"/>
      <c r="D6" s="140"/>
      <c r="E6" s="140"/>
      <c r="F6" s="140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</row>
    <row r="7" spans="1:19" x14ac:dyDescent="0.2">
      <c r="A7" s="181" t="s">
        <v>271</v>
      </c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</row>
    <row r="8" spans="1:19" x14ac:dyDescent="0.25">
      <c r="A8" s="170" t="s">
        <v>272</v>
      </c>
      <c r="B8" s="139"/>
      <c r="C8" s="139"/>
      <c r="D8" s="145">
        <v>3014.03</v>
      </c>
      <c r="E8" s="145">
        <v>3114.61</v>
      </c>
      <c r="F8" s="145">
        <v>2908</v>
      </c>
      <c r="G8" s="145">
        <v>2912.55</v>
      </c>
      <c r="H8" s="145">
        <v>2930.92</v>
      </c>
      <c r="I8" s="145">
        <v>2912.87</v>
      </c>
      <c r="J8" s="145">
        <v>2842</v>
      </c>
      <c r="K8" s="145">
        <v>2848.79</v>
      </c>
      <c r="L8" s="145">
        <v>3068.64</v>
      </c>
      <c r="M8" s="145">
        <v>3020.03</v>
      </c>
      <c r="N8" s="145">
        <v>3452.49</v>
      </c>
      <c r="O8" s="145">
        <v>2836.31</v>
      </c>
      <c r="P8" s="145">
        <v>3181.23</v>
      </c>
      <c r="Q8" s="145">
        <v>3179.12</v>
      </c>
      <c r="R8" s="145">
        <v>2739.93</v>
      </c>
      <c r="S8" s="145">
        <v>3014.61</v>
      </c>
    </row>
    <row r="9" spans="1:19" x14ac:dyDescent="0.25">
      <c r="A9" s="171" t="s">
        <v>273</v>
      </c>
      <c r="B9" s="140"/>
      <c r="C9" s="140"/>
      <c r="D9" s="146">
        <v>3104.3575000000001</v>
      </c>
      <c r="E9" s="146">
        <v>3104.3575000000001</v>
      </c>
      <c r="F9" s="146">
        <v>3104.3575000000001</v>
      </c>
      <c r="G9" s="146">
        <v>3104.3575000000001</v>
      </c>
      <c r="H9" s="146">
        <v>3104.3575000000001</v>
      </c>
      <c r="I9" s="146">
        <v>3104.3575000000001</v>
      </c>
      <c r="J9" s="146">
        <v>3104.3575000000001</v>
      </c>
      <c r="K9" s="146">
        <v>3104.3575000000001</v>
      </c>
      <c r="L9" s="146">
        <v>3104.3575000000001</v>
      </c>
      <c r="M9" s="146">
        <v>3104.3575000000001</v>
      </c>
      <c r="N9" s="146">
        <v>3104.3575000000001</v>
      </c>
      <c r="O9" s="146">
        <v>3104.3575000000001</v>
      </c>
      <c r="P9" s="146">
        <v>3104.3575000000001</v>
      </c>
      <c r="Q9" s="146">
        <v>3104.3575000000001</v>
      </c>
      <c r="R9" s="146">
        <v>3104.3575000000001</v>
      </c>
      <c r="S9" s="146">
        <v>3104.3575000000001</v>
      </c>
    </row>
    <row r="10" spans="1:19" x14ac:dyDescent="0.25">
      <c r="A10" s="215" t="s">
        <v>274</v>
      </c>
      <c r="B10" s="216"/>
      <c r="C10" s="216"/>
      <c r="D10" s="217">
        <f t="shared" ref="D10:S10" si="1">IF(D8=0,0,D8/D9)</f>
        <v>0.97090299683589931</v>
      </c>
      <c r="E10" s="217">
        <f t="shared" si="1"/>
        <v>1.0033026157586553</v>
      </c>
      <c r="F10" s="217">
        <f t="shared" si="1"/>
        <v>0.93674778114311896</v>
      </c>
      <c r="G10" s="217">
        <f t="shared" si="1"/>
        <v>0.93821346285020335</v>
      </c>
      <c r="H10" s="217">
        <f t="shared" si="1"/>
        <v>0.94413095141265146</v>
      </c>
      <c r="I10" s="217">
        <f t="shared" si="1"/>
        <v>0.93831654376147067</v>
      </c>
      <c r="J10" s="217">
        <f t="shared" si="1"/>
        <v>0.91548734319420366</v>
      </c>
      <c r="K10" s="217">
        <f t="shared" si="1"/>
        <v>0.91767459128016016</v>
      </c>
      <c r="L10" s="217">
        <f t="shared" si="1"/>
        <v>0.98849439859938804</v>
      </c>
      <c r="M10" s="217">
        <f t="shared" si="1"/>
        <v>0.97283576392216431</v>
      </c>
      <c r="N10" s="217">
        <f t="shared" si="1"/>
        <v>1.1121431729431934</v>
      </c>
      <c r="O10" s="217">
        <f t="shared" si="1"/>
        <v>0.91365443574072891</v>
      </c>
      <c r="P10" s="217">
        <f t="shared" si="1"/>
        <v>1.0247627729731514</v>
      </c>
      <c r="Q10" s="217">
        <f t="shared" si="1"/>
        <v>1.0240830832144816</v>
      </c>
      <c r="R10" s="217">
        <f t="shared" si="1"/>
        <v>0.88260775377835821</v>
      </c>
      <c r="S10" s="217">
        <f t="shared" si="1"/>
        <v>0.97108983098757151</v>
      </c>
    </row>
    <row r="11" spans="1:19" x14ac:dyDescent="0.25">
      <c r="A11" s="171" t="s">
        <v>275</v>
      </c>
      <c r="B11" s="140"/>
      <c r="C11" s="140"/>
      <c r="D11" s="146">
        <v>0.15</v>
      </c>
      <c r="E11" s="146">
        <v>0.25</v>
      </c>
      <c r="F11" s="146">
        <v>0.02</v>
      </c>
      <c r="G11" s="146">
        <v>3.68</v>
      </c>
      <c r="H11" s="146">
        <v>0.09</v>
      </c>
      <c r="I11" s="146">
        <v>0.11</v>
      </c>
      <c r="J11" s="146">
        <v>2.0099999999999998</v>
      </c>
      <c r="K11" s="146">
        <v>0</v>
      </c>
      <c r="L11" s="146">
        <v>0.01</v>
      </c>
      <c r="M11" s="146">
        <v>0.1</v>
      </c>
      <c r="N11" s="146">
        <v>0</v>
      </c>
      <c r="O11" s="146">
        <v>0.17</v>
      </c>
      <c r="P11" s="146">
        <v>0.28000000000000003</v>
      </c>
      <c r="Q11" s="146">
        <v>0.27</v>
      </c>
      <c r="R11" s="146">
        <v>0.02</v>
      </c>
      <c r="S11" s="146">
        <v>0.8</v>
      </c>
    </row>
    <row r="12" spans="1:19" x14ac:dyDescent="0.25">
      <c r="A12" s="171" t="s">
        <v>276</v>
      </c>
      <c r="B12" s="140"/>
      <c r="C12" s="140"/>
      <c r="D12" s="146">
        <v>0.49027777777777792</v>
      </c>
      <c r="E12" s="146">
        <v>0.49027777777777792</v>
      </c>
      <c r="F12" s="146">
        <v>0.49027777777777792</v>
      </c>
      <c r="G12" s="146">
        <v>0.49027777777777792</v>
      </c>
      <c r="H12" s="146">
        <v>0.49027777777777792</v>
      </c>
      <c r="I12" s="146">
        <v>0.49027777777777792</v>
      </c>
      <c r="J12" s="146">
        <v>0.49027777777777792</v>
      </c>
      <c r="K12" s="146">
        <v>0.49027777777777792</v>
      </c>
      <c r="L12" s="146">
        <v>0.49027777777777792</v>
      </c>
      <c r="M12" s="146">
        <v>0.49027777777777792</v>
      </c>
      <c r="N12" s="146">
        <v>0.49027777777777792</v>
      </c>
      <c r="O12" s="146">
        <v>0.49027777777777792</v>
      </c>
      <c r="P12" s="146">
        <v>0.49027777777777792</v>
      </c>
      <c r="Q12" s="146">
        <v>0.49027777777777792</v>
      </c>
      <c r="R12" s="146">
        <v>0.49027777777777792</v>
      </c>
      <c r="S12" s="146">
        <v>0.49027777777777792</v>
      </c>
    </row>
    <row r="13" spans="1:19" x14ac:dyDescent="0.25">
      <c r="A13" s="214" t="s">
        <v>277</v>
      </c>
      <c r="B13" s="143"/>
      <c r="C13" s="143"/>
      <c r="D13" s="218">
        <f t="shared" ref="D13:E13" si="2">IF(D11=0,0,D11/D12)</f>
        <v>0.30594900849858347</v>
      </c>
      <c r="E13" s="218">
        <f t="shared" si="2"/>
        <v>0.50991501416430585</v>
      </c>
      <c r="F13" s="218">
        <f t="shared" ref="F13" si="3">IF(F11=0,0,F11/F12)</f>
        <v>4.0793201133144462E-2</v>
      </c>
      <c r="G13" s="218">
        <f t="shared" ref="G13" si="4">IF(G11=0,0,G11/G12)</f>
        <v>7.5059490084985816</v>
      </c>
      <c r="H13" s="218">
        <f t="shared" ref="H13" si="5">IF(H11=0,0,H11/H12)</f>
        <v>0.18356940509915007</v>
      </c>
      <c r="I13" s="218">
        <f t="shared" ref="I13" si="6">IF(I11=0,0,I11/I12)</f>
        <v>0.22436260623229456</v>
      </c>
      <c r="J13" s="218">
        <f t="shared" ref="J13" si="7">IF(J11=0,0,J11/J12)</f>
        <v>4.0997167138810182</v>
      </c>
      <c r="K13" s="218">
        <f t="shared" ref="K13" si="8">IF(K11=0,0,K11/K12)</f>
        <v>0</v>
      </c>
      <c r="L13" s="218">
        <f t="shared" ref="L13" si="9">IF(L11=0,0,L11/L12)</f>
        <v>2.0396600566572231E-2</v>
      </c>
      <c r="M13" s="218">
        <f t="shared" ref="M13" si="10">IF(M11=0,0,M11/M12)</f>
        <v>0.20396600566572234</v>
      </c>
      <c r="N13" s="218">
        <f t="shared" ref="N13" si="11">IF(N11=0,0,N11/N12)</f>
        <v>0</v>
      </c>
      <c r="O13" s="218">
        <f t="shared" ref="O13" si="12">IF(O11=0,0,O11/O12)</f>
        <v>0.34674220963172797</v>
      </c>
      <c r="P13" s="218">
        <f t="shared" ref="P13" si="13">IF(P11=0,0,P11/P12)</f>
        <v>0.57110481586402251</v>
      </c>
      <c r="Q13" s="218">
        <f t="shared" ref="Q13" si="14">IF(Q11=0,0,Q11/Q12)</f>
        <v>0.55070821529745029</v>
      </c>
      <c r="R13" s="218">
        <f t="shared" ref="R13" si="15">IF(R11=0,0,R11/R12)</f>
        <v>4.0793201133144462E-2</v>
      </c>
      <c r="S13" s="218">
        <f t="shared" ref="S13" si="16">IF(S11=0,0,S11/S12)</f>
        <v>1.6317280453257788</v>
      </c>
    </row>
    <row r="14" spans="1:19" x14ac:dyDescent="0.25">
      <c r="A14" s="185"/>
      <c r="B14" s="140"/>
      <c r="C14" s="140"/>
      <c r="D14" s="140"/>
      <c r="E14" s="140"/>
      <c r="F14" s="140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</row>
    <row r="15" spans="1:19" x14ac:dyDescent="0.2">
      <c r="A15" s="181" t="s">
        <v>251</v>
      </c>
      <c r="B15" s="182"/>
      <c r="C15" s="182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</row>
    <row r="16" spans="1:19" x14ac:dyDescent="0.25">
      <c r="A16" s="170" t="s">
        <v>152</v>
      </c>
      <c r="B16" s="139"/>
      <c r="C16" s="139"/>
      <c r="D16" s="145">
        <v>1580688.3618897665</v>
      </c>
      <c r="E16" s="145">
        <v>1620892.6749825508</v>
      </c>
      <c r="F16" s="145">
        <v>1660733.3976509324</v>
      </c>
      <c r="G16" s="145">
        <v>1715971.8100890208</v>
      </c>
      <c r="H16" s="145">
        <v>1756545.6150248414</v>
      </c>
      <c r="I16" s="145">
        <v>1810922.7567480663</v>
      </c>
      <c r="J16" s="145">
        <v>1855405.931009447</v>
      </c>
      <c r="K16" s="145">
        <v>1899131.3467930879</v>
      </c>
      <c r="L16" s="145">
        <v>1890162.7167962021</v>
      </c>
      <c r="M16" s="145">
        <v>1811011.6460610151</v>
      </c>
      <c r="N16" s="145">
        <v>1841691.9</v>
      </c>
      <c r="O16" s="145">
        <v>1868445.6169233667</v>
      </c>
      <c r="P16" s="145">
        <v>1896131.1777532457</v>
      </c>
      <c r="Q16" s="145">
        <v>1935041.3052651321</v>
      </c>
      <c r="R16" s="145">
        <v>1994131.9565978299</v>
      </c>
      <c r="S16" s="145">
        <v>2040925.8184442108</v>
      </c>
    </row>
    <row r="17" spans="1:19" x14ac:dyDescent="0.25">
      <c r="A17" s="183" t="s">
        <v>154</v>
      </c>
      <c r="B17" s="143"/>
      <c r="C17" s="143"/>
      <c r="D17" s="176">
        <v>1005669.1370071587</v>
      </c>
      <c r="E17" s="176">
        <v>1042633.2358124176</v>
      </c>
      <c r="F17" s="176">
        <v>1082740.831211725</v>
      </c>
      <c r="G17" s="176">
        <v>1120463.4937854798</v>
      </c>
      <c r="H17" s="176">
        <v>1157237.9334646452</v>
      </c>
      <c r="I17" s="176">
        <v>1192230.8838088783</v>
      </c>
      <c r="J17" s="176">
        <v>1211980.0198936125</v>
      </c>
      <c r="K17" s="176">
        <v>1243495.1199986374</v>
      </c>
      <c r="L17" s="176">
        <v>1237244.9086559995</v>
      </c>
      <c r="M17" s="176">
        <v>1199801.7521055911</v>
      </c>
      <c r="N17" s="176">
        <v>1207556.2</v>
      </c>
      <c r="O17" s="176">
        <v>1198897.8274436384</v>
      </c>
      <c r="P17" s="176">
        <v>1218125.183976023</v>
      </c>
      <c r="Q17" s="176">
        <v>1239225.8058628116</v>
      </c>
      <c r="R17" s="176">
        <v>1265550.353079139</v>
      </c>
      <c r="S17" s="176">
        <v>1297931.7820494289</v>
      </c>
    </row>
    <row r="18" spans="1:19" x14ac:dyDescent="0.25">
      <c r="A18" s="185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</row>
    <row r="19" spans="1:19" ht="11.25" customHeight="1" x14ac:dyDescent="0.2">
      <c r="A19" s="181" t="s">
        <v>264</v>
      </c>
      <c r="B19" s="182"/>
      <c r="C19" s="182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</row>
    <row r="20" spans="1:19" ht="11.25" customHeight="1" x14ac:dyDescent="0.25">
      <c r="A20" s="170" t="s">
        <v>152</v>
      </c>
      <c r="B20" s="139"/>
      <c r="C20" s="139"/>
      <c r="D20" s="145">
        <f>1000000*D16/D$3</f>
        <v>26889.202128877143</v>
      </c>
      <c r="E20" s="145">
        <f t="shared" ref="E20:S20" si="17">1000000*E16/E$3</f>
        <v>27472.859178622217</v>
      </c>
      <c r="F20" s="145">
        <f t="shared" si="17"/>
        <v>28034.193459812304</v>
      </c>
      <c r="G20" s="145">
        <f t="shared" si="17"/>
        <v>28839.186693491934</v>
      </c>
      <c r="H20" s="145">
        <f t="shared" si="17"/>
        <v>29376.738382091706</v>
      </c>
      <c r="I20" s="145">
        <f t="shared" si="17"/>
        <v>30090.745608500645</v>
      </c>
      <c r="J20" s="145">
        <f t="shared" si="17"/>
        <v>30606.9759467359</v>
      </c>
      <c r="K20" s="145">
        <f t="shared" si="17"/>
        <v>31095.945360868667</v>
      </c>
      <c r="L20" s="145">
        <f t="shared" si="17"/>
        <v>30698.589511438637</v>
      </c>
      <c r="M20" s="145">
        <f t="shared" si="17"/>
        <v>29189.929949309219</v>
      </c>
      <c r="N20" s="145">
        <f t="shared" si="17"/>
        <v>29462.263572773576</v>
      </c>
      <c r="O20" s="145">
        <f t="shared" si="17"/>
        <v>29647.263567946884</v>
      </c>
      <c r="P20" s="145">
        <f t="shared" si="17"/>
        <v>29862.542395509878</v>
      </c>
      <c r="Q20" s="145">
        <f t="shared" si="17"/>
        <v>30279.82649490123</v>
      </c>
      <c r="R20" s="145">
        <f t="shared" si="17"/>
        <v>30988.285394377614</v>
      </c>
      <c r="S20" s="145">
        <f t="shared" si="17"/>
        <v>31459.277497702096</v>
      </c>
    </row>
    <row r="21" spans="1:19" ht="11.25" customHeight="1" x14ac:dyDescent="0.25">
      <c r="A21" s="183" t="s">
        <v>154</v>
      </c>
      <c r="B21" s="143"/>
      <c r="C21" s="143"/>
      <c r="D21" s="176">
        <f>1000000*D17/D$3</f>
        <v>17107.509204046859</v>
      </c>
      <c r="E21" s="176">
        <f t="shared" ref="E21:S21" si="18">1000000*E17/E$3</f>
        <v>17671.815354914921</v>
      </c>
      <c r="F21" s="176">
        <f t="shared" si="18"/>
        <v>18277.326133118146</v>
      </c>
      <c r="G21" s="176">
        <f t="shared" si="18"/>
        <v>18830.878042714088</v>
      </c>
      <c r="H21" s="176">
        <f t="shared" si="18"/>
        <v>19353.824760618332</v>
      </c>
      <c r="I21" s="176">
        <f t="shared" si="18"/>
        <v>19810.406654623399</v>
      </c>
      <c r="J21" s="176">
        <f t="shared" si="18"/>
        <v>19992.952861062844</v>
      </c>
      <c r="K21" s="176">
        <f t="shared" si="18"/>
        <v>20360.706684811168</v>
      </c>
      <c r="L21" s="176">
        <f t="shared" si="18"/>
        <v>20094.393587619958</v>
      </c>
      <c r="M21" s="176">
        <f t="shared" si="18"/>
        <v>19338.433948337366</v>
      </c>
      <c r="N21" s="176">
        <f t="shared" si="18"/>
        <v>19317.747470864633</v>
      </c>
      <c r="O21" s="176">
        <f t="shared" si="18"/>
        <v>19023.320539448312</v>
      </c>
      <c r="P21" s="176">
        <f t="shared" si="18"/>
        <v>19184.492811634002</v>
      </c>
      <c r="Q21" s="176">
        <f t="shared" si="18"/>
        <v>19391.597630206015</v>
      </c>
      <c r="R21" s="176">
        <f t="shared" si="18"/>
        <v>19666.31916830613</v>
      </c>
      <c r="S21" s="176">
        <f t="shared" si="18"/>
        <v>20006.604716141053</v>
      </c>
    </row>
    <row r="22" spans="1:19" ht="11.25" customHeight="1" x14ac:dyDescent="0.25">
      <c r="A22" s="185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</row>
    <row r="23" spans="1:19" x14ac:dyDescent="0.25">
      <c r="A23" s="188" t="s">
        <v>266</v>
      </c>
      <c r="B23" s="189"/>
      <c r="C23" s="189"/>
      <c r="D23" s="190">
        <v>1425382.7268117811</v>
      </c>
      <c r="E23" s="190">
        <v>1457370.5368334348</v>
      </c>
      <c r="F23" s="190">
        <v>1488953.8811617466</v>
      </c>
      <c r="G23" s="190">
        <v>1539182.9792878665</v>
      </c>
      <c r="H23" s="190">
        <v>1572515.8315289768</v>
      </c>
      <c r="I23" s="190">
        <v>1625446.2839341345</v>
      </c>
      <c r="J23" s="190">
        <v>1666782.2857241344</v>
      </c>
      <c r="K23" s="190">
        <v>1704933.7516551544</v>
      </c>
      <c r="L23" s="190">
        <v>1701003.2568947128</v>
      </c>
      <c r="M23" s="190">
        <v>1627508.592138974</v>
      </c>
      <c r="N23" s="190">
        <v>1657684.4</v>
      </c>
      <c r="O23" s="190">
        <v>1680010.1945968638</v>
      </c>
      <c r="P23" s="190">
        <v>1701065.0226269213</v>
      </c>
      <c r="Q23" s="190">
        <v>1725807.4368318983</v>
      </c>
      <c r="R23" s="190">
        <v>1786666.4322941843</v>
      </c>
      <c r="S23" s="190">
        <v>1831145.5301291305</v>
      </c>
    </row>
    <row r="24" spans="1:19" x14ac:dyDescent="0.25">
      <c r="A24" s="191" t="s">
        <v>46</v>
      </c>
      <c r="B24" s="192"/>
      <c r="C24" s="192"/>
      <c r="D24" s="193">
        <v>12426.323420834928</v>
      </c>
      <c r="E24" s="193">
        <v>12138.291014575798</v>
      </c>
      <c r="F24" s="193">
        <v>12042.493892274721</v>
      </c>
      <c r="G24" s="193">
        <v>13107.578025809629</v>
      </c>
      <c r="H24" s="193">
        <v>13556.046783413813</v>
      </c>
      <c r="I24" s="193">
        <v>10445.838896306186</v>
      </c>
      <c r="J24" s="193">
        <v>10399.51052205236</v>
      </c>
      <c r="K24" s="193">
        <v>10781.148529548196</v>
      </c>
      <c r="L24" s="193">
        <v>11911.663873228707</v>
      </c>
      <c r="M24" s="193">
        <v>9847.3202941115214</v>
      </c>
      <c r="N24" s="193">
        <v>12143.3</v>
      </c>
      <c r="O24" s="193">
        <v>11485.112890168211</v>
      </c>
      <c r="P24" s="193">
        <v>11489.437716421464</v>
      </c>
      <c r="Q24" s="193">
        <v>12638.86676847263</v>
      </c>
      <c r="R24" s="193">
        <v>12803.153481749709</v>
      </c>
      <c r="S24" s="193">
        <v>12167.530428883578</v>
      </c>
    </row>
    <row r="25" spans="1:19" x14ac:dyDescent="0.25">
      <c r="A25" s="194" t="s">
        <v>69</v>
      </c>
      <c r="B25" s="195"/>
      <c r="C25" s="195"/>
      <c r="D25" s="196">
        <v>35374.276132613391</v>
      </c>
      <c r="E25" s="196">
        <v>33001.289259750032</v>
      </c>
      <c r="F25" s="196">
        <v>31264.850371755409</v>
      </c>
      <c r="G25" s="196">
        <v>30129.806143525799</v>
      </c>
      <c r="H25" s="196">
        <v>29962.131163877842</v>
      </c>
      <c r="I25" s="196">
        <v>34700.934579439258</v>
      </c>
      <c r="J25" s="196">
        <v>39307.664466313923</v>
      </c>
      <c r="K25" s="196">
        <v>37359.427843702819</v>
      </c>
      <c r="L25" s="196">
        <v>42536.187719030931</v>
      </c>
      <c r="M25" s="196">
        <v>31834.239413443313</v>
      </c>
      <c r="N25" s="196">
        <v>35425</v>
      </c>
      <c r="O25" s="196">
        <v>36991.294613854661</v>
      </c>
      <c r="P25" s="196">
        <v>32082.22641578571</v>
      </c>
      <c r="Q25" s="196">
        <v>30245.177489015259</v>
      </c>
      <c r="R25" s="196">
        <v>25969.379235183998</v>
      </c>
      <c r="S25" s="196">
        <v>22257.140828738433</v>
      </c>
    </row>
    <row r="26" spans="1:19" x14ac:dyDescent="0.25">
      <c r="A26" s="178" t="s">
        <v>159</v>
      </c>
      <c r="B26" s="140"/>
      <c r="C26" s="140"/>
      <c r="D26" s="146">
        <v>1077844.5430851202</v>
      </c>
      <c r="E26" s="146">
        <v>1119358.6828062888</v>
      </c>
      <c r="F26" s="146">
        <v>1149196.5144071756</v>
      </c>
      <c r="G26" s="146">
        <v>1203239.6581455725</v>
      </c>
      <c r="H26" s="146">
        <v>1240977.8856868483</v>
      </c>
      <c r="I26" s="146">
        <v>1283164.0409434801</v>
      </c>
      <c r="J26" s="146">
        <v>1315219.4894951826</v>
      </c>
      <c r="K26" s="146">
        <v>1353965.4547141329</v>
      </c>
      <c r="L26" s="146">
        <v>1357094.4118543351</v>
      </c>
      <c r="M26" s="146">
        <v>1319420.2128767523</v>
      </c>
      <c r="N26" s="146">
        <v>1340289.3</v>
      </c>
      <c r="O26" s="146">
        <v>1355508.2806112764</v>
      </c>
      <c r="P26" s="146">
        <v>1374711.346439237</v>
      </c>
      <c r="Q26" s="146">
        <v>1388000.6370679885</v>
      </c>
      <c r="R26" s="146">
        <v>1443429.8947960518</v>
      </c>
      <c r="S26" s="146">
        <v>1478689.6845493056</v>
      </c>
    </row>
    <row r="27" spans="1:19" x14ac:dyDescent="0.25">
      <c r="A27" s="179" t="s">
        <v>161</v>
      </c>
      <c r="B27" s="172"/>
      <c r="C27" s="172"/>
      <c r="D27" s="175">
        <v>354141.09965574596</v>
      </c>
      <c r="E27" s="175">
        <v>370666.29660136806</v>
      </c>
      <c r="F27" s="175">
        <v>387488.37988728273</v>
      </c>
      <c r="G27" s="175">
        <v>406833.67758806911</v>
      </c>
      <c r="H27" s="175">
        <v>421674.20117592701</v>
      </c>
      <c r="I27" s="175">
        <v>437065.15353805077</v>
      </c>
      <c r="J27" s="175">
        <v>444990.60684924427</v>
      </c>
      <c r="K27" s="175">
        <v>451953.71471463871</v>
      </c>
      <c r="L27" s="175">
        <v>455067.42343440506</v>
      </c>
      <c r="M27" s="175">
        <v>453030.78589431144</v>
      </c>
      <c r="N27" s="175">
        <v>464294.1</v>
      </c>
      <c r="O27" s="175">
        <v>467557.69442195643</v>
      </c>
      <c r="P27" s="175">
        <v>471949.94595188799</v>
      </c>
      <c r="Q27" s="175">
        <v>470320.87615585682</v>
      </c>
      <c r="R27" s="175">
        <v>483335.41338911408</v>
      </c>
      <c r="S27" s="175">
        <v>496517.65782395029</v>
      </c>
    </row>
    <row r="28" spans="1:19" x14ac:dyDescent="0.25">
      <c r="A28" s="179" t="s">
        <v>163</v>
      </c>
      <c r="B28" s="141"/>
      <c r="C28" s="141"/>
      <c r="D28" s="175">
        <v>538981.29286495817</v>
      </c>
      <c r="E28" s="175">
        <v>552718.9055617234</v>
      </c>
      <c r="F28" s="175">
        <v>568970.4624231573</v>
      </c>
      <c r="G28" s="175">
        <v>596643.89532129385</v>
      </c>
      <c r="H28" s="175">
        <v>615032.38782036758</v>
      </c>
      <c r="I28" s="175">
        <v>640249.13217623509</v>
      </c>
      <c r="J28" s="175">
        <v>662358.11171817104</v>
      </c>
      <c r="K28" s="175">
        <v>689957.6617834341</v>
      </c>
      <c r="L28" s="175">
        <v>690357.68703336897</v>
      </c>
      <c r="M28" s="175">
        <v>664494.15734549763</v>
      </c>
      <c r="N28" s="175">
        <v>664346.6</v>
      </c>
      <c r="O28" s="175">
        <v>676956.01331294421</v>
      </c>
      <c r="P28" s="175">
        <v>696095.16131987318</v>
      </c>
      <c r="Q28" s="175">
        <v>709701.04647785716</v>
      </c>
      <c r="R28" s="175">
        <v>741909.66698599921</v>
      </c>
      <c r="S28" s="175">
        <v>758881.21100251633</v>
      </c>
    </row>
    <row r="29" spans="1:19" x14ac:dyDescent="0.25">
      <c r="A29" s="179" t="s">
        <v>165</v>
      </c>
      <c r="B29" s="141"/>
      <c r="C29" s="141"/>
      <c r="D29" s="175">
        <v>184722.15056441611</v>
      </c>
      <c r="E29" s="175">
        <v>195973.48064319711</v>
      </c>
      <c r="F29" s="175">
        <v>192737.67209673562</v>
      </c>
      <c r="G29" s="175">
        <v>199762.08523620936</v>
      </c>
      <c r="H29" s="175">
        <v>204271.29669055351</v>
      </c>
      <c r="I29" s="175">
        <v>205849.75522919456</v>
      </c>
      <c r="J29" s="175">
        <v>207870.77092776773</v>
      </c>
      <c r="K29" s="175">
        <v>212054.07821605992</v>
      </c>
      <c r="L29" s="175">
        <v>211669.30138656104</v>
      </c>
      <c r="M29" s="175">
        <v>201895.26963694318</v>
      </c>
      <c r="N29" s="175">
        <v>211648.59999999977</v>
      </c>
      <c r="O29" s="175">
        <v>210994.57287637578</v>
      </c>
      <c r="P29" s="175">
        <v>206666.23916747584</v>
      </c>
      <c r="Q29" s="175">
        <v>207978.71443427438</v>
      </c>
      <c r="R29" s="175">
        <v>218184.81442093867</v>
      </c>
      <c r="S29" s="175">
        <v>223290.81572283889</v>
      </c>
    </row>
    <row r="30" spans="1:19" x14ac:dyDescent="0.25">
      <c r="A30" s="194" t="s">
        <v>167</v>
      </c>
      <c r="B30" s="195"/>
      <c r="C30" s="195"/>
      <c r="D30" s="196">
        <v>20590.835905601467</v>
      </c>
      <c r="E30" s="196">
        <v>19241.843641442538</v>
      </c>
      <c r="F30" s="196">
        <v>20652.931267143525</v>
      </c>
      <c r="G30" s="196">
        <v>19913.967899035455</v>
      </c>
      <c r="H30" s="196">
        <v>20260.008515958361</v>
      </c>
      <c r="I30" s="196">
        <v>19523.631508678238</v>
      </c>
      <c r="J30" s="196">
        <v>22853.191085986105</v>
      </c>
      <c r="K30" s="196">
        <v>23912.574112963757</v>
      </c>
      <c r="L30" s="196">
        <v>20603.763522779216</v>
      </c>
      <c r="M30" s="196">
        <v>32906.225915974086</v>
      </c>
      <c r="N30" s="196">
        <v>23032.3</v>
      </c>
      <c r="O30" s="196">
        <v>20961.790251166884</v>
      </c>
      <c r="P30" s="196">
        <v>27261.684468954398</v>
      </c>
      <c r="Q30" s="196">
        <v>28936.845951339244</v>
      </c>
      <c r="R30" s="196">
        <v>30635.793951432162</v>
      </c>
      <c r="S30" s="196">
        <v>34071.43589622232</v>
      </c>
    </row>
    <row r="31" spans="1:19" x14ac:dyDescent="0.25">
      <c r="A31" s="194" t="s">
        <v>50</v>
      </c>
      <c r="B31" s="195"/>
      <c r="C31" s="195"/>
      <c r="D31" s="196">
        <v>83887.045553608434</v>
      </c>
      <c r="E31" s="196">
        <v>85553.934032876132</v>
      </c>
      <c r="F31" s="196">
        <v>95341.547525599526</v>
      </c>
      <c r="G31" s="196">
        <v>97627.105796744421</v>
      </c>
      <c r="H31" s="196">
        <v>99134.724273199186</v>
      </c>
      <c r="I31" s="196">
        <v>107226.88028482422</v>
      </c>
      <c r="J31" s="196">
        <v>111972.9063614898</v>
      </c>
      <c r="K31" s="196">
        <v>117180.46032268132</v>
      </c>
      <c r="L31" s="196">
        <v>107134.12311442939</v>
      </c>
      <c r="M31" s="196">
        <v>90124.351684059235</v>
      </c>
      <c r="N31" s="196">
        <v>94057.2</v>
      </c>
      <c r="O31" s="196">
        <v>98340.479545840702</v>
      </c>
      <c r="P31" s="196">
        <v>98543.540792583488</v>
      </c>
      <c r="Q31" s="196">
        <v>100441.07589540842</v>
      </c>
      <c r="R31" s="196">
        <v>106458.22164019723</v>
      </c>
      <c r="S31" s="196">
        <v>110875.91010562352</v>
      </c>
    </row>
    <row r="32" spans="1:19" x14ac:dyDescent="0.25">
      <c r="A32" s="194" t="s">
        <v>71</v>
      </c>
      <c r="B32" s="195"/>
      <c r="C32" s="195"/>
      <c r="D32" s="196">
        <v>195259.70271400228</v>
      </c>
      <c r="E32" s="196">
        <v>188076.4960785016</v>
      </c>
      <c r="F32" s="196">
        <v>180455.54369779769</v>
      </c>
      <c r="G32" s="196">
        <v>175164.86327717875</v>
      </c>
      <c r="H32" s="196">
        <v>168625.03510567945</v>
      </c>
      <c r="I32" s="196">
        <v>170384.95772140636</v>
      </c>
      <c r="J32" s="196">
        <v>167029.52379310937</v>
      </c>
      <c r="K32" s="196">
        <v>161734.68613212559</v>
      </c>
      <c r="L32" s="196">
        <v>161723.10681090967</v>
      </c>
      <c r="M32" s="196">
        <v>143376.2419546335</v>
      </c>
      <c r="N32" s="196">
        <v>152737.29999999999</v>
      </c>
      <c r="O32" s="196">
        <v>156723.23668455717</v>
      </c>
      <c r="P32" s="196">
        <v>156976.78679393927</v>
      </c>
      <c r="Q32" s="196">
        <v>165544.83365967451</v>
      </c>
      <c r="R32" s="196">
        <v>167369.98918956926</v>
      </c>
      <c r="S32" s="196">
        <v>173083.82832035719</v>
      </c>
    </row>
    <row r="33" spans="1:19" x14ac:dyDescent="0.25">
      <c r="A33" s="197" t="s">
        <v>171</v>
      </c>
      <c r="B33" s="195"/>
      <c r="C33" s="195"/>
      <c r="D33" s="196">
        <v>6207.3351895175992</v>
      </c>
      <c r="E33" s="196">
        <v>5573.183397199442</v>
      </c>
      <c r="F33" s="196">
        <v>4679.0026547657899</v>
      </c>
      <c r="G33" s="196">
        <v>4308.9954709973281</v>
      </c>
      <c r="H33" s="196">
        <v>3630.9690979425809</v>
      </c>
      <c r="I33" s="196">
        <v>3640.7654650645309</v>
      </c>
      <c r="J33" s="196">
        <v>4683.3904965443544</v>
      </c>
      <c r="K33" s="196">
        <v>4877.9191862965863</v>
      </c>
      <c r="L33" s="196">
        <v>4306.6242571994517</v>
      </c>
      <c r="M33" s="196">
        <v>2217.5008852506817</v>
      </c>
      <c r="N33" s="196">
        <v>3400.4</v>
      </c>
      <c r="O33" s="196">
        <v>3550.4182783124943</v>
      </c>
      <c r="P33" s="196">
        <v>3555.2664846741536</v>
      </c>
      <c r="Q33" s="196">
        <v>3682.3466586720879</v>
      </c>
      <c r="R33" s="196">
        <v>3802.8986016751769</v>
      </c>
      <c r="S33" s="196">
        <v>4003.6759195715108</v>
      </c>
    </row>
    <row r="34" spans="1:19" x14ac:dyDescent="0.25">
      <c r="A34" s="198" t="s">
        <v>8</v>
      </c>
      <c r="B34" s="195"/>
      <c r="C34" s="195"/>
      <c r="D34" s="196">
        <v>3739.2365481652951</v>
      </c>
      <c r="E34" s="196">
        <v>3357.2298598645034</v>
      </c>
      <c r="F34" s="196">
        <v>2818.5843363522904</v>
      </c>
      <c r="G34" s="196">
        <v>2595.6957146830187</v>
      </c>
      <c r="H34" s="196">
        <v>2187.2594183754404</v>
      </c>
      <c r="I34" s="196">
        <v>2193.1606518135027</v>
      </c>
      <c r="J34" s="196">
        <v>2821.2275282929613</v>
      </c>
      <c r="K34" s="196">
        <v>2938.409662683996</v>
      </c>
      <c r="L34" s="196">
        <v>2594.2673192402353</v>
      </c>
      <c r="M34" s="196">
        <v>910.48500036909786</v>
      </c>
      <c r="N34" s="196">
        <v>1634.3018290898954</v>
      </c>
      <c r="O34" s="196">
        <v>1676.8215399421083</v>
      </c>
      <c r="P34" s="196">
        <v>1773.4763521232858</v>
      </c>
      <c r="Q34" s="196">
        <v>1894.230001145811</v>
      </c>
      <c r="R34" s="196">
        <v>2022.0170903786982</v>
      </c>
      <c r="S34" s="196">
        <v>2311.50130206721</v>
      </c>
    </row>
    <row r="35" spans="1:19" x14ac:dyDescent="0.25">
      <c r="A35" s="177" t="s">
        <v>257</v>
      </c>
      <c r="B35" s="140"/>
      <c r="C35" s="140"/>
      <c r="D35" s="146">
        <v>2941.5508667677786</v>
      </c>
      <c r="E35" s="146">
        <v>2628.9673967685912</v>
      </c>
      <c r="F35" s="146">
        <v>2232.47701028858</v>
      </c>
      <c r="G35" s="146">
        <v>2145.3555182931823</v>
      </c>
      <c r="H35" s="146">
        <v>1761.8175031457665</v>
      </c>
      <c r="I35" s="146">
        <v>1810.290291328964</v>
      </c>
      <c r="J35" s="146">
        <v>2347.1717180504902</v>
      </c>
      <c r="K35" s="146">
        <v>2390.5543878110848</v>
      </c>
      <c r="L35" s="146">
        <v>2081.9416645790538</v>
      </c>
      <c r="M35" s="146">
        <v>754.48224378327768</v>
      </c>
      <c r="N35" s="146">
        <v>1281.953604605749</v>
      </c>
      <c r="O35" s="146">
        <v>1281.7633218433252</v>
      </c>
      <c r="P35" s="146">
        <v>1441.7782597989919</v>
      </c>
      <c r="Q35" s="146">
        <v>1633.2134362131012</v>
      </c>
      <c r="R35" s="146">
        <v>1746.4556850977424</v>
      </c>
      <c r="S35" s="146">
        <v>1968.2297127052693</v>
      </c>
    </row>
    <row r="36" spans="1:19" x14ac:dyDescent="0.25">
      <c r="A36" s="177" t="s">
        <v>20</v>
      </c>
      <c r="B36" s="140"/>
      <c r="C36" s="140"/>
      <c r="D36" s="146">
        <v>797.68568139751642</v>
      </c>
      <c r="E36" s="146">
        <v>728.26246309591215</v>
      </c>
      <c r="F36" s="146">
        <v>586.10732606371039</v>
      </c>
      <c r="G36" s="146">
        <v>450.34019638983636</v>
      </c>
      <c r="H36" s="146">
        <v>425.4419152296739</v>
      </c>
      <c r="I36" s="146">
        <v>382.87036048453865</v>
      </c>
      <c r="J36" s="146">
        <v>474.05581024247113</v>
      </c>
      <c r="K36" s="146">
        <v>547.8552748729112</v>
      </c>
      <c r="L36" s="146">
        <v>512.32565466118149</v>
      </c>
      <c r="M36" s="146">
        <v>156.00275658582018</v>
      </c>
      <c r="N36" s="146">
        <v>352.34822448414639</v>
      </c>
      <c r="O36" s="146">
        <v>395.05821809878307</v>
      </c>
      <c r="P36" s="146">
        <v>331.69809232429384</v>
      </c>
      <c r="Q36" s="146">
        <v>261.0165649327098</v>
      </c>
      <c r="R36" s="146">
        <v>275.5614052809558</v>
      </c>
      <c r="S36" s="146">
        <v>343.27158936194064</v>
      </c>
    </row>
    <row r="37" spans="1:19" x14ac:dyDescent="0.25">
      <c r="A37" s="198" t="s">
        <v>183</v>
      </c>
      <c r="B37" s="195"/>
      <c r="C37" s="195"/>
      <c r="D37" s="196">
        <v>2468.0986413523042</v>
      </c>
      <c r="E37" s="196">
        <v>2215.9535373349386</v>
      </c>
      <c r="F37" s="196">
        <v>1860.4183184134995</v>
      </c>
      <c r="G37" s="196">
        <v>1713.2997563143094</v>
      </c>
      <c r="H37" s="196">
        <v>1443.7096795671405</v>
      </c>
      <c r="I37" s="196">
        <v>1447.6048132510282</v>
      </c>
      <c r="J37" s="196">
        <v>1862.1629682513931</v>
      </c>
      <c r="K37" s="196">
        <v>1939.5095236125903</v>
      </c>
      <c r="L37" s="196">
        <v>1712.3569379592163</v>
      </c>
      <c r="M37" s="196">
        <v>1307.0158848815838</v>
      </c>
      <c r="N37" s="196">
        <v>1766.0981709101047</v>
      </c>
      <c r="O37" s="196">
        <v>1873.596738370386</v>
      </c>
      <c r="P37" s="196">
        <v>1781.7901325508678</v>
      </c>
      <c r="Q37" s="196">
        <v>1788.1166575262769</v>
      </c>
      <c r="R37" s="196">
        <v>1780.8815112964787</v>
      </c>
      <c r="S37" s="196">
        <v>1692.1746175043008</v>
      </c>
    </row>
    <row r="38" spans="1:19" x14ac:dyDescent="0.25">
      <c r="A38" s="177" t="s">
        <v>19</v>
      </c>
      <c r="B38" s="140"/>
      <c r="C38" s="140"/>
      <c r="D38" s="146">
        <v>1.7105445121042717</v>
      </c>
      <c r="E38" s="146">
        <v>1.5357924107480032</v>
      </c>
      <c r="F38" s="146">
        <v>1.2893845859567543</v>
      </c>
      <c r="G38" s="146">
        <v>1.1874223528388927</v>
      </c>
      <c r="H38" s="146">
        <v>1.000579809931057</v>
      </c>
      <c r="I38" s="146">
        <v>0</v>
      </c>
      <c r="J38" s="146">
        <v>0</v>
      </c>
      <c r="K38" s="146">
        <v>0</v>
      </c>
      <c r="L38" s="146">
        <v>0</v>
      </c>
      <c r="M38" s="146">
        <v>0</v>
      </c>
      <c r="N38" s="146">
        <v>0</v>
      </c>
      <c r="O38" s="146">
        <v>0</v>
      </c>
      <c r="P38" s="146">
        <v>0</v>
      </c>
      <c r="Q38" s="146">
        <v>0</v>
      </c>
      <c r="R38" s="146">
        <v>0</v>
      </c>
      <c r="S38" s="146">
        <v>0</v>
      </c>
    </row>
    <row r="39" spans="1:19" x14ac:dyDescent="0.25">
      <c r="A39" s="177" t="s">
        <v>24</v>
      </c>
      <c r="B39" s="140"/>
      <c r="C39" s="140"/>
      <c r="D39" s="146">
        <v>1284.2350283971637</v>
      </c>
      <c r="E39" s="146">
        <v>1153.035420167354</v>
      </c>
      <c r="F39" s="146">
        <v>968.03844544449873</v>
      </c>
      <c r="G39" s="146">
        <v>891.48769191720726</v>
      </c>
      <c r="H39" s="146">
        <v>751.21087555896918</v>
      </c>
      <c r="I39" s="146">
        <v>753.23764508646138</v>
      </c>
      <c r="J39" s="146">
        <v>968.94624564201524</v>
      </c>
      <c r="K39" s="146">
        <v>1009.1922690611948</v>
      </c>
      <c r="L39" s="146">
        <v>890.99711170426917</v>
      </c>
      <c r="M39" s="146">
        <v>752.06810086451901</v>
      </c>
      <c r="N39" s="146">
        <v>1017.5569091997613</v>
      </c>
      <c r="O39" s="146">
        <v>1089.6979873399466</v>
      </c>
      <c r="P39" s="146">
        <v>902.6923206198411</v>
      </c>
      <c r="Q39" s="146">
        <v>928.71980245601446</v>
      </c>
      <c r="R39" s="146">
        <v>933.19418479218677</v>
      </c>
      <c r="S39" s="146">
        <v>879.81526108233618</v>
      </c>
    </row>
    <row r="40" spans="1:19" x14ac:dyDescent="0.25">
      <c r="A40" s="180" t="s">
        <v>258</v>
      </c>
      <c r="B40" s="142"/>
      <c r="C40" s="142"/>
      <c r="D40" s="146">
        <v>727.18007404642537</v>
      </c>
      <c r="E40" s="146">
        <v>724.170301521836</v>
      </c>
      <c r="F40" s="146">
        <v>654.95846409540559</v>
      </c>
      <c r="G40" s="146">
        <v>602.7095839850067</v>
      </c>
      <c r="H40" s="146">
        <v>518.05411932287404</v>
      </c>
      <c r="I40" s="146">
        <v>523.67539998135487</v>
      </c>
      <c r="J40" s="146">
        <v>666.4804307989989</v>
      </c>
      <c r="K40" s="146">
        <v>707.47507086001099</v>
      </c>
      <c r="L40" s="146">
        <v>592.08150599718033</v>
      </c>
      <c r="M40" s="146">
        <v>392.00484793573639</v>
      </c>
      <c r="N40" s="146">
        <v>428.0482418938775</v>
      </c>
      <c r="O40" s="146">
        <v>503.99726220830127</v>
      </c>
      <c r="P40" s="146">
        <v>175.29120632348088</v>
      </c>
      <c r="Q40" s="146">
        <v>132.63273021852939</v>
      </c>
      <c r="R40" s="146">
        <v>130.80418570476326</v>
      </c>
      <c r="S40" s="146">
        <v>123.07699515354619</v>
      </c>
    </row>
    <row r="41" spans="1:19" x14ac:dyDescent="0.25">
      <c r="A41" s="180" t="s">
        <v>259</v>
      </c>
      <c r="B41" s="142"/>
      <c r="C41" s="142"/>
      <c r="D41" s="146">
        <v>557.05495435073829</v>
      </c>
      <c r="E41" s="146">
        <v>428.86511864551801</v>
      </c>
      <c r="F41" s="146">
        <v>313.07998134909315</v>
      </c>
      <c r="G41" s="146">
        <v>288.77810793220056</v>
      </c>
      <c r="H41" s="146">
        <v>233.15675623609513</v>
      </c>
      <c r="I41" s="146">
        <v>229.56224510510651</v>
      </c>
      <c r="J41" s="146">
        <v>302.46581484301635</v>
      </c>
      <c r="K41" s="146">
        <v>301.71719820118381</v>
      </c>
      <c r="L41" s="146">
        <v>298.91560570708884</v>
      </c>
      <c r="M41" s="146">
        <v>360.06325292878262</v>
      </c>
      <c r="N41" s="146">
        <v>589.50866730588382</v>
      </c>
      <c r="O41" s="146">
        <v>585.70072513164541</v>
      </c>
      <c r="P41" s="146">
        <v>727.40111429636022</v>
      </c>
      <c r="Q41" s="146">
        <v>796.08707223748502</v>
      </c>
      <c r="R41" s="146">
        <v>802.38999908742358</v>
      </c>
      <c r="S41" s="146">
        <v>756.73826592879004</v>
      </c>
    </row>
    <row r="42" spans="1:19" x14ac:dyDescent="0.25">
      <c r="A42" s="177" t="s">
        <v>18</v>
      </c>
      <c r="B42" s="140"/>
      <c r="C42" s="140"/>
      <c r="D42" s="146">
        <v>1182.1530684430363</v>
      </c>
      <c r="E42" s="146">
        <v>1061.3823247568366</v>
      </c>
      <c r="F42" s="146">
        <v>891.09048838304409</v>
      </c>
      <c r="G42" s="146">
        <v>820.62464204426328</v>
      </c>
      <c r="H42" s="146">
        <v>691.49822419824034</v>
      </c>
      <c r="I42" s="146">
        <v>694.36716816456681</v>
      </c>
      <c r="J42" s="146">
        <v>893.21672260937783</v>
      </c>
      <c r="K42" s="146">
        <v>930.31725455139554</v>
      </c>
      <c r="L42" s="146">
        <v>821.35982625494717</v>
      </c>
      <c r="M42" s="146">
        <v>554.94778401706481</v>
      </c>
      <c r="N42" s="146">
        <v>748.54126171034341</v>
      </c>
      <c r="O42" s="146">
        <v>783.89875103043937</v>
      </c>
      <c r="P42" s="146">
        <v>879.09781193102674</v>
      </c>
      <c r="Q42" s="146">
        <v>859.3968550702624</v>
      </c>
      <c r="R42" s="146">
        <v>847.68732650429195</v>
      </c>
      <c r="S42" s="146">
        <v>812.35935642196466</v>
      </c>
    </row>
    <row r="43" spans="1:19" x14ac:dyDescent="0.25">
      <c r="A43" s="197" t="s">
        <v>7</v>
      </c>
      <c r="B43" s="195"/>
      <c r="C43" s="195"/>
      <c r="D43" s="196">
        <v>24721.261019240861</v>
      </c>
      <c r="E43" s="196">
        <v>26853.669018371955</v>
      </c>
      <c r="F43" s="196">
        <v>26355.826814016458</v>
      </c>
      <c r="G43" s="196">
        <v>29193.212180932707</v>
      </c>
      <c r="H43" s="196">
        <v>23945.697176144444</v>
      </c>
      <c r="I43" s="196">
        <v>25107.788161993769</v>
      </c>
      <c r="J43" s="196">
        <v>25665.707243928922</v>
      </c>
      <c r="K43" s="196">
        <v>24697.602240045879</v>
      </c>
      <c r="L43" s="196">
        <v>26599.021026969378</v>
      </c>
      <c r="M43" s="196">
        <v>24653.294174009039</v>
      </c>
      <c r="N43" s="196">
        <v>26597</v>
      </c>
      <c r="O43" s="196">
        <v>24481.224950776086</v>
      </c>
      <c r="P43" s="196">
        <v>23567.4502116121</v>
      </c>
      <c r="Q43" s="196">
        <v>23807.137035198008</v>
      </c>
      <c r="R43" s="196">
        <v>23665.614920152228</v>
      </c>
      <c r="S43" s="196">
        <v>25718.500287920739</v>
      </c>
    </row>
    <row r="44" spans="1:19" x14ac:dyDescent="0.25">
      <c r="A44" s="198" t="s">
        <v>26</v>
      </c>
      <c r="B44" s="195"/>
      <c r="C44" s="195"/>
      <c r="D44" s="196">
        <v>14530.898351672789</v>
      </c>
      <c r="E44" s="196">
        <v>14696.665831035349</v>
      </c>
      <c r="F44" s="196">
        <v>14584.01319445057</v>
      </c>
      <c r="G44" s="196">
        <v>15781.679331450987</v>
      </c>
      <c r="H44" s="196">
        <v>13008.760565677065</v>
      </c>
      <c r="I44" s="196">
        <v>14539.563862928349</v>
      </c>
      <c r="J44" s="196">
        <v>13729.080850037055</v>
      </c>
      <c r="K44" s="196">
        <v>12688.982786394419</v>
      </c>
      <c r="L44" s="196">
        <v>11512.170501295141</v>
      </c>
      <c r="M44" s="196">
        <v>8984.5653939886251</v>
      </c>
      <c r="N44" s="196">
        <v>10235</v>
      </c>
      <c r="O44" s="196">
        <v>8399.9480275454007</v>
      </c>
      <c r="P44" s="196">
        <v>9086.4953005624666</v>
      </c>
      <c r="Q44" s="196">
        <v>9886.4519997376774</v>
      </c>
      <c r="R44" s="196">
        <v>10342.418196679528</v>
      </c>
      <c r="S44" s="196">
        <v>12656.601273161843</v>
      </c>
    </row>
    <row r="45" spans="1:19" x14ac:dyDescent="0.25">
      <c r="A45" s="177" t="s">
        <v>25</v>
      </c>
      <c r="B45" s="140"/>
      <c r="C45" s="140"/>
      <c r="D45" s="146">
        <v>6563.9262738793741</v>
      </c>
      <c r="E45" s="146">
        <v>6602.0942351956082</v>
      </c>
      <c r="F45" s="146">
        <v>6574.614135970507</v>
      </c>
      <c r="G45" s="146">
        <v>6838.6096128578729</v>
      </c>
      <c r="H45" s="146">
        <v>6206.7409452938837</v>
      </c>
      <c r="I45" s="146">
        <v>6561.6543392502062</v>
      </c>
      <c r="J45" s="146">
        <v>6378.1303404953951</v>
      </c>
      <c r="K45" s="146">
        <v>6130.1630240214872</v>
      </c>
      <c r="L45" s="146">
        <v>5958.3401684677256</v>
      </c>
      <c r="M45" s="146">
        <v>5181.9517756684818</v>
      </c>
      <c r="N45" s="146">
        <v>4928.1328215116928</v>
      </c>
      <c r="O45" s="146">
        <v>3446.3219580004493</v>
      </c>
      <c r="P45" s="146">
        <v>3971.3021134202231</v>
      </c>
      <c r="Q45" s="146">
        <v>3745.3785360364782</v>
      </c>
      <c r="R45" s="146">
        <v>3960.9637247831424</v>
      </c>
      <c r="S45" s="146">
        <v>4525.9576596299466</v>
      </c>
    </row>
    <row r="46" spans="1:19" x14ac:dyDescent="0.25">
      <c r="A46" s="177" t="s">
        <v>17</v>
      </c>
      <c r="B46" s="140"/>
      <c r="C46" s="140"/>
      <c r="D46" s="146">
        <v>7966.9720777934153</v>
      </c>
      <c r="E46" s="146">
        <v>8094.5715958397404</v>
      </c>
      <c r="F46" s="146">
        <v>8009.3990584800631</v>
      </c>
      <c r="G46" s="146">
        <v>8943.0697185931131</v>
      </c>
      <c r="H46" s="146">
        <v>6802.0196203831811</v>
      </c>
      <c r="I46" s="146">
        <v>7977.9095236781432</v>
      </c>
      <c r="J46" s="146">
        <v>7350.9505095416598</v>
      </c>
      <c r="K46" s="146">
        <v>6558.819762372932</v>
      </c>
      <c r="L46" s="146">
        <v>5553.8303328274151</v>
      </c>
      <c r="M46" s="146">
        <v>3802.6136183201434</v>
      </c>
      <c r="N46" s="146">
        <v>5306.8671784883072</v>
      </c>
      <c r="O46" s="146">
        <v>4953.626069544951</v>
      </c>
      <c r="P46" s="146">
        <v>5115.1931871422439</v>
      </c>
      <c r="Q46" s="146">
        <v>6141.0734637011992</v>
      </c>
      <c r="R46" s="146">
        <v>6381.4544718963853</v>
      </c>
      <c r="S46" s="146">
        <v>8130.6436135318963</v>
      </c>
    </row>
    <row r="47" spans="1:19" ht="22.5" x14ac:dyDescent="0.25">
      <c r="A47" s="198" t="s">
        <v>16</v>
      </c>
      <c r="B47" s="195"/>
      <c r="C47" s="195"/>
      <c r="D47" s="196">
        <v>10190.362667568072</v>
      </c>
      <c r="E47" s="196">
        <v>12157.003187336604</v>
      </c>
      <c r="F47" s="196">
        <v>11771.813619565888</v>
      </c>
      <c r="G47" s="196">
        <v>13411.532849481722</v>
      </c>
      <c r="H47" s="196">
        <v>10936.936610467381</v>
      </c>
      <c r="I47" s="196">
        <v>10568.224299065421</v>
      </c>
      <c r="J47" s="196">
        <v>11936.626393891867</v>
      </c>
      <c r="K47" s="196">
        <v>12008.619453651459</v>
      </c>
      <c r="L47" s="196">
        <v>15086.850525674236</v>
      </c>
      <c r="M47" s="196">
        <v>15668.728780020412</v>
      </c>
      <c r="N47" s="196">
        <v>16362</v>
      </c>
      <c r="O47" s="196">
        <v>16081.276923230687</v>
      </c>
      <c r="P47" s="196">
        <v>14480.954911049632</v>
      </c>
      <c r="Q47" s="196">
        <v>13920.685035460328</v>
      </c>
      <c r="R47" s="196">
        <v>13323.196723472698</v>
      </c>
      <c r="S47" s="196">
        <v>13061.899014758896</v>
      </c>
    </row>
    <row r="48" spans="1:19" ht="22.5" x14ac:dyDescent="0.25">
      <c r="A48" s="197" t="s">
        <v>6</v>
      </c>
      <c r="B48" s="195"/>
      <c r="C48" s="195"/>
      <c r="D48" s="196">
        <v>7160.3938906037347</v>
      </c>
      <c r="E48" s="196">
        <v>7368.567131038928</v>
      </c>
      <c r="F48" s="196">
        <v>7491.1140314514796</v>
      </c>
      <c r="G48" s="196">
        <v>7013.2269617782513</v>
      </c>
      <c r="H48" s="196">
        <v>6591.8047490057161</v>
      </c>
      <c r="I48" s="196">
        <v>6086.604361370717</v>
      </c>
      <c r="J48" s="196">
        <v>6091.5875286534174</v>
      </c>
      <c r="K48" s="196">
        <v>6367.8533174775876</v>
      </c>
      <c r="L48" s="196">
        <v>6199.8133475544728</v>
      </c>
      <c r="M48" s="196">
        <v>4867.6289862317481</v>
      </c>
      <c r="N48" s="196">
        <v>5051.1000000000004</v>
      </c>
      <c r="O48" s="196">
        <v>4941.5809620900909</v>
      </c>
      <c r="P48" s="196">
        <v>4830.7103204411778</v>
      </c>
      <c r="Q48" s="196">
        <v>4840.5924732290914</v>
      </c>
      <c r="R48" s="196">
        <v>4995.6494607968089</v>
      </c>
      <c r="S48" s="196">
        <v>5376.2295793201938</v>
      </c>
    </row>
    <row r="49" spans="1:19" x14ac:dyDescent="0.25">
      <c r="A49" s="173" t="s">
        <v>15</v>
      </c>
      <c r="B49" s="140"/>
      <c r="C49" s="140"/>
      <c r="D49" s="146">
        <v>5071.7862562056207</v>
      </c>
      <c r="E49" s="146">
        <v>4707.5768141003591</v>
      </c>
      <c r="F49" s="146">
        <v>4782.6850237532908</v>
      </c>
      <c r="G49" s="146">
        <v>4536.6251440836013</v>
      </c>
      <c r="H49" s="146">
        <v>4521.2131669910041</v>
      </c>
      <c r="I49" s="146">
        <v>3502.9270802271844</v>
      </c>
      <c r="J49" s="146">
        <v>3588.4146271885866</v>
      </c>
      <c r="K49" s="146">
        <v>3972.0212335744154</v>
      </c>
      <c r="L49" s="146">
        <v>2941.9307118645002</v>
      </c>
      <c r="M49" s="146">
        <v>2407.7964029970958</v>
      </c>
      <c r="N49" s="146">
        <v>2479.1269910038704</v>
      </c>
      <c r="O49" s="146">
        <v>2147.855738144408</v>
      </c>
      <c r="P49" s="146">
        <v>2073.0207141243545</v>
      </c>
      <c r="Q49" s="146">
        <v>2243.9009783193533</v>
      </c>
      <c r="R49" s="146">
        <v>1891.8170215984278</v>
      </c>
      <c r="S49" s="146">
        <v>2661.0472887364854</v>
      </c>
    </row>
    <row r="50" spans="1:19" x14ac:dyDescent="0.25">
      <c r="A50" s="173" t="s">
        <v>23</v>
      </c>
      <c r="B50" s="140"/>
      <c r="C50" s="140"/>
      <c r="D50" s="146">
        <v>1421.0241169789215</v>
      </c>
      <c r="E50" s="146">
        <v>1688.8260897280429</v>
      </c>
      <c r="F50" s="146">
        <v>1763.4869736705948</v>
      </c>
      <c r="G50" s="146">
        <v>1581.7045921284825</v>
      </c>
      <c r="H50" s="146">
        <v>1642.8532602634386</v>
      </c>
      <c r="I50" s="146">
        <v>1431.4062216610043</v>
      </c>
      <c r="J50" s="146">
        <v>1465.6865251017634</v>
      </c>
      <c r="K50" s="146">
        <v>1615.2125731647898</v>
      </c>
      <c r="L50" s="146">
        <v>1470.1152881213986</v>
      </c>
      <c r="M50" s="146">
        <v>1245.798257942615</v>
      </c>
      <c r="N50" s="146">
        <v>1278.3630713618384</v>
      </c>
      <c r="O50" s="146">
        <v>1301.0199679473064</v>
      </c>
      <c r="P50" s="146">
        <v>1313.3016651405678</v>
      </c>
      <c r="Q50" s="146">
        <v>1244.9900394692197</v>
      </c>
      <c r="R50" s="146">
        <v>1279.7647308641021</v>
      </c>
      <c r="S50" s="146">
        <v>996.54294526788703</v>
      </c>
    </row>
    <row r="51" spans="1:19" x14ac:dyDescent="0.25">
      <c r="A51" s="173" t="s">
        <v>14</v>
      </c>
      <c r="B51" s="140"/>
      <c r="C51" s="140"/>
      <c r="D51" s="146">
        <v>667.5835174191925</v>
      </c>
      <c r="E51" s="146">
        <v>972.16422721052595</v>
      </c>
      <c r="F51" s="146">
        <v>944.94203402759399</v>
      </c>
      <c r="G51" s="146">
        <v>894.89722556616744</v>
      </c>
      <c r="H51" s="146">
        <v>427.73832175127336</v>
      </c>
      <c r="I51" s="146">
        <v>1152.2710594825282</v>
      </c>
      <c r="J51" s="146">
        <v>1037.4863763630674</v>
      </c>
      <c r="K51" s="146">
        <v>780.61951073838236</v>
      </c>
      <c r="L51" s="146">
        <v>1787.767347568574</v>
      </c>
      <c r="M51" s="146">
        <v>1214.0343252920372</v>
      </c>
      <c r="N51" s="146">
        <v>1293.6099376342916</v>
      </c>
      <c r="O51" s="146">
        <v>1492.7052559983765</v>
      </c>
      <c r="P51" s="146">
        <v>1444.3879411762555</v>
      </c>
      <c r="Q51" s="146">
        <v>1351.7014554405184</v>
      </c>
      <c r="R51" s="146">
        <v>1824.0677083342789</v>
      </c>
      <c r="S51" s="146">
        <v>1718.6393453158214</v>
      </c>
    </row>
    <row r="52" spans="1:19" x14ac:dyDescent="0.25">
      <c r="A52" s="197" t="s">
        <v>5</v>
      </c>
      <c r="B52" s="195"/>
      <c r="C52" s="195"/>
      <c r="D52" s="196">
        <v>14713.344067178452</v>
      </c>
      <c r="E52" s="196">
        <v>14316.602800558678</v>
      </c>
      <c r="F52" s="196">
        <v>14446.512202220834</v>
      </c>
      <c r="G52" s="196">
        <v>12505.16382103807</v>
      </c>
      <c r="H52" s="196">
        <v>13499.968291644393</v>
      </c>
      <c r="I52" s="196">
        <v>12847.441032487761</v>
      </c>
      <c r="J52" s="196">
        <v>12537.012461005499</v>
      </c>
      <c r="K52" s="196">
        <v>11923.6056642124</v>
      </c>
      <c r="L52" s="196">
        <v>11139.05607191833</v>
      </c>
      <c r="M52" s="196">
        <v>9938.5531879439277</v>
      </c>
      <c r="N52" s="196">
        <v>9927.2999999999993</v>
      </c>
      <c r="O52" s="196">
        <v>9894.7557794368986</v>
      </c>
      <c r="P52" s="196">
        <v>9844.542972829373</v>
      </c>
      <c r="Q52" s="196">
        <v>10000.093686468863</v>
      </c>
      <c r="R52" s="196">
        <v>10103.62193374876</v>
      </c>
      <c r="S52" s="196">
        <v>10204.857577837203</v>
      </c>
    </row>
    <row r="53" spans="1:19" x14ac:dyDescent="0.25">
      <c r="A53" s="198" t="s">
        <v>27</v>
      </c>
      <c r="B53" s="195"/>
      <c r="C53" s="195"/>
      <c r="D53" s="196">
        <v>5255.6997607123476</v>
      </c>
      <c r="E53" s="196">
        <v>4971.3497833327365</v>
      </c>
      <c r="F53" s="196">
        <v>5084.3615773365909</v>
      </c>
      <c r="G53" s="196">
        <v>4329.4612571298621</v>
      </c>
      <c r="H53" s="196">
        <v>4793.6692003152721</v>
      </c>
      <c r="I53" s="196">
        <v>4316.3328882955047</v>
      </c>
      <c r="J53" s="196">
        <v>4114.5447338032782</v>
      </c>
      <c r="K53" s="196">
        <v>4154.4585852963246</v>
      </c>
      <c r="L53" s="196">
        <v>4282.7213164711266</v>
      </c>
      <c r="M53" s="196">
        <v>4428.0239121831319</v>
      </c>
      <c r="N53" s="196">
        <v>4232.7</v>
      </c>
      <c r="O53" s="196">
        <v>4097.4283629676274</v>
      </c>
      <c r="P53" s="196">
        <v>4236.5475165350581</v>
      </c>
      <c r="Q53" s="196">
        <v>4622.2093143087341</v>
      </c>
      <c r="R53" s="196">
        <v>4648.9246697545241</v>
      </c>
      <c r="S53" s="196">
        <v>4714.4062916597641</v>
      </c>
    </row>
    <row r="54" spans="1:19" x14ac:dyDescent="0.25">
      <c r="A54" s="177" t="s">
        <v>13</v>
      </c>
      <c r="B54" s="140"/>
      <c r="C54" s="140"/>
      <c r="D54" s="146">
        <v>62.449923365647486</v>
      </c>
      <c r="E54" s="146">
        <v>65.044786874560685</v>
      </c>
      <c r="F54" s="146">
        <v>70.638814567417683</v>
      </c>
      <c r="G54" s="146">
        <v>57.815033916127838</v>
      </c>
      <c r="H54" s="146">
        <v>43.784323163267054</v>
      </c>
      <c r="I54" s="146">
        <v>40.321202786818276</v>
      </c>
      <c r="J54" s="146">
        <v>36.425641965214808</v>
      </c>
      <c r="K54" s="146">
        <v>36.166567868492422</v>
      </c>
      <c r="L54" s="146">
        <v>41.004248646846229</v>
      </c>
      <c r="M54" s="146">
        <v>47.804735885651695</v>
      </c>
      <c r="N54" s="146">
        <v>32.789331340038046</v>
      </c>
      <c r="O54" s="146">
        <v>32.235013345025045</v>
      </c>
      <c r="P54" s="146">
        <v>31.036978143113977</v>
      </c>
      <c r="Q54" s="146">
        <v>37.766787188797913</v>
      </c>
      <c r="R54" s="146">
        <v>37.164256656079885</v>
      </c>
      <c r="S54" s="146">
        <v>36.942852640402293</v>
      </c>
    </row>
    <row r="55" spans="1:19" x14ac:dyDescent="0.25">
      <c r="A55" s="177" t="s">
        <v>22</v>
      </c>
      <c r="B55" s="140"/>
      <c r="C55" s="140"/>
      <c r="D55" s="146">
        <v>5193.2498373466997</v>
      </c>
      <c r="E55" s="146">
        <v>4906.304996458176</v>
      </c>
      <c r="F55" s="146">
        <v>5013.7227627691736</v>
      </c>
      <c r="G55" s="146">
        <v>4271.6462232137346</v>
      </c>
      <c r="H55" s="146">
        <v>4749.8848771520052</v>
      </c>
      <c r="I55" s="146">
        <v>4276.0116855086862</v>
      </c>
      <c r="J55" s="146">
        <v>4078.1190918380635</v>
      </c>
      <c r="K55" s="146">
        <v>4118.2920174278324</v>
      </c>
      <c r="L55" s="146">
        <v>4241.7170678242801</v>
      </c>
      <c r="M55" s="146">
        <v>4380.2191762974799</v>
      </c>
      <c r="N55" s="146">
        <v>4199.9106686599616</v>
      </c>
      <c r="O55" s="146">
        <v>4065.1933496226025</v>
      </c>
      <c r="P55" s="146">
        <v>4205.5105383919445</v>
      </c>
      <c r="Q55" s="146">
        <v>4584.4425271199361</v>
      </c>
      <c r="R55" s="146">
        <v>4611.7604130984446</v>
      </c>
      <c r="S55" s="146">
        <v>4677.4634390193614</v>
      </c>
    </row>
    <row r="56" spans="1:19" ht="22.5" x14ac:dyDescent="0.25">
      <c r="A56" s="198" t="s">
        <v>21</v>
      </c>
      <c r="B56" s="195"/>
      <c r="C56" s="195"/>
      <c r="D56" s="196">
        <v>9457.6443064661034</v>
      </c>
      <c r="E56" s="196">
        <v>9345.2530172259412</v>
      </c>
      <c r="F56" s="196">
        <v>9362.1506248842434</v>
      </c>
      <c r="G56" s="196">
        <v>8175.7025639082076</v>
      </c>
      <c r="H56" s="196">
        <v>8706.2990913291214</v>
      </c>
      <c r="I56" s="196">
        <v>8531.1081441922561</v>
      </c>
      <c r="J56" s="196">
        <v>8422.46772720222</v>
      </c>
      <c r="K56" s="196">
        <v>7769.1470789160758</v>
      </c>
      <c r="L56" s="196">
        <v>6856.3347554472039</v>
      </c>
      <c r="M56" s="196">
        <v>5510.5292757607958</v>
      </c>
      <c r="N56" s="196">
        <v>5694.5999999999995</v>
      </c>
      <c r="O56" s="196">
        <v>5797.3274164692712</v>
      </c>
      <c r="P56" s="196">
        <v>5607.9954562943149</v>
      </c>
      <c r="Q56" s="196">
        <v>5377.8843721601288</v>
      </c>
      <c r="R56" s="196">
        <v>5454.697263994236</v>
      </c>
      <c r="S56" s="196">
        <v>5490.4512861774392</v>
      </c>
    </row>
    <row r="57" spans="1:19" ht="22.5" x14ac:dyDescent="0.25">
      <c r="A57" s="197" t="s">
        <v>4</v>
      </c>
      <c r="B57" s="195"/>
      <c r="C57" s="195"/>
      <c r="D57" s="196">
        <v>30144.817954579823</v>
      </c>
      <c r="E57" s="196">
        <v>29792.106865308171</v>
      </c>
      <c r="F57" s="196">
        <v>29891.69261163687</v>
      </c>
      <c r="G57" s="196">
        <v>32647.761080896704</v>
      </c>
      <c r="H57" s="196">
        <v>29086.436977378355</v>
      </c>
      <c r="I57" s="196">
        <v>30384.690698709386</v>
      </c>
      <c r="J57" s="196">
        <v>27831.130108064321</v>
      </c>
      <c r="K57" s="196">
        <v>25922.627330921234</v>
      </c>
      <c r="L57" s="196">
        <v>25413.873228706387</v>
      </c>
      <c r="M57" s="196">
        <v>28665.146118436125</v>
      </c>
      <c r="N57" s="196">
        <v>26278.799999999999</v>
      </c>
      <c r="O57" s="196">
        <v>26247.78867200384</v>
      </c>
      <c r="P57" s="196">
        <v>27032.300617430974</v>
      </c>
      <c r="Q57" s="196">
        <v>28560.694778853089</v>
      </c>
      <c r="R57" s="196">
        <v>28605.718102637569</v>
      </c>
      <c r="S57" s="196">
        <v>29249.434018821343</v>
      </c>
    </row>
    <row r="58" spans="1:19" x14ac:dyDescent="0.25">
      <c r="A58" s="197" t="s">
        <v>3</v>
      </c>
      <c r="B58" s="195"/>
      <c r="C58" s="195"/>
      <c r="D58" s="196">
        <v>24442.477561222946</v>
      </c>
      <c r="E58" s="196">
        <v>22887.225584643485</v>
      </c>
      <c r="F58" s="196">
        <v>21693.670015258289</v>
      </c>
      <c r="G58" s="196">
        <v>22148.623296886548</v>
      </c>
      <c r="H58" s="196">
        <v>22249.028365388971</v>
      </c>
      <c r="I58" s="196">
        <v>20779.706275033379</v>
      </c>
      <c r="J58" s="196">
        <v>21423.536305820307</v>
      </c>
      <c r="K58" s="196">
        <v>19156.693570832173</v>
      </c>
      <c r="L58" s="196">
        <v>18483.353649245772</v>
      </c>
      <c r="M58" s="196">
        <v>15925.868066404215</v>
      </c>
      <c r="N58" s="196">
        <v>17858.8</v>
      </c>
      <c r="O58" s="196">
        <v>20995.272505572048</v>
      </c>
      <c r="P58" s="196">
        <v>19691.284512925744</v>
      </c>
      <c r="Q58" s="196">
        <v>23338.32994500604</v>
      </c>
      <c r="R58" s="196">
        <v>24416.808022570072</v>
      </c>
      <c r="S58" s="196">
        <v>26297.733708813528</v>
      </c>
    </row>
    <row r="59" spans="1:19" x14ac:dyDescent="0.25">
      <c r="A59" s="197" t="s">
        <v>2</v>
      </c>
      <c r="B59" s="195"/>
      <c r="C59" s="195"/>
      <c r="D59" s="196">
        <v>56064.385279806433</v>
      </c>
      <c r="E59" s="196">
        <v>50384.450094903848</v>
      </c>
      <c r="F59" s="196">
        <v>46463.164022190671</v>
      </c>
      <c r="G59" s="196">
        <v>39918.32635348961</v>
      </c>
      <c r="H59" s="196">
        <v>42533.04463630516</v>
      </c>
      <c r="I59" s="196">
        <v>44239.608366711174</v>
      </c>
      <c r="J59" s="196">
        <v>42886.196377173779</v>
      </c>
      <c r="K59" s="196">
        <v>41989.558822289124</v>
      </c>
      <c r="L59" s="196">
        <v>44196.251714155114</v>
      </c>
      <c r="M59" s="196">
        <v>34474.890124768273</v>
      </c>
      <c r="N59" s="196">
        <v>38928.1</v>
      </c>
      <c r="O59" s="196">
        <v>41430.841653923424</v>
      </c>
      <c r="P59" s="196">
        <v>42931.14820175519</v>
      </c>
      <c r="Q59" s="196">
        <v>43726.84773138215</v>
      </c>
      <c r="R59" s="196">
        <v>44533.613408449717</v>
      </c>
      <c r="S59" s="196">
        <v>43607.844065283076</v>
      </c>
    </row>
    <row r="60" spans="1:19" x14ac:dyDescent="0.25">
      <c r="A60" s="197" t="s">
        <v>1</v>
      </c>
      <c r="B60" s="195"/>
      <c r="C60" s="195"/>
      <c r="D60" s="196">
        <v>8892.7831199907487</v>
      </c>
      <c r="E60" s="196">
        <v>8084.0167603767522</v>
      </c>
      <c r="F60" s="196">
        <v>6728.1996101639606</v>
      </c>
      <c r="G60" s="196">
        <v>6372.3446589983132</v>
      </c>
      <c r="H60" s="196">
        <v>5704.0613873764505</v>
      </c>
      <c r="I60" s="196">
        <v>5254.8286604361374</v>
      </c>
      <c r="J60" s="196">
        <v>5472.1566329432444</v>
      </c>
      <c r="K60" s="196">
        <v>5478.0760569794802</v>
      </c>
      <c r="L60" s="196">
        <v>5058.8526588450404</v>
      </c>
      <c r="M60" s="196">
        <v>3988.5229852735947</v>
      </c>
      <c r="N60" s="196">
        <v>5370.5</v>
      </c>
      <c r="O60" s="196">
        <v>5446.0136127852238</v>
      </c>
      <c r="P60" s="196">
        <v>5509.7011780656267</v>
      </c>
      <c r="Q60" s="196">
        <v>6420.3337112020909</v>
      </c>
      <c r="R60" s="196">
        <v>6401.0054579491825</v>
      </c>
      <c r="S60" s="196">
        <v>6855.3533536849909</v>
      </c>
    </row>
    <row r="61" spans="1:19" ht="11.25" customHeight="1" x14ac:dyDescent="0.25">
      <c r="A61" s="197" t="s">
        <v>0</v>
      </c>
      <c r="B61" s="195"/>
      <c r="C61" s="195"/>
      <c r="D61" s="196">
        <v>0</v>
      </c>
      <c r="E61" s="196">
        <v>0</v>
      </c>
      <c r="F61" s="196">
        <v>0</v>
      </c>
      <c r="G61" s="196">
        <v>0</v>
      </c>
      <c r="H61" s="196">
        <v>0</v>
      </c>
      <c r="I61" s="196">
        <v>0</v>
      </c>
      <c r="J61" s="196">
        <v>0</v>
      </c>
      <c r="K61" s="196">
        <v>0</v>
      </c>
      <c r="L61" s="196">
        <v>0</v>
      </c>
      <c r="M61" s="196">
        <v>0</v>
      </c>
      <c r="N61" s="196">
        <v>0</v>
      </c>
      <c r="O61" s="196">
        <v>0</v>
      </c>
      <c r="P61" s="196">
        <v>0</v>
      </c>
      <c r="Q61" s="196">
        <v>0</v>
      </c>
      <c r="R61" s="196">
        <v>0</v>
      </c>
      <c r="S61" s="196">
        <v>0</v>
      </c>
    </row>
    <row r="62" spans="1:19" ht="11.25" customHeight="1" x14ac:dyDescent="0.25">
      <c r="A62" s="201" t="s">
        <v>248</v>
      </c>
      <c r="B62" s="202"/>
      <c r="C62" s="202"/>
      <c r="D62" s="203">
        <v>22912.904631861733</v>
      </c>
      <c r="E62" s="203">
        <v>22816.674426100351</v>
      </c>
      <c r="F62" s="203">
        <v>22706.361736093349</v>
      </c>
      <c r="G62" s="203">
        <v>21057.209452161223</v>
      </c>
      <c r="H62" s="203">
        <v>21384.024424493349</v>
      </c>
      <c r="I62" s="203">
        <v>22043.524699599468</v>
      </c>
      <c r="J62" s="203">
        <v>20438.806638975544</v>
      </c>
      <c r="K62" s="203">
        <v>21320.749943071121</v>
      </c>
      <c r="L62" s="203">
        <v>20326.260856315712</v>
      </c>
      <c r="M62" s="203">
        <v>18644.837426315898</v>
      </c>
      <c r="N62" s="203">
        <v>19325.300000000003</v>
      </c>
      <c r="O62" s="203">
        <v>19735.340269657085</v>
      </c>
      <c r="P62" s="203">
        <v>20014.382294204945</v>
      </c>
      <c r="Q62" s="203">
        <v>21168.457639663102</v>
      </c>
      <c r="R62" s="203">
        <v>20845.059281589751</v>
      </c>
      <c r="S62" s="203">
        <v>21770.199809104608</v>
      </c>
    </row>
    <row r="63" spans="1:19" ht="11.25" customHeight="1" x14ac:dyDescent="0.25">
      <c r="A63" s="174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</row>
    <row r="64" spans="1:19" ht="11.25" customHeight="1" x14ac:dyDescent="0.25">
      <c r="A64" s="188" t="s">
        <v>260</v>
      </c>
      <c r="B64" s="182"/>
      <c r="C64" s="182"/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</row>
    <row r="65" spans="1:19" x14ac:dyDescent="0.25">
      <c r="A65" s="207" t="s">
        <v>155</v>
      </c>
      <c r="B65" s="139"/>
      <c r="C65" s="139"/>
      <c r="D65" s="205">
        <f t="shared" ref="D65:D76" si="19">D23/D$23</f>
        <v>1</v>
      </c>
      <c r="E65" s="205">
        <f t="shared" ref="E65:S65" si="20">E23/E$23</f>
        <v>1</v>
      </c>
      <c r="F65" s="205">
        <f t="shared" si="20"/>
        <v>1</v>
      </c>
      <c r="G65" s="205">
        <f t="shared" si="20"/>
        <v>1</v>
      </c>
      <c r="H65" s="205">
        <f t="shared" si="20"/>
        <v>1</v>
      </c>
      <c r="I65" s="205">
        <f t="shared" si="20"/>
        <v>1</v>
      </c>
      <c r="J65" s="205">
        <f t="shared" si="20"/>
        <v>1</v>
      </c>
      <c r="K65" s="205">
        <f t="shared" si="20"/>
        <v>1</v>
      </c>
      <c r="L65" s="205">
        <f t="shared" si="20"/>
        <v>1</v>
      </c>
      <c r="M65" s="205">
        <f t="shared" si="20"/>
        <v>1</v>
      </c>
      <c r="N65" s="205">
        <f t="shared" si="20"/>
        <v>1</v>
      </c>
      <c r="O65" s="205">
        <f t="shared" si="20"/>
        <v>1</v>
      </c>
      <c r="P65" s="205">
        <f t="shared" si="20"/>
        <v>1</v>
      </c>
      <c r="Q65" s="205">
        <f t="shared" si="20"/>
        <v>1</v>
      </c>
      <c r="R65" s="205">
        <f t="shared" si="20"/>
        <v>1</v>
      </c>
      <c r="S65" s="205">
        <f t="shared" si="20"/>
        <v>1</v>
      </c>
    </row>
    <row r="66" spans="1:19" ht="22.5" x14ac:dyDescent="0.25">
      <c r="A66" s="194" t="s">
        <v>46</v>
      </c>
      <c r="B66" s="195"/>
      <c r="C66" s="195"/>
      <c r="D66" s="209">
        <f t="shared" si="19"/>
        <v>8.7178855103916229E-3</v>
      </c>
      <c r="E66" s="209">
        <f t="shared" ref="E66:S66" si="21">E24/E$23</f>
        <v>8.3288983191260324E-3</v>
      </c>
      <c r="F66" s="209">
        <f t="shared" si="21"/>
        <v>8.0878891177466449E-3</v>
      </c>
      <c r="G66" s="209">
        <f t="shared" si="21"/>
        <v>8.5159322849802498E-3</v>
      </c>
      <c r="H66" s="209">
        <f t="shared" si="21"/>
        <v>8.6206106874187078E-3</v>
      </c>
      <c r="I66" s="209">
        <f t="shared" si="21"/>
        <v>6.4264436170869289E-3</v>
      </c>
      <c r="J66" s="209">
        <f t="shared" si="21"/>
        <v>6.2392734858795831E-3</v>
      </c>
      <c r="K66" s="209">
        <f t="shared" si="21"/>
        <v>6.3234999712345578E-3</v>
      </c>
      <c r="L66" s="209">
        <f t="shared" si="21"/>
        <v>7.0027284339091679E-3</v>
      </c>
      <c r="M66" s="209">
        <f t="shared" si="21"/>
        <v>6.0505488829214445E-3</v>
      </c>
      <c r="N66" s="209">
        <f t="shared" si="21"/>
        <v>7.3254595386190516E-3</v>
      </c>
      <c r="O66" s="209">
        <f t="shared" si="21"/>
        <v>6.8363352360038421E-3</v>
      </c>
      <c r="P66" s="209">
        <f t="shared" si="21"/>
        <v>6.7542613383929032E-3</v>
      </c>
      <c r="Q66" s="209">
        <f t="shared" si="21"/>
        <v>7.3234513299317268E-3</v>
      </c>
      <c r="R66" s="209">
        <f t="shared" si="21"/>
        <v>7.1659450529384548E-3</v>
      </c>
      <c r="S66" s="209">
        <f t="shared" si="21"/>
        <v>6.6447642902667248E-3</v>
      </c>
    </row>
    <row r="67" spans="1:19" x14ac:dyDescent="0.25">
      <c r="A67" s="194" t="s">
        <v>69</v>
      </c>
      <c r="B67" s="195"/>
      <c r="C67" s="195"/>
      <c r="D67" s="209">
        <f t="shared" si="19"/>
        <v>2.4817387966905323E-2</v>
      </c>
      <c r="E67" s="209">
        <f t="shared" ref="E67:S67" si="22">E25/E$23</f>
        <v>2.2644405403896128E-2</v>
      </c>
      <c r="F67" s="209">
        <f t="shared" si="22"/>
        <v>2.0997863511636246E-2</v>
      </c>
      <c r="G67" s="209">
        <f t="shared" si="22"/>
        <v>1.9575194469383977E-2</v>
      </c>
      <c r="H67" s="209">
        <f t="shared" si="22"/>
        <v>1.9053627673016996E-2</v>
      </c>
      <c r="I67" s="209">
        <f t="shared" si="22"/>
        <v>2.1348558191324019E-2</v>
      </c>
      <c r="J67" s="209">
        <f t="shared" si="22"/>
        <v>2.3582962695836839E-2</v>
      </c>
      <c r="K67" s="209">
        <f t="shared" si="22"/>
        <v>2.1912539303907956E-2</v>
      </c>
      <c r="L67" s="209">
        <f t="shared" si="22"/>
        <v>2.5006529262432683E-2</v>
      </c>
      <c r="M67" s="209">
        <f t="shared" si="22"/>
        <v>1.9560105284362743E-2</v>
      </c>
      <c r="N67" s="209">
        <f t="shared" si="22"/>
        <v>2.1370171547732488E-2</v>
      </c>
      <c r="O67" s="209">
        <f t="shared" si="22"/>
        <v>2.2018494133442514E-2</v>
      </c>
      <c r="P67" s="209">
        <f t="shared" si="22"/>
        <v>1.8860082353725525E-2</v>
      </c>
      <c r="Q67" s="209">
        <f t="shared" si="22"/>
        <v>1.7525233026308533E-2</v>
      </c>
      <c r="R67" s="209">
        <f t="shared" si="22"/>
        <v>1.4535102224894769E-2</v>
      </c>
      <c r="S67" s="209">
        <f t="shared" si="22"/>
        <v>1.2154763486858898E-2</v>
      </c>
    </row>
    <row r="68" spans="1:19" x14ac:dyDescent="0.25">
      <c r="A68" s="194" t="s">
        <v>159</v>
      </c>
      <c r="B68" s="195"/>
      <c r="C68" s="195"/>
      <c r="D68" s="209">
        <f t="shared" si="19"/>
        <v>0.75617904076611375</v>
      </c>
      <c r="E68" s="209">
        <f t="shared" ref="E68:S68" si="23">E26/E$23</f>
        <v>0.7680673202289543</v>
      </c>
      <c r="F68" s="209">
        <f t="shared" si="23"/>
        <v>0.77181471430835891</v>
      </c>
      <c r="G68" s="209">
        <f t="shared" si="23"/>
        <v>0.78173919172512885</v>
      </c>
      <c r="H68" s="209">
        <f t="shared" si="23"/>
        <v>0.78916718089905014</v>
      </c>
      <c r="I68" s="209">
        <f t="shared" si="23"/>
        <v>0.78942260573372214</v>
      </c>
      <c r="J68" s="209">
        <f t="shared" si="23"/>
        <v>0.78907695429687441</v>
      </c>
      <c r="K68" s="209">
        <f t="shared" si="23"/>
        <v>0.79414549298452186</v>
      </c>
      <c r="L68" s="209">
        <f t="shared" si="23"/>
        <v>0.79781999614262666</v>
      </c>
      <c r="M68" s="209">
        <f t="shared" si="23"/>
        <v>0.8106993838617389</v>
      </c>
      <c r="N68" s="209">
        <f t="shared" si="23"/>
        <v>0.80853104487199134</v>
      </c>
      <c r="O68" s="209">
        <f t="shared" si="23"/>
        <v>0.80684527092202851</v>
      </c>
      <c r="P68" s="209">
        <f t="shared" si="23"/>
        <v>0.80814744183987586</v>
      </c>
      <c r="Q68" s="209">
        <f t="shared" si="23"/>
        <v>0.80426159225270866</v>
      </c>
      <c r="R68" s="209">
        <f t="shared" si="23"/>
        <v>0.8078899724682258</v>
      </c>
      <c r="S68" s="209">
        <f t="shared" si="23"/>
        <v>0.80752166347206167</v>
      </c>
    </row>
    <row r="69" spans="1:19" x14ac:dyDescent="0.25">
      <c r="A69" s="179" t="s">
        <v>161</v>
      </c>
      <c r="B69" s="172"/>
      <c r="C69" s="172"/>
      <c r="D69" s="206">
        <f t="shared" si="19"/>
        <v>0.24845334028136401</v>
      </c>
      <c r="E69" s="206">
        <f t="shared" ref="E69:S69" si="24">E27/E$23</f>
        <v>0.25433909032273244</v>
      </c>
      <c r="F69" s="206">
        <f t="shared" si="24"/>
        <v>0.2602420295146734</v>
      </c>
      <c r="G69" s="206">
        <f t="shared" si="24"/>
        <v>0.2643179420917835</v>
      </c>
      <c r="H69" s="206">
        <f t="shared" si="24"/>
        <v>0.2681525951735112</v>
      </c>
      <c r="I69" s="206">
        <f t="shared" si="24"/>
        <v>0.26888932464763093</v>
      </c>
      <c r="J69" s="206">
        <f t="shared" si="24"/>
        <v>0.26697584361230348</v>
      </c>
      <c r="K69" s="206">
        <f t="shared" si="24"/>
        <v>0.26508579249831893</v>
      </c>
      <c r="L69" s="206">
        <f t="shared" si="24"/>
        <v>0.26752883722583748</v>
      </c>
      <c r="M69" s="206">
        <f t="shared" si="24"/>
        <v>0.27835846033777917</v>
      </c>
      <c r="N69" s="206">
        <f t="shared" si="24"/>
        <v>0.28008594398306458</v>
      </c>
      <c r="O69" s="206">
        <f t="shared" si="24"/>
        <v>0.27830646261890801</v>
      </c>
      <c r="P69" s="206">
        <f t="shared" si="24"/>
        <v>0.27744380119171752</v>
      </c>
      <c r="Q69" s="206">
        <f t="shared" si="24"/>
        <v>0.27252222126197051</v>
      </c>
      <c r="R69" s="206">
        <f t="shared" si="24"/>
        <v>0.27052358775693969</v>
      </c>
      <c r="S69" s="206">
        <f t="shared" si="24"/>
        <v>0.27115139111250014</v>
      </c>
    </row>
    <row r="70" spans="1:19" x14ac:dyDescent="0.25">
      <c r="A70" s="179" t="s">
        <v>163</v>
      </c>
      <c r="B70" s="141"/>
      <c r="C70" s="141"/>
      <c r="D70" s="206">
        <f t="shared" si="19"/>
        <v>0.37813092773371987</v>
      </c>
      <c r="E70" s="206">
        <f t="shared" ref="E70:S70" si="25">E28/E$23</f>
        <v>0.37925763667671464</v>
      </c>
      <c r="F70" s="206">
        <f t="shared" si="25"/>
        <v>0.38212765997777032</v>
      </c>
      <c r="G70" s="206">
        <f t="shared" si="25"/>
        <v>0.38763675492133037</v>
      </c>
      <c r="H70" s="206">
        <f t="shared" si="25"/>
        <v>0.3911136380880591</v>
      </c>
      <c r="I70" s="206">
        <f t="shared" si="25"/>
        <v>0.39389128912129523</v>
      </c>
      <c r="J70" s="206">
        <f t="shared" si="25"/>
        <v>0.39738729970387776</v>
      </c>
      <c r="K70" s="206">
        <f t="shared" si="25"/>
        <v>0.40468297440508832</v>
      </c>
      <c r="L70" s="206">
        <f t="shared" si="25"/>
        <v>0.4058532423351498</v>
      </c>
      <c r="M70" s="206">
        <f t="shared" si="25"/>
        <v>0.408289185418172</v>
      </c>
      <c r="N70" s="206">
        <f t="shared" si="25"/>
        <v>0.40076784217792</v>
      </c>
      <c r="O70" s="206">
        <f t="shared" si="25"/>
        <v>0.40294756275296706</v>
      </c>
      <c r="P70" s="206">
        <f t="shared" si="25"/>
        <v>0.40921137761383575</v>
      </c>
      <c r="Q70" s="206">
        <f t="shared" si="25"/>
        <v>0.41122840899368851</v>
      </c>
      <c r="R70" s="206">
        <f t="shared" si="25"/>
        <v>0.41524800241158821</v>
      </c>
      <c r="S70" s="206">
        <f t="shared" si="25"/>
        <v>0.41442976460150649</v>
      </c>
    </row>
    <row r="71" spans="1:19" x14ac:dyDescent="0.25">
      <c r="A71" s="179" t="s">
        <v>165</v>
      </c>
      <c r="B71" s="141"/>
      <c r="C71" s="141"/>
      <c r="D71" s="206">
        <f t="shared" si="19"/>
        <v>0.1295947727510299</v>
      </c>
      <c r="E71" s="206">
        <f t="shared" ref="E71:S71" si="26">E29/E$23</f>
        <v>0.13447059322950702</v>
      </c>
      <c r="F71" s="206">
        <f t="shared" si="26"/>
        <v>0.12944502481591527</v>
      </c>
      <c r="G71" s="206">
        <f t="shared" si="26"/>
        <v>0.12978449471201484</v>
      </c>
      <c r="H71" s="206">
        <f t="shared" si="26"/>
        <v>0.12990094763747972</v>
      </c>
      <c r="I71" s="206">
        <f t="shared" si="26"/>
        <v>0.12664199196479622</v>
      </c>
      <c r="J71" s="206">
        <f t="shared" si="26"/>
        <v>0.12471381098069337</v>
      </c>
      <c r="K71" s="206">
        <f t="shared" si="26"/>
        <v>0.12437672608111443</v>
      </c>
      <c r="L71" s="206">
        <f t="shared" si="26"/>
        <v>0.1244379165816393</v>
      </c>
      <c r="M71" s="206">
        <f t="shared" si="26"/>
        <v>0.12405173810578765</v>
      </c>
      <c r="N71" s="206">
        <f t="shared" si="26"/>
        <v>0.12767725871100663</v>
      </c>
      <c r="O71" s="206">
        <f t="shared" si="26"/>
        <v>0.12559124555015344</v>
      </c>
      <c r="P71" s="206">
        <f t="shared" si="26"/>
        <v>0.12149226303432259</v>
      </c>
      <c r="Q71" s="206">
        <f t="shared" si="26"/>
        <v>0.12051096199704955</v>
      </c>
      <c r="R71" s="206">
        <f t="shared" si="26"/>
        <v>0.12211838229969799</v>
      </c>
      <c r="S71" s="206">
        <f t="shared" si="26"/>
        <v>0.12194050775805496</v>
      </c>
    </row>
    <row r="72" spans="1:19" x14ac:dyDescent="0.25">
      <c r="A72" s="194" t="s">
        <v>167</v>
      </c>
      <c r="B72" s="195"/>
      <c r="C72" s="195"/>
      <c r="D72" s="209">
        <f t="shared" si="19"/>
        <v>1.4445829543380207E-2</v>
      </c>
      <c r="E72" s="209">
        <f t="shared" ref="E72:S72" si="27">E30/E$23</f>
        <v>1.3203123814518091E-2</v>
      </c>
      <c r="F72" s="209">
        <f t="shared" si="27"/>
        <v>1.3870766266467037E-2</v>
      </c>
      <c r="G72" s="209">
        <f t="shared" si="27"/>
        <v>1.2938012027815592E-2</v>
      </c>
      <c r="H72" s="209">
        <f t="shared" si="27"/>
        <v>1.2883818470850817E-2</v>
      </c>
      <c r="I72" s="209">
        <f t="shared" si="27"/>
        <v>1.2011243743733191E-2</v>
      </c>
      <c r="J72" s="209">
        <f t="shared" si="27"/>
        <v>1.3710963502385392E-2</v>
      </c>
      <c r="K72" s="209">
        <f t="shared" si="27"/>
        <v>1.4025515120308554E-2</v>
      </c>
      <c r="L72" s="209">
        <f t="shared" si="27"/>
        <v>1.211271256493222E-2</v>
      </c>
      <c r="M72" s="209">
        <f t="shared" si="27"/>
        <v>2.0218772469106697E-2</v>
      </c>
      <c r="N72" s="209">
        <f t="shared" si="27"/>
        <v>1.3894261175408299E-2</v>
      </c>
      <c r="O72" s="209">
        <f t="shared" si="27"/>
        <v>1.2477180387704068E-2</v>
      </c>
      <c r="P72" s="209">
        <f t="shared" si="27"/>
        <v>1.6026244797423858E-2</v>
      </c>
      <c r="Q72" s="209">
        <f t="shared" si="27"/>
        <v>1.6767134811088328E-2</v>
      </c>
      <c r="R72" s="209">
        <f t="shared" si="27"/>
        <v>1.7146901848989243E-2</v>
      </c>
      <c r="S72" s="209">
        <f t="shared" si="27"/>
        <v>1.8606623742144425E-2</v>
      </c>
    </row>
    <row r="73" spans="1:19" x14ac:dyDescent="0.25">
      <c r="A73" s="194" t="s">
        <v>50</v>
      </c>
      <c r="B73" s="195"/>
      <c r="C73" s="195"/>
      <c r="D73" s="209">
        <f t="shared" si="19"/>
        <v>5.8852295580459596E-2</v>
      </c>
      <c r="E73" s="209">
        <f t="shared" ref="E73:S73" si="28">E31/E$23</f>
        <v>5.8704311546442511E-2</v>
      </c>
      <c r="F73" s="209">
        <f t="shared" si="28"/>
        <v>6.4032572621530698E-2</v>
      </c>
      <c r="G73" s="209">
        <f t="shared" si="28"/>
        <v>6.3427875119768759E-2</v>
      </c>
      <c r="H73" s="209">
        <f t="shared" si="28"/>
        <v>6.3042115243322705E-2</v>
      </c>
      <c r="I73" s="209">
        <f t="shared" si="28"/>
        <v>6.5967655372344017E-2</v>
      </c>
      <c r="J73" s="209">
        <f t="shared" si="28"/>
        <v>6.7179083507503873E-2</v>
      </c>
      <c r="K73" s="209">
        <f t="shared" si="28"/>
        <v>6.8730213246656777E-2</v>
      </c>
      <c r="L73" s="209">
        <f t="shared" si="28"/>
        <v>6.2982902989856343E-2</v>
      </c>
      <c r="M73" s="209">
        <f t="shared" si="28"/>
        <v>5.537565338786455E-2</v>
      </c>
      <c r="N73" s="209">
        <f t="shared" si="28"/>
        <v>5.6740112894830885E-2</v>
      </c>
      <c r="O73" s="209">
        <f t="shared" si="28"/>
        <v>5.8535644522942042E-2</v>
      </c>
      <c r="P73" s="209">
        <f t="shared" si="28"/>
        <v>5.7930496178449802E-2</v>
      </c>
      <c r="Q73" s="209">
        <f t="shared" si="28"/>
        <v>5.8199468696107981E-2</v>
      </c>
      <c r="R73" s="209">
        <f t="shared" si="28"/>
        <v>5.9584833361143209E-2</v>
      </c>
      <c r="S73" s="209">
        <f t="shared" si="28"/>
        <v>6.0550026353069095E-2</v>
      </c>
    </row>
    <row r="74" spans="1:19" x14ac:dyDescent="0.25">
      <c r="A74" s="194" t="s">
        <v>71</v>
      </c>
      <c r="B74" s="195"/>
      <c r="C74" s="195"/>
      <c r="D74" s="209">
        <f t="shared" si="19"/>
        <v>0.13698756063274922</v>
      </c>
      <c r="E74" s="209">
        <f t="shared" ref="E74:S74" si="29">E32/E$23</f>
        <v>0.12905194068706299</v>
      </c>
      <c r="F74" s="209">
        <f t="shared" si="29"/>
        <v>0.1211961941742604</v>
      </c>
      <c r="G74" s="209">
        <f t="shared" si="29"/>
        <v>0.11380379437292261</v>
      </c>
      <c r="H74" s="209">
        <f t="shared" si="29"/>
        <v>0.10723264702634072</v>
      </c>
      <c r="I74" s="209">
        <f t="shared" si="29"/>
        <v>0.10482349334178957</v>
      </c>
      <c r="J74" s="209">
        <f t="shared" si="29"/>
        <v>0.10021076251151979</v>
      </c>
      <c r="K74" s="209">
        <f t="shared" si="29"/>
        <v>9.4862739373370433E-2</v>
      </c>
      <c r="L74" s="209">
        <f t="shared" si="29"/>
        <v>9.5075130606243077E-2</v>
      </c>
      <c r="M74" s="209">
        <f t="shared" si="29"/>
        <v>8.8095536114005668E-2</v>
      </c>
      <c r="N74" s="209">
        <f t="shared" si="29"/>
        <v>9.2138949971417958E-2</v>
      </c>
      <c r="O74" s="209">
        <f t="shared" si="29"/>
        <v>9.3287074797879163E-2</v>
      </c>
      <c r="P74" s="209">
        <f t="shared" si="29"/>
        <v>9.2281473492132074E-2</v>
      </c>
      <c r="Q74" s="209">
        <f t="shared" si="29"/>
        <v>9.5923119883854893E-2</v>
      </c>
      <c r="R74" s="209">
        <f t="shared" si="29"/>
        <v>9.3677245043808421E-2</v>
      </c>
      <c r="S74" s="209">
        <f t="shared" si="29"/>
        <v>9.452215865559932E-2</v>
      </c>
    </row>
    <row r="75" spans="1:19" x14ac:dyDescent="0.25">
      <c r="A75" s="199" t="s">
        <v>171</v>
      </c>
      <c r="B75" s="200"/>
      <c r="C75" s="200"/>
      <c r="D75" s="210">
        <f t="shared" si="19"/>
        <v>4.3548550664717477E-3</v>
      </c>
      <c r="E75" s="210">
        <f t="shared" ref="E75:S75" si="30">E33/E$23</f>
        <v>3.8241361797452132E-3</v>
      </c>
      <c r="F75" s="210">
        <f t="shared" si="30"/>
        <v>3.1424765494516382E-3</v>
      </c>
      <c r="G75" s="210">
        <f t="shared" si="30"/>
        <v>2.7995342522504829E-3</v>
      </c>
      <c r="H75" s="210">
        <f t="shared" si="30"/>
        <v>2.309019105017305E-3</v>
      </c>
      <c r="I75" s="210">
        <f t="shared" si="30"/>
        <v>2.239855909758295E-3</v>
      </c>
      <c r="J75" s="210">
        <f t="shared" si="30"/>
        <v>2.8098393753384853E-3</v>
      </c>
      <c r="K75" s="210">
        <f t="shared" si="30"/>
        <v>2.8610608368572028E-3</v>
      </c>
      <c r="L75" s="210">
        <f t="shared" si="30"/>
        <v>2.5318142335961553E-3</v>
      </c>
      <c r="M75" s="210">
        <f t="shared" si="30"/>
        <v>1.3625125519837059E-3</v>
      </c>
      <c r="N75" s="210">
        <f t="shared" si="30"/>
        <v>2.0512951681272988E-3</v>
      </c>
      <c r="O75" s="210">
        <f t="shared" si="30"/>
        <v>2.1133313891374657E-3</v>
      </c>
      <c r="P75" s="210">
        <f t="shared" si="30"/>
        <v>2.0900238599838032E-3</v>
      </c>
      <c r="Q75" s="210">
        <f t="shared" si="30"/>
        <v>2.1336949766723977E-3</v>
      </c>
      <c r="R75" s="210">
        <f t="shared" si="30"/>
        <v>2.1284883025378342E-3</v>
      </c>
      <c r="S75" s="210">
        <f t="shared" si="30"/>
        <v>2.1864324018469332E-3</v>
      </c>
    </row>
    <row r="76" spans="1:19" x14ac:dyDescent="0.25">
      <c r="A76" s="211" t="s">
        <v>8</v>
      </c>
      <c r="B76" s="140"/>
      <c r="C76" s="140"/>
      <c r="D76" s="204">
        <f t="shared" si="19"/>
        <v>2.6233210756868206E-3</v>
      </c>
      <c r="E76" s="204">
        <f t="shared" ref="E76:S76" si="31">E34/E$23</f>
        <v>2.3036213337749166E-3</v>
      </c>
      <c r="F76" s="204">
        <f t="shared" si="31"/>
        <v>1.8929963996958108E-3</v>
      </c>
      <c r="G76" s="204">
        <f t="shared" si="31"/>
        <v>1.6864113946244187E-3</v>
      </c>
      <c r="H76" s="204">
        <f t="shared" si="31"/>
        <v>1.3909299827199455E-3</v>
      </c>
      <c r="I76" s="204">
        <f t="shared" si="31"/>
        <v>1.3492667666047417E-3</v>
      </c>
      <c r="J76" s="204">
        <f t="shared" si="31"/>
        <v>1.6926190975609496E-3</v>
      </c>
      <c r="K76" s="204">
        <f t="shared" si="31"/>
        <v>1.7234743929676914E-3</v>
      </c>
      <c r="L76" s="204">
        <f t="shared" si="31"/>
        <v>1.5251395367556389E-3</v>
      </c>
      <c r="M76" s="204">
        <f t="shared" si="31"/>
        <v>5.5943483479400946E-4</v>
      </c>
      <c r="N76" s="204">
        <f t="shared" si="31"/>
        <v>9.8589443749962026E-4</v>
      </c>
      <c r="O76" s="204">
        <f t="shared" si="31"/>
        <v>9.9810200279438154E-4</v>
      </c>
      <c r="P76" s="204">
        <f t="shared" si="31"/>
        <v>1.0425682313922023E-3</v>
      </c>
      <c r="Q76" s="204">
        <f t="shared" si="31"/>
        <v>1.0975905890306566E-3</v>
      </c>
      <c r="R76" s="204">
        <f t="shared" si="31"/>
        <v>1.1317261318791946E-3</v>
      </c>
      <c r="S76" s="204">
        <f t="shared" si="31"/>
        <v>1.2623252843831617E-3</v>
      </c>
    </row>
    <row r="77" spans="1:19" x14ac:dyDescent="0.25">
      <c r="A77" s="211" t="s">
        <v>183</v>
      </c>
      <c r="B77" s="140"/>
      <c r="C77" s="140"/>
      <c r="D77" s="204">
        <f>D37/D$23</f>
        <v>1.7315339907849267E-3</v>
      </c>
      <c r="E77" s="204">
        <f t="shared" ref="E77:S77" si="32">E37/E$23</f>
        <v>1.5205148459702966E-3</v>
      </c>
      <c r="F77" s="204">
        <f t="shared" si="32"/>
        <v>1.2494801497558274E-3</v>
      </c>
      <c r="G77" s="204">
        <f t="shared" si="32"/>
        <v>1.1131228576260644E-3</v>
      </c>
      <c r="H77" s="204">
        <f t="shared" si="32"/>
        <v>9.1808912229735939E-4</v>
      </c>
      <c r="I77" s="204">
        <f t="shared" si="32"/>
        <v>8.9058914315355336E-4</v>
      </c>
      <c r="J77" s="204">
        <f t="shared" si="32"/>
        <v>1.1172202777775355E-3</v>
      </c>
      <c r="K77" s="204">
        <f t="shared" si="32"/>
        <v>1.1375864438895114E-3</v>
      </c>
      <c r="L77" s="204">
        <f t="shared" si="32"/>
        <v>1.0066746968405167E-3</v>
      </c>
      <c r="M77" s="204">
        <f t="shared" si="32"/>
        <v>8.0307771718969633E-4</v>
      </c>
      <c r="N77" s="204">
        <f t="shared" si="32"/>
        <v>1.0654007306276786E-3</v>
      </c>
      <c r="O77" s="204">
        <f t="shared" si="32"/>
        <v>1.1152293863430842E-3</v>
      </c>
      <c r="P77" s="204">
        <f t="shared" si="32"/>
        <v>1.047455628591601E-3</v>
      </c>
      <c r="Q77" s="204">
        <f t="shared" si="32"/>
        <v>1.0361043876417411E-3</v>
      </c>
      <c r="R77" s="204">
        <f t="shared" si="32"/>
        <v>9.9676217065863978E-4</v>
      </c>
      <c r="S77" s="204">
        <f t="shared" si="32"/>
        <v>9.2410711746377164E-4</v>
      </c>
    </row>
    <row r="78" spans="1:19" x14ac:dyDescent="0.25">
      <c r="A78" s="179" t="s">
        <v>7</v>
      </c>
      <c r="B78" s="140"/>
      <c r="C78" s="140"/>
      <c r="D78" s="204">
        <f>D43/D$23</f>
        <v>1.7343595200242142E-2</v>
      </c>
      <c r="E78" s="204">
        <f t="shared" ref="E78:S78" si="33">E43/E$23</f>
        <v>1.8426109448266625E-2</v>
      </c>
      <c r="F78" s="204">
        <f t="shared" si="33"/>
        <v>1.770090205443603E-2</v>
      </c>
      <c r="G78" s="204">
        <f t="shared" si="33"/>
        <v>1.8966693741922436E-2</v>
      </c>
      <c r="H78" s="204">
        <f t="shared" si="33"/>
        <v>1.5227635039363479E-2</v>
      </c>
      <c r="I78" s="204">
        <f t="shared" si="33"/>
        <v>1.5446704336008173E-2</v>
      </c>
      <c r="J78" s="204">
        <f t="shared" si="33"/>
        <v>1.5398356140303257E-2</v>
      </c>
      <c r="K78" s="204">
        <f t="shared" si="33"/>
        <v>1.4485960065057882E-2</v>
      </c>
      <c r="L78" s="204">
        <f t="shared" si="33"/>
        <v>1.5637254613802179E-2</v>
      </c>
      <c r="M78" s="204">
        <f t="shared" si="33"/>
        <v>1.5147873438633053E-2</v>
      </c>
      <c r="N78" s="204">
        <f t="shared" si="33"/>
        <v>1.6044670505435173E-2</v>
      </c>
      <c r="O78" s="204">
        <f t="shared" si="33"/>
        <v>1.45720692823835E-2</v>
      </c>
      <c r="P78" s="204">
        <f t="shared" si="33"/>
        <v>1.3854526369143343E-2</v>
      </c>
      <c r="Q78" s="204">
        <f t="shared" si="33"/>
        <v>1.3794781808856543E-2</v>
      </c>
      <c r="R78" s="204">
        <f t="shared" si="33"/>
        <v>1.3245681730172874E-2</v>
      </c>
      <c r="S78" s="204">
        <f t="shared" si="33"/>
        <v>1.4045033485736711E-2</v>
      </c>
    </row>
    <row r="79" spans="1:19" ht="22.5" x14ac:dyDescent="0.25">
      <c r="A79" s="211" t="s">
        <v>26</v>
      </c>
      <c r="B79" s="140"/>
      <c r="C79" s="140"/>
      <c r="D79" s="204">
        <f>D44/D$23</f>
        <v>1.0194383640508059E-2</v>
      </c>
      <c r="E79" s="204">
        <f t="shared" ref="E79:S79" si="34">E44/E$23</f>
        <v>1.0084371448161817E-2</v>
      </c>
      <c r="F79" s="204">
        <f t="shared" si="34"/>
        <v>9.7948051843429092E-3</v>
      </c>
      <c r="G79" s="204">
        <f t="shared" si="34"/>
        <v>1.0253283426219209E-2</v>
      </c>
      <c r="H79" s="204">
        <f t="shared" si="34"/>
        <v>8.2725784407705998E-3</v>
      </c>
      <c r="I79" s="204">
        <f t="shared" si="34"/>
        <v>8.9449673032181935E-3</v>
      </c>
      <c r="J79" s="204">
        <f t="shared" si="34"/>
        <v>8.2368771060417467E-3</v>
      </c>
      <c r="K79" s="204">
        <f t="shared" si="34"/>
        <v>7.4425078241755257E-3</v>
      </c>
      <c r="L79" s="204">
        <f t="shared" si="34"/>
        <v>6.7678709341869947E-3</v>
      </c>
      <c r="M79" s="204">
        <f t="shared" si="34"/>
        <v>5.5204411438347896E-3</v>
      </c>
      <c r="N79" s="204">
        <f t="shared" si="34"/>
        <v>6.1742753928311087E-3</v>
      </c>
      <c r="O79" s="204">
        <f t="shared" si="34"/>
        <v>4.9999387233248651E-3</v>
      </c>
      <c r="P79" s="204">
        <f t="shared" si="34"/>
        <v>5.3416507774231761E-3</v>
      </c>
      <c r="Q79" s="204">
        <f t="shared" si="34"/>
        <v>5.7285950846790003E-3</v>
      </c>
      <c r="R79" s="204">
        <f t="shared" si="34"/>
        <v>5.7886676604760844E-3</v>
      </c>
      <c r="S79" s="204">
        <f t="shared" si="34"/>
        <v>6.9118489300352397E-3</v>
      </c>
    </row>
    <row r="80" spans="1:19" ht="22.5" x14ac:dyDescent="0.25">
      <c r="A80" s="211" t="s">
        <v>16</v>
      </c>
      <c r="B80" s="140"/>
      <c r="C80" s="140"/>
      <c r="D80" s="204">
        <f>D47/D$23</f>
        <v>7.1492115597340819E-3</v>
      </c>
      <c r="E80" s="204">
        <f t="shared" ref="E80:S80" si="35">E47/E$23</f>
        <v>8.3417380001048064E-3</v>
      </c>
      <c r="F80" s="204">
        <f t="shared" si="35"/>
        <v>7.9060968700931204E-3</v>
      </c>
      <c r="G80" s="204">
        <f t="shared" si="35"/>
        <v>8.713410315703227E-3</v>
      </c>
      <c r="H80" s="204">
        <f t="shared" si="35"/>
        <v>6.9550565985928804E-3</v>
      </c>
      <c r="I80" s="204">
        <f t="shared" si="35"/>
        <v>6.5017370327899813E-3</v>
      </c>
      <c r="J80" s="204">
        <f t="shared" si="35"/>
        <v>7.1614790342615104E-3</v>
      </c>
      <c r="K80" s="204">
        <f t="shared" si="35"/>
        <v>7.0434522408823561E-3</v>
      </c>
      <c r="L80" s="204">
        <f t="shared" si="35"/>
        <v>8.8693836796151816E-3</v>
      </c>
      <c r="M80" s="204">
        <f t="shared" si="35"/>
        <v>9.6274322947982622E-3</v>
      </c>
      <c r="N80" s="204">
        <f t="shared" si="35"/>
        <v>9.8703951126040638E-3</v>
      </c>
      <c r="O80" s="204">
        <f t="shared" si="35"/>
        <v>9.5721305590586361E-3</v>
      </c>
      <c r="P80" s="204">
        <f t="shared" si="35"/>
        <v>8.5128755917201673E-3</v>
      </c>
      <c r="Q80" s="204">
        <f t="shared" si="35"/>
        <v>8.0661867241775403E-3</v>
      </c>
      <c r="R80" s="204">
        <f t="shared" si="35"/>
        <v>7.4570140696967888E-3</v>
      </c>
      <c r="S80" s="204">
        <f t="shared" si="35"/>
        <v>7.1331845557014708E-3</v>
      </c>
    </row>
    <row r="81" spans="1:19" ht="22.5" x14ac:dyDescent="0.25">
      <c r="A81" s="179" t="s">
        <v>6</v>
      </c>
      <c r="B81" s="140"/>
      <c r="C81" s="140"/>
      <c r="D81" s="204">
        <f>D48/D$23</f>
        <v>5.0234886082980088E-3</v>
      </c>
      <c r="E81" s="204">
        <f t="shared" ref="E81:S81" si="36">E48/E$23</f>
        <v>5.056069781024462E-3</v>
      </c>
      <c r="F81" s="204">
        <f t="shared" si="36"/>
        <v>5.0311256286907869E-3</v>
      </c>
      <c r="G81" s="204">
        <f t="shared" si="36"/>
        <v>4.5564608341907859E-3</v>
      </c>
      <c r="H81" s="204">
        <f t="shared" si="36"/>
        <v>4.1918845056055313E-3</v>
      </c>
      <c r="I81" s="204">
        <f t="shared" si="36"/>
        <v>3.7445742880158782E-3</v>
      </c>
      <c r="J81" s="204">
        <f t="shared" si="36"/>
        <v>3.6546989854808328E-3</v>
      </c>
      <c r="K81" s="204">
        <f t="shared" si="36"/>
        <v>3.7349564528801533E-3</v>
      </c>
      <c r="L81" s="204">
        <f t="shared" si="36"/>
        <v>3.6447980463439073E-3</v>
      </c>
      <c r="M81" s="204">
        <f t="shared" si="36"/>
        <v>2.9908468746296475E-3</v>
      </c>
      <c r="N81" s="204">
        <f t="shared" si="36"/>
        <v>3.04708182088219E-3</v>
      </c>
      <c r="O81" s="204">
        <f t="shared" si="36"/>
        <v>2.9413993903030307E-3</v>
      </c>
      <c r="P81" s="204">
        <f t="shared" si="36"/>
        <v>2.8398152076404503E-3</v>
      </c>
      <c r="Q81" s="204">
        <f t="shared" si="36"/>
        <v>2.804827682348542E-3</v>
      </c>
      <c r="R81" s="204">
        <f t="shared" si="36"/>
        <v>2.7960728261861964E-3</v>
      </c>
      <c r="S81" s="204">
        <f t="shared" si="36"/>
        <v>2.9359925199069609E-3</v>
      </c>
    </row>
    <row r="82" spans="1:19" x14ac:dyDescent="0.25">
      <c r="A82" s="179" t="s">
        <v>5</v>
      </c>
      <c r="B82" s="140"/>
      <c r="C82" s="140"/>
      <c r="D82" s="204">
        <f>D52/D$23</f>
        <v>1.032238134391348E-2</v>
      </c>
      <c r="E82" s="204">
        <f t="shared" ref="E82:S82" si="37">E52/E$23</f>
        <v>9.8235846263680475E-3</v>
      </c>
      <c r="F82" s="204">
        <f t="shared" si="37"/>
        <v>9.7024578027554743E-3</v>
      </c>
      <c r="G82" s="204">
        <f t="shared" si="37"/>
        <v>8.1245465869326534E-3</v>
      </c>
      <c r="H82" s="204">
        <f t="shared" si="37"/>
        <v>8.5849490485054164E-3</v>
      </c>
      <c r="I82" s="204">
        <f t="shared" si="37"/>
        <v>7.9039468479958439E-3</v>
      </c>
      <c r="J82" s="204">
        <f t="shared" si="37"/>
        <v>7.5216856864775156E-3</v>
      </c>
      <c r="K82" s="204">
        <f t="shared" si="37"/>
        <v>6.9935888433418194E-3</v>
      </c>
      <c r="L82" s="204">
        <f t="shared" si="37"/>
        <v>6.5485213075096461E-3</v>
      </c>
      <c r="M82" s="204">
        <f t="shared" si="37"/>
        <v>6.1066056646017809E-3</v>
      </c>
      <c r="N82" s="204">
        <f t="shared" si="37"/>
        <v>5.9886550178067672E-3</v>
      </c>
      <c r="O82" s="204">
        <f t="shared" si="37"/>
        <v>5.8896998430484227E-3</v>
      </c>
      <c r="P82" s="204">
        <f t="shared" si="37"/>
        <v>5.7872819920937761E-3</v>
      </c>
      <c r="Q82" s="204">
        <f t="shared" si="37"/>
        <v>5.7944435010815858E-3</v>
      </c>
      <c r="R82" s="204">
        <f t="shared" si="37"/>
        <v>5.6550130181687681E-3</v>
      </c>
      <c r="S82" s="204">
        <f t="shared" si="37"/>
        <v>5.5729363996085924E-3</v>
      </c>
    </row>
    <row r="83" spans="1:19" x14ac:dyDescent="0.25">
      <c r="A83" s="211" t="s">
        <v>27</v>
      </c>
      <c r="B83" s="140"/>
      <c r="C83" s="140"/>
      <c r="D83" s="204">
        <f>D53/D$23</f>
        <v>3.6872200440284642E-3</v>
      </c>
      <c r="E83" s="204">
        <f t="shared" ref="E83:S83" si="38">E53/E$23</f>
        <v>3.4111776364948703E-3</v>
      </c>
      <c r="F83" s="204">
        <f t="shared" si="38"/>
        <v>3.414720658352125E-3</v>
      </c>
      <c r="G83" s="204">
        <f t="shared" si="38"/>
        <v>2.8128307780098849E-3</v>
      </c>
      <c r="H83" s="204">
        <f t="shared" si="38"/>
        <v>3.0484075925991329E-3</v>
      </c>
      <c r="I83" s="204">
        <f t="shared" si="38"/>
        <v>2.6554755644391439E-3</v>
      </c>
      <c r="J83" s="204">
        <f t="shared" si="38"/>
        <v>2.4685555930393827E-3</v>
      </c>
      <c r="K83" s="204">
        <f t="shared" si="38"/>
        <v>2.4367272811997328E-3</v>
      </c>
      <c r="L83" s="204">
        <f t="shared" si="38"/>
        <v>2.5177619731836967E-3</v>
      </c>
      <c r="M83" s="204">
        <f t="shared" si="38"/>
        <v>2.7207376560535049E-3</v>
      </c>
      <c r="N83" s="204">
        <f t="shared" si="38"/>
        <v>2.5533810899107212E-3</v>
      </c>
      <c r="O83" s="204">
        <f t="shared" si="38"/>
        <v>2.4389306541981125E-3</v>
      </c>
      <c r="P83" s="204">
        <f t="shared" si="38"/>
        <v>2.4905264996823231E-3</v>
      </c>
      <c r="Q83" s="204">
        <f t="shared" si="38"/>
        <v>2.6782879802591548E-3</v>
      </c>
      <c r="R83" s="204">
        <f t="shared" si="38"/>
        <v>2.6020104176833012E-3</v>
      </c>
      <c r="S83" s="204">
        <f t="shared" si="38"/>
        <v>2.5745666928653722E-3</v>
      </c>
    </row>
    <row r="84" spans="1:19" ht="22.5" x14ac:dyDescent="0.25">
      <c r="A84" s="211" t="s">
        <v>21</v>
      </c>
      <c r="B84" s="140"/>
      <c r="C84" s="140"/>
      <c r="D84" s="204">
        <f t="shared" ref="D84:D90" si="39">D56/D$23</f>
        <v>6.6351612998850141E-3</v>
      </c>
      <c r="E84" s="204">
        <f t="shared" ref="E84:S84" si="40">E56/E$23</f>
        <v>6.4124069898731763E-3</v>
      </c>
      <c r="F84" s="204">
        <f t="shared" si="40"/>
        <v>6.2877371444033485E-3</v>
      </c>
      <c r="G84" s="204">
        <f t="shared" si="40"/>
        <v>5.3117158089227689E-3</v>
      </c>
      <c r="H84" s="204">
        <f t="shared" si="40"/>
        <v>5.5365414559062839E-3</v>
      </c>
      <c r="I84" s="204">
        <f t="shared" si="40"/>
        <v>5.2484712835567009E-3</v>
      </c>
      <c r="J84" s="204">
        <f t="shared" si="40"/>
        <v>5.0531300934381325E-3</v>
      </c>
      <c r="K84" s="204">
        <f t="shared" si="40"/>
        <v>4.5568615621420869E-3</v>
      </c>
      <c r="L84" s="204">
        <f t="shared" si="40"/>
        <v>4.0307593343259489E-3</v>
      </c>
      <c r="M84" s="204">
        <f t="shared" si="40"/>
        <v>3.3858680085482756E-3</v>
      </c>
      <c r="N84" s="204">
        <f t="shared" si="40"/>
        <v>3.4352739278960456E-3</v>
      </c>
      <c r="O84" s="204">
        <f t="shared" si="40"/>
        <v>3.4507691888503098E-3</v>
      </c>
      <c r="P84" s="204">
        <f t="shared" si="40"/>
        <v>3.2967554924114525E-3</v>
      </c>
      <c r="Q84" s="204">
        <f t="shared" si="40"/>
        <v>3.116155520822431E-3</v>
      </c>
      <c r="R84" s="204">
        <f t="shared" si="40"/>
        <v>3.0530026004854669E-3</v>
      </c>
      <c r="S84" s="204">
        <f t="shared" si="40"/>
        <v>2.9983697067432202E-3</v>
      </c>
    </row>
    <row r="85" spans="1:19" ht="22.5" x14ac:dyDescent="0.25">
      <c r="A85" s="179" t="s">
        <v>4</v>
      </c>
      <c r="B85" s="140"/>
      <c r="C85" s="140"/>
      <c r="D85" s="204">
        <f t="shared" si="39"/>
        <v>2.1148578124000506E-2</v>
      </c>
      <c r="E85" s="204">
        <f t="shared" ref="E85:S85" si="41">E57/E$23</f>
        <v>2.0442369399096175E-2</v>
      </c>
      <c r="F85" s="204">
        <f t="shared" si="41"/>
        <v>2.0075633630985315E-2</v>
      </c>
      <c r="G85" s="204">
        <f t="shared" si="41"/>
        <v>2.1211098043717867E-2</v>
      </c>
      <c r="H85" s="204">
        <f t="shared" si="41"/>
        <v>1.8496753033702209E-2</v>
      </c>
      <c r="I85" s="204">
        <f t="shared" si="41"/>
        <v>1.8693137385732656E-2</v>
      </c>
      <c r="J85" s="204">
        <f t="shared" si="41"/>
        <v>1.669751973394238E-2</v>
      </c>
      <c r="K85" s="204">
        <f t="shared" si="41"/>
        <v>1.5204477772673265E-2</v>
      </c>
      <c r="L85" s="204">
        <f t="shared" si="41"/>
        <v>1.4940520028809934E-2</v>
      </c>
      <c r="M85" s="204">
        <f t="shared" si="41"/>
        <v>1.7612900022089956E-2</v>
      </c>
      <c r="N85" s="204">
        <f t="shared" si="41"/>
        <v>1.5852715993466548E-2</v>
      </c>
      <c r="O85" s="204">
        <f t="shared" si="41"/>
        <v>1.562358892607927E-2</v>
      </c>
      <c r="P85" s="204">
        <f t="shared" si="41"/>
        <v>1.5891397599655258E-2</v>
      </c>
      <c r="Q85" s="204">
        <f t="shared" si="41"/>
        <v>1.6549178181363366E-2</v>
      </c>
      <c r="R85" s="204">
        <f t="shared" si="41"/>
        <v>1.6010665217404994E-2</v>
      </c>
      <c r="S85" s="204">
        <f t="shared" si="41"/>
        <v>1.5973298428529983E-2</v>
      </c>
    </row>
    <row r="86" spans="1:19" x14ac:dyDescent="0.25">
      <c r="A86" s="179" t="s">
        <v>3</v>
      </c>
      <c r="B86" s="140"/>
      <c r="C86" s="140"/>
      <c r="D86" s="204">
        <f t="shared" si="39"/>
        <v>1.7148010216101437E-2</v>
      </c>
      <c r="E86" s="204">
        <f t="shared" ref="E86:S86" si="42">E58/E$23</f>
        <v>1.5704465684048135E-2</v>
      </c>
      <c r="F86" s="204">
        <f t="shared" si="42"/>
        <v>1.4569739392016591E-2</v>
      </c>
      <c r="G86" s="204">
        <f t="shared" si="42"/>
        <v>1.438985721316516E-2</v>
      </c>
      <c r="H86" s="204">
        <f t="shared" si="42"/>
        <v>1.4148683224229268E-2</v>
      </c>
      <c r="I86" s="204">
        <f t="shared" si="42"/>
        <v>1.2784000603661538E-2</v>
      </c>
      <c r="J86" s="204">
        <f t="shared" si="42"/>
        <v>1.2853230136479907E-2</v>
      </c>
      <c r="K86" s="204">
        <f t="shared" si="42"/>
        <v>1.1236033982103294E-2</v>
      </c>
      <c r="L86" s="204">
        <f t="shared" si="42"/>
        <v>1.0866148300614241E-2</v>
      </c>
      <c r="M86" s="204">
        <f t="shared" si="42"/>
        <v>9.7854279500137319E-3</v>
      </c>
      <c r="N86" s="204">
        <f t="shared" si="42"/>
        <v>1.0773341415289907E-2</v>
      </c>
      <c r="O86" s="204">
        <f t="shared" si="42"/>
        <v>1.2497110180102262E-2</v>
      </c>
      <c r="P86" s="204">
        <f t="shared" si="42"/>
        <v>1.1575856449341884E-2</v>
      </c>
      <c r="Q86" s="204">
        <f t="shared" si="42"/>
        <v>1.3523136734100945E-2</v>
      </c>
      <c r="R86" s="204">
        <f t="shared" si="42"/>
        <v>1.3666125685933138E-2</v>
      </c>
      <c r="S86" s="204">
        <f t="shared" si="42"/>
        <v>1.4361356471191583E-2</v>
      </c>
    </row>
    <row r="87" spans="1:19" x14ac:dyDescent="0.25">
      <c r="A87" s="179" t="s">
        <v>2</v>
      </c>
      <c r="B87" s="140"/>
      <c r="C87" s="140"/>
      <c r="D87" s="204">
        <f t="shared" si="39"/>
        <v>3.9332864237248209E-2</v>
      </c>
      <c r="E87" s="204">
        <f t="shared" ref="E87:S87" si="43">E59/E$23</f>
        <v>3.4572161863776152E-2</v>
      </c>
      <c r="F87" s="204">
        <f t="shared" si="43"/>
        <v>3.1205240545085312E-2</v>
      </c>
      <c r="G87" s="204">
        <f t="shared" si="43"/>
        <v>2.5934750377735214E-2</v>
      </c>
      <c r="H87" s="204">
        <f t="shared" si="43"/>
        <v>2.7047768794130199E-2</v>
      </c>
      <c r="I87" s="204">
        <f t="shared" si="43"/>
        <v>2.7216899631796031E-2</v>
      </c>
      <c r="J87" s="204">
        <f t="shared" si="43"/>
        <v>2.5729932903949631E-2</v>
      </c>
      <c r="K87" s="204">
        <f t="shared" si="43"/>
        <v>2.4628264166584504E-2</v>
      </c>
      <c r="L87" s="204">
        <f t="shared" si="43"/>
        <v>2.5982461547333024E-2</v>
      </c>
      <c r="M87" s="204">
        <f t="shared" si="43"/>
        <v>2.1182616356856959E-2</v>
      </c>
      <c r="N87" s="204">
        <f t="shared" si="43"/>
        <v>2.348342060768624E-2</v>
      </c>
      <c r="O87" s="204">
        <f t="shared" si="43"/>
        <v>2.4661065621607844E-2</v>
      </c>
      <c r="P87" s="204">
        <f t="shared" si="43"/>
        <v>2.5237805510489812E-2</v>
      </c>
      <c r="Q87" s="204">
        <f t="shared" si="43"/>
        <v>2.5337037492231731E-2</v>
      </c>
      <c r="R87" s="204">
        <f t="shared" si="43"/>
        <v>2.4925533162486267E-2</v>
      </c>
      <c r="S87" s="204">
        <f t="shared" si="43"/>
        <v>2.3814515748624247E-2</v>
      </c>
    </row>
    <row r="88" spans="1:19" x14ac:dyDescent="0.25">
      <c r="A88" s="179" t="s">
        <v>1</v>
      </c>
      <c r="B88" s="140"/>
      <c r="C88" s="140"/>
      <c r="D88" s="204">
        <f t="shared" si="39"/>
        <v>6.2388739197658475E-3</v>
      </c>
      <c r="E88" s="204">
        <f t="shared" ref="E88:S88" si="44">E60/E$23</f>
        <v>5.5469879183516714E-3</v>
      </c>
      <c r="F88" s="204">
        <f t="shared" si="44"/>
        <v>4.5187427866565802E-3</v>
      </c>
      <c r="G88" s="204">
        <f t="shared" si="44"/>
        <v>4.1400825923546825E-3</v>
      </c>
      <c r="H88" s="204">
        <f t="shared" si="44"/>
        <v>3.6273475109184247E-3</v>
      </c>
      <c r="I88" s="204">
        <f t="shared" si="44"/>
        <v>3.2328528554740419E-3</v>
      </c>
      <c r="J88" s="204">
        <f t="shared" si="44"/>
        <v>3.2830662287521633E-3</v>
      </c>
      <c r="K88" s="204">
        <f t="shared" si="44"/>
        <v>3.2130726790183775E-3</v>
      </c>
      <c r="L88" s="204">
        <f t="shared" si="44"/>
        <v>2.9740405483292785E-3</v>
      </c>
      <c r="M88" s="204">
        <f t="shared" si="44"/>
        <v>2.450692429237272E-3</v>
      </c>
      <c r="N88" s="204">
        <f t="shared" si="44"/>
        <v>3.2397602342158736E-3</v>
      </c>
      <c r="O88" s="204">
        <f t="shared" si="44"/>
        <v>3.2416550984632878E-3</v>
      </c>
      <c r="P88" s="204">
        <f t="shared" si="44"/>
        <v>3.2389715294698748E-3</v>
      </c>
      <c r="Q88" s="204">
        <f t="shared" si="44"/>
        <v>3.7201912416069054E-3</v>
      </c>
      <c r="R88" s="204">
        <f t="shared" si="44"/>
        <v>3.5826527785211234E-3</v>
      </c>
      <c r="S88" s="204">
        <f t="shared" si="44"/>
        <v>3.7437512425358998E-3</v>
      </c>
    </row>
    <row r="89" spans="1:19" ht="11.25" customHeight="1" x14ac:dyDescent="0.25">
      <c r="A89" s="179" t="s">
        <v>0</v>
      </c>
      <c r="B89" s="140"/>
      <c r="C89" s="140"/>
      <c r="D89" s="204">
        <f t="shared" si="39"/>
        <v>0</v>
      </c>
      <c r="E89" s="204">
        <f t="shared" ref="E89:S89" si="45">E61/E$23</f>
        <v>0</v>
      </c>
      <c r="F89" s="204">
        <f t="shared" si="45"/>
        <v>0</v>
      </c>
      <c r="G89" s="204">
        <f t="shared" si="45"/>
        <v>0</v>
      </c>
      <c r="H89" s="204">
        <f t="shared" si="45"/>
        <v>0</v>
      </c>
      <c r="I89" s="204">
        <f t="shared" si="45"/>
        <v>0</v>
      </c>
      <c r="J89" s="204">
        <f t="shared" si="45"/>
        <v>0</v>
      </c>
      <c r="K89" s="204">
        <f t="shared" si="45"/>
        <v>0</v>
      </c>
      <c r="L89" s="204">
        <f t="shared" si="45"/>
        <v>0</v>
      </c>
      <c r="M89" s="204">
        <f t="shared" si="45"/>
        <v>0</v>
      </c>
      <c r="N89" s="204">
        <f t="shared" si="45"/>
        <v>0</v>
      </c>
      <c r="O89" s="204">
        <f t="shared" si="45"/>
        <v>0</v>
      </c>
      <c r="P89" s="204">
        <f t="shared" si="45"/>
        <v>0</v>
      </c>
      <c r="Q89" s="204">
        <f t="shared" si="45"/>
        <v>0</v>
      </c>
      <c r="R89" s="204">
        <f t="shared" si="45"/>
        <v>0</v>
      </c>
      <c r="S89" s="204">
        <f t="shared" si="45"/>
        <v>0</v>
      </c>
    </row>
    <row r="90" spans="1:19" ht="11.25" customHeight="1" x14ac:dyDescent="0.25">
      <c r="A90" s="212" t="s">
        <v>248</v>
      </c>
      <c r="B90" s="143"/>
      <c r="C90" s="143"/>
      <c r="D90" s="208">
        <f t="shared" si="39"/>
        <v>1.6074913916707886E-2</v>
      </c>
      <c r="E90" s="208">
        <f t="shared" ref="E90:S90" si="46">E62/E$23</f>
        <v>1.5656055786386538E-2</v>
      </c>
      <c r="F90" s="208">
        <f t="shared" si="46"/>
        <v>1.5249875784182691E-2</v>
      </c>
      <c r="G90" s="208">
        <f t="shared" si="46"/>
        <v>1.3680770730653323E-2</v>
      </c>
      <c r="H90" s="208">
        <f t="shared" si="46"/>
        <v>1.3598606764868876E-2</v>
      </c>
      <c r="I90" s="208">
        <f t="shared" si="46"/>
        <v>1.3561521483347095E-2</v>
      </c>
      <c r="J90" s="208">
        <f t="shared" si="46"/>
        <v>1.226243332079564E-2</v>
      </c>
      <c r="K90" s="208">
        <f t="shared" si="46"/>
        <v>1.2505324574853937E-2</v>
      </c>
      <c r="L90" s="208">
        <f t="shared" si="46"/>
        <v>1.1949571979904709E-2</v>
      </c>
      <c r="M90" s="208">
        <f t="shared" si="46"/>
        <v>1.1456060825959562E-2</v>
      </c>
      <c r="N90" s="208">
        <f t="shared" si="46"/>
        <v>1.1658009208507967E-2</v>
      </c>
      <c r="O90" s="208">
        <f t="shared" si="46"/>
        <v>1.1747155066754097E-2</v>
      </c>
      <c r="P90" s="208">
        <f t="shared" si="46"/>
        <v>1.1765794974313872E-2</v>
      </c>
      <c r="Q90" s="208">
        <f t="shared" si="46"/>
        <v>1.2265828265592882E-2</v>
      </c>
      <c r="R90" s="208">
        <f t="shared" si="46"/>
        <v>1.1667012322397233E-2</v>
      </c>
      <c r="S90" s="208">
        <f t="shared" si="46"/>
        <v>1.1888841957618407E-2</v>
      </c>
    </row>
    <row r="91" spans="1:19" ht="11.25" customHeight="1" x14ac:dyDescent="0.25">
      <c r="A91" s="174"/>
      <c r="D91" s="141"/>
      <c r="E91" s="141"/>
      <c r="F91" s="141"/>
      <c r="G91" s="141"/>
      <c r="H91" s="141"/>
      <c r="I91" s="141"/>
      <c r="J91" s="141"/>
      <c r="K91" s="141"/>
      <c r="L91" s="141"/>
      <c r="M91" s="141"/>
      <c r="N91" s="141"/>
      <c r="O91" s="141"/>
      <c r="P91" s="141"/>
      <c r="Q91" s="141"/>
      <c r="R91" s="141"/>
      <c r="S91" s="141"/>
    </row>
    <row r="92" spans="1:19" ht="11.25" customHeight="1" x14ac:dyDescent="0.25">
      <c r="A92" s="188" t="s">
        <v>252</v>
      </c>
      <c r="B92" s="182"/>
      <c r="C92" s="182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</row>
    <row r="93" spans="1:19" x14ac:dyDescent="0.25">
      <c r="A93" s="170" t="s">
        <v>152</v>
      </c>
      <c r="B93" s="139"/>
      <c r="C93" s="139"/>
      <c r="D93" s="139"/>
      <c r="E93" s="144">
        <f t="shared" ref="E93:E94" si="47">IF(D16=0,"",E16/D16-1)</f>
        <v>2.5434686597374911E-2</v>
      </c>
      <c r="F93" s="144">
        <f t="shared" ref="F93:F94" si="48">IF(E16=0,"",F16/E16-1)</f>
        <v>2.4579494548465641E-2</v>
      </c>
      <c r="G93" s="144">
        <f t="shared" ref="G93:G94" si="49">IF(F16=0,"",G16/F16-1)</f>
        <v>3.3261456966074077E-2</v>
      </c>
      <c r="H93" s="144">
        <f t="shared" ref="H93:H94" si="50">IF(G16=0,"",H16/G16-1)</f>
        <v>2.3644796900081699E-2</v>
      </c>
      <c r="I93" s="144">
        <f t="shared" ref="I93:I94" si="51">IF(H16=0,"",I16/H16-1)</f>
        <v>3.0956862866584833E-2</v>
      </c>
      <c r="J93" s="144">
        <f t="shared" ref="J93:J94" si="52">IF(I16=0,"",J16/I16-1)</f>
        <v>2.456381648285233E-2</v>
      </c>
      <c r="K93" s="144">
        <f t="shared" ref="K93:K94" si="53">IF(J16=0,"",K16/J16-1)</f>
        <v>2.3566495640041207E-2</v>
      </c>
      <c r="L93" s="144">
        <f t="shared" ref="L93:L94" si="54">IF(K16=0,"",L16/K16-1)</f>
        <v>-4.722490633431109E-3</v>
      </c>
      <c r="M93" s="144">
        <f t="shared" ref="M93:M94" si="55">IF(L16=0,"",M16/L16-1)</f>
        <v>-4.1875268214657702E-2</v>
      </c>
      <c r="N93" s="144">
        <f t="shared" ref="N93:N94" si="56">IF(M16=0,"",N16/M16-1)</f>
        <v>1.6940947898217429E-2</v>
      </c>
      <c r="O93" s="144">
        <f t="shared" ref="O93:O94" si="57">IF(N16=0,"",O16/N16-1)</f>
        <v>1.4526706081167351E-2</v>
      </c>
      <c r="P93" s="144">
        <f t="shared" ref="P93:P94" si="58">IF(O16=0,"",P16/O16-1)</f>
        <v>1.4817429300118867E-2</v>
      </c>
      <c r="Q93" s="144">
        <f t="shared" ref="Q93:Q94" si="59">IF(P16=0,"",Q16/P16-1)</f>
        <v>2.0520799387936606E-2</v>
      </c>
      <c r="R93" s="144">
        <f t="shared" ref="R93:R94" si="60">IF(Q16=0,"",R16/Q16-1)</f>
        <v>3.053715244833044E-2</v>
      </c>
      <c r="S93" s="144">
        <f t="shared" ref="S93:S94" si="61">IF(R16=0,"",S16/R16-1)</f>
        <v>2.3465780031034278E-2</v>
      </c>
    </row>
    <row r="94" spans="1:19" x14ac:dyDescent="0.25">
      <c r="A94" s="183" t="s">
        <v>154</v>
      </c>
      <c r="B94" s="143"/>
      <c r="C94" s="143"/>
      <c r="D94" s="143"/>
      <c r="E94" s="213">
        <f t="shared" si="47"/>
        <v>3.6755725561254504E-2</v>
      </c>
      <c r="F94" s="213">
        <f t="shared" si="48"/>
        <v>3.8467597254422614E-2</v>
      </c>
      <c r="G94" s="213">
        <f t="shared" si="49"/>
        <v>3.4839974152945041E-2</v>
      </c>
      <c r="H94" s="213">
        <f t="shared" si="50"/>
        <v>3.2820738813116535E-2</v>
      </c>
      <c r="I94" s="213">
        <f t="shared" si="51"/>
        <v>3.0238336760589846E-2</v>
      </c>
      <c r="J94" s="213">
        <f t="shared" si="52"/>
        <v>1.6564858663651316E-2</v>
      </c>
      <c r="K94" s="213">
        <f t="shared" si="53"/>
        <v>2.6002986507806636E-2</v>
      </c>
      <c r="L94" s="213">
        <f t="shared" si="54"/>
        <v>-5.0263255899586357E-3</v>
      </c>
      <c r="M94" s="213">
        <f t="shared" si="55"/>
        <v>-3.0263334517239837E-2</v>
      </c>
      <c r="N94" s="213">
        <f t="shared" si="56"/>
        <v>6.4631076599115378E-3</v>
      </c>
      <c r="O94" s="213">
        <f t="shared" si="57"/>
        <v>-7.1701611538755872E-3</v>
      </c>
      <c r="P94" s="213">
        <f t="shared" si="58"/>
        <v>1.603752721229168E-2</v>
      </c>
      <c r="Q94" s="213">
        <f t="shared" si="59"/>
        <v>1.7322211349341865E-2</v>
      </c>
      <c r="R94" s="213">
        <f t="shared" si="60"/>
        <v>2.1242736466417389E-2</v>
      </c>
      <c r="S94" s="213">
        <f t="shared" si="61"/>
        <v>2.5586835712624545E-2</v>
      </c>
    </row>
    <row r="95" spans="1:19" x14ac:dyDescent="0.25">
      <c r="A95" s="170" t="s">
        <v>261</v>
      </c>
      <c r="B95" s="139"/>
      <c r="C95" s="139"/>
      <c r="D95" s="139"/>
      <c r="E95" s="144">
        <f t="shared" ref="E95:E96" si="62">IF(D20=0,"",E20/D20-1)</f>
        <v>2.17060010537935E-2</v>
      </c>
      <c r="F95" s="144">
        <f t="shared" ref="F95:F96" si="63">IF(E20=0,"",F20/E20-1)</f>
        <v>2.0432321133392772E-2</v>
      </c>
      <c r="G95" s="144">
        <f t="shared" ref="G95:G96" si="64">IF(F20=0,"",G20/F20-1)</f>
        <v>2.8714692107465467E-2</v>
      </c>
      <c r="H95" s="144">
        <f t="shared" ref="H95:H96" si="65">IF(G20=0,"",H20/G20-1)</f>
        <v>1.8639627195904174E-2</v>
      </c>
      <c r="I95" s="144">
        <f t="shared" ref="I95:I96" si="66">IF(H20=0,"",I20/H20-1)</f>
        <v>2.4305190628112872E-2</v>
      </c>
      <c r="J95" s="144">
        <f t="shared" ref="J95:J96" si="67">IF(I20=0,"",J20/I20-1)</f>
        <v>1.7155784205274749E-2</v>
      </c>
      <c r="K95" s="144">
        <f t="shared" ref="K95:K96" si="68">IF(J20=0,"",K20/J20-1)</f>
        <v>1.5975750593057558E-2</v>
      </c>
      <c r="L95" s="144">
        <f t="shared" ref="L95:L96" si="69">IF(K20=0,"",L20/K20-1)</f>
        <v>-1.2778381387628324E-2</v>
      </c>
      <c r="M95" s="144">
        <f t="shared" ref="M95:M96" si="70">IF(L20=0,"",M20/L20-1)</f>
        <v>-4.9144263177540282E-2</v>
      </c>
      <c r="N95" s="144">
        <f t="shared" ref="N95:N96" si="71">IF(M20=0,"",N20/M20-1)</f>
        <v>9.3297114428601002E-3</v>
      </c>
      <c r="O95" s="144">
        <f t="shared" ref="O95:O96" si="72">IF(N20=0,"",O20/N20-1)</f>
        <v>6.2792186593656485E-3</v>
      </c>
      <c r="P95" s="144">
        <f t="shared" ref="P95:P96" si="73">IF(O20=0,"",P20/O20-1)</f>
        <v>7.2613388776878729E-3</v>
      </c>
      <c r="Q95" s="144">
        <f t="shared" ref="Q95:Q96" si="74">IF(P20=0,"",Q20/P20-1)</f>
        <v>1.3973495419937754E-2</v>
      </c>
      <c r="R95" s="144">
        <f t="shared" ref="R95:R96" si="75">IF(Q20=0,"",R20/Q20-1)</f>
        <v>2.3397059411673915E-2</v>
      </c>
      <c r="S95" s="144">
        <f t="shared" ref="S95:S96" si="76">IF(R20=0,"",S20/R20-1)</f>
        <v>1.5199037227465961E-2</v>
      </c>
    </row>
    <row r="96" spans="1:19" x14ac:dyDescent="0.25">
      <c r="A96" s="183" t="s">
        <v>262</v>
      </c>
      <c r="B96" s="143"/>
      <c r="C96" s="143"/>
      <c r="D96" s="143"/>
      <c r="E96" s="213">
        <f t="shared" si="62"/>
        <v>3.2985874456497255E-2</v>
      </c>
      <c r="F96" s="213">
        <f t="shared" si="63"/>
        <v>3.4264209196528173E-2</v>
      </c>
      <c r="G96" s="213">
        <f t="shared" si="64"/>
        <v>3.0286263185560713E-2</v>
      </c>
      <c r="H96" s="213">
        <f t="shared" si="65"/>
        <v>2.7770702816833248E-2</v>
      </c>
      <c r="I96" s="213">
        <f t="shared" si="66"/>
        <v>2.3591300409732563E-2</v>
      </c>
      <c r="J96" s="213">
        <f t="shared" si="67"/>
        <v>9.2146622541360301E-3</v>
      </c>
      <c r="K96" s="213">
        <f t="shared" si="68"/>
        <v>1.8394172501879025E-2</v>
      </c>
      <c r="L96" s="213">
        <f t="shared" si="69"/>
        <v>-1.3079757069035192E-2</v>
      </c>
      <c r="M96" s="213">
        <f t="shared" si="70"/>
        <v>-3.7620425617040487E-2</v>
      </c>
      <c r="N96" s="213">
        <f t="shared" si="71"/>
        <v>-1.0697079984861579E-3</v>
      </c>
      <c r="O96" s="213">
        <f t="shared" si="72"/>
        <v>-1.5241266191121983E-2</v>
      </c>
      <c r="P96" s="213">
        <f t="shared" si="73"/>
        <v>8.4723522295422349E-3</v>
      </c>
      <c r="Q96" s="213">
        <f t="shared" si="74"/>
        <v>1.0795428401756846E-2</v>
      </c>
      <c r="R96" s="213">
        <f t="shared" si="75"/>
        <v>1.4167039938585813E-2</v>
      </c>
      <c r="S96" s="213">
        <f t="shared" si="76"/>
        <v>1.7302960707732185E-2</v>
      </c>
    </row>
    <row r="97" spans="1:19" x14ac:dyDescent="0.25">
      <c r="A97" s="185" t="s">
        <v>155</v>
      </c>
      <c r="B97" s="140"/>
      <c r="C97" s="140"/>
      <c r="D97" s="204"/>
      <c r="E97" s="204">
        <f t="shared" ref="E97:E105" si="77">IF(D23=0,"",E23/D23-1)</f>
        <v>2.2441558621383306E-2</v>
      </c>
      <c r="F97" s="204">
        <f t="shared" ref="F97:F105" si="78">IF(E23=0,"",F23/E23-1)</f>
        <v>2.1671457964928864E-2</v>
      </c>
      <c r="G97" s="204">
        <f t="shared" ref="G97:G105" si="79">IF(F23=0,"",G23/F23-1)</f>
        <v>3.3734488866054679E-2</v>
      </c>
      <c r="H97" s="204">
        <f t="shared" ref="H97:H105" si="80">IF(G23=0,"",H23/G23-1)</f>
        <v>2.1656198573955399E-2</v>
      </c>
      <c r="I97" s="204">
        <f t="shared" ref="I97:I105" si="81">IF(H23=0,"",I23/H23-1)</f>
        <v>3.3659726244976929E-2</v>
      </c>
      <c r="J97" s="204">
        <f t="shared" ref="J97:J105" si="82">IF(I23=0,"",J23/I23-1)</f>
        <v>2.5430555410267175E-2</v>
      </c>
      <c r="K97" s="204">
        <f t="shared" ref="K97:K105" si="83">IF(J23=0,"",K23/J23-1)</f>
        <v>2.2889291695612712E-2</v>
      </c>
      <c r="L97" s="204">
        <f t="shared" ref="L97:L105" si="84">IF(K23=0,"",L23/K23-1)</f>
        <v>-2.3053650950518589E-3</v>
      </c>
      <c r="M97" s="204">
        <f t="shared" ref="M97:M105" si="85">IF(L23=0,"",M23/L23-1)</f>
        <v>-4.3206657281719685E-2</v>
      </c>
      <c r="N97" s="204">
        <f t="shared" ref="N97:N105" si="86">IF(M23=0,"",N23/M23-1)</f>
        <v>1.8541105101858246E-2</v>
      </c>
      <c r="O97" s="204">
        <f t="shared" ref="O97:O105" si="87">IF(N23=0,"",O23/N23-1)</f>
        <v>1.3468060987280817E-2</v>
      </c>
      <c r="P97" s="204">
        <f t="shared" ref="P97:P105" si="88">IF(O23=0,"",P23/O23-1)</f>
        <v>1.2532559681942779E-2</v>
      </c>
      <c r="Q97" s="204">
        <f t="shared" ref="Q97:Q105" si="89">IF(P23=0,"",Q23/P23-1)</f>
        <v>1.4545248932793742E-2</v>
      </c>
      <c r="R97" s="204">
        <f t="shared" ref="R97:R105" si="90">IF(Q23=0,"",R23/Q23-1)</f>
        <v>3.5264070697253569E-2</v>
      </c>
      <c r="S97" s="204">
        <f t="shared" ref="S97:S105" si="91">IF(R23=0,"",S23/R23-1)</f>
        <v>2.4895020710627103E-2</v>
      </c>
    </row>
    <row r="98" spans="1:19" ht="22.5" x14ac:dyDescent="0.25">
      <c r="A98" s="194" t="s">
        <v>46</v>
      </c>
      <c r="B98" s="195"/>
      <c r="C98" s="195"/>
      <c r="D98" s="209"/>
      <c r="E98" s="209">
        <f t="shared" si="77"/>
        <v>-2.3179213714669022E-2</v>
      </c>
      <c r="F98" s="209">
        <f t="shared" si="78"/>
        <v>-7.8921424923856787E-3</v>
      </c>
      <c r="G98" s="209">
        <f t="shared" si="79"/>
        <v>8.84438176230391E-2</v>
      </c>
      <c r="H98" s="209">
        <f t="shared" si="80"/>
        <v>3.4214464084907359E-2</v>
      </c>
      <c r="I98" s="209">
        <f t="shared" si="81"/>
        <v>-0.2294332512125179</v>
      </c>
      <c r="J98" s="209">
        <f t="shared" si="82"/>
        <v>-4.4351032706629878E-3</v>
      </c>
      <c r="K98" s="209">
        <f t="shared" si="83"/>
        <v>3.6697689442841019E-2</v>
      </c>
      <c r="L98" s="209">
        <f t="shared" si="84"/>
        <v>0.1048603811163602</v>
      </c>
      <c r="M98" s="209">
        <f t="shared" si="85"/>
        <v>-0.17330438476834187</v>
      </c>
      <c r="N98" s="209">
        <f t="shared" si="86"/>
        <v>0.23315781728572627</v>
      </c>
      <c r="O98" s="209">
        <f t="shared" si="87"/>
        <v>-5.4201667572388756E-2</v>
      </c>
      <c r="P98" s="209">
        <f t="shared" si="88"/>
        <v>3.7655931592572855E-4</v>
      </c>
      <c r="Q98" s="209">
        <f t="shared" si="89"/>
        <v>0.10004223708949</v>
      </c>
      <c r="R98" s="209">
        <f t="shared" si="90"/>
        <v>1.2998531932221002E-2</v>
      </c>
      <c r="S98" s="209">
        <f t="shared" si="91"/>
        <v>-4.9645819974913352E-2</v>
      </c>
    </row>
    <row r="99" spans="1:19" x14ac:dyDescent="0.25">
      <c r="A99" s="194" t="s">
        <v>69</v>
      </c>
      <c r="B99" s="195"/>
      <c r="C99" s="195"/>
      <c r="D99" s="209"/>
      <c r="E99" s="209">
        <f t="shared" si="77"/>
        <v>-6.7082273682925742E-2</v>
      </c>
      <c r="F99" s="209">
        <f t="shared" si="78"/>
        <v>-5.2617304564293699E-2</v>
      </c>
      <c r="G99" s="209">
        <f t="shared" si="79"/>
        <v>-3.6304163133145995E-2</v>
      </c>
      <c r="H99" s="209">
        <f t="shared" si="80"/>
        <v>-5.5650865740464184E-3</v>
      </c>
      <c r="I99" s="209">
        <f t="shared" si="81"/>
        <v>0.15815975805067195</v>
      </c>
      <c r="J99" s="209">
        <f t="shared" si="82"/>
        <v>0.13275521085256914</v>
      </c>
      <c r="K99" s="209">
        <f t="shared" si="83"/>
        <v>-4.9563784800308208E-2</v>
      </c>
      <c r="L99" s="209">
        <f t="shared" si="84"/>
        <v>0.138566358590545</v>
      </c>
      <c r="M99" s="209">
        <f t="shared" si="85"/>
        <v>-0.25159632020336198</v>
      </c>
      <c r="N99" s="209">
        <f t="shared" si="86"/>
        <v>0.11279555135343799</v>
      </c>
      <c r="O99" s="209">
        <f t="shared" si="87"/>
        <v>4.4214385712199267E-2</v>
      </c>
      <c r="P99" s="209">
        <f t="shared" si="88"/>
        <v>-0.13270874267348076</v>
      </c>
      <c r="Q99" s="209">
        <f t="shared" si="89"/>
        <v>-5.7260643415525281E-2</v>
      </c>
      <c r="R99" s="209">
        <f t="shared" si="90"/>
        <v>-0.14137124027075676</v>
      </c>
      <c r="S99" s="209">
        <f t="shared" si="91"/>
        <v>-0.14294675174276505</v>
      </c>
    </row>
    <row r="100" spans="1:19" x14ac:dyDescent="0.25">
      <c r="A100" s="194" t="s">
        <v>159</v>
      </c>
      <c r="B100" s="195"/>
      <c r="C100" s="195"/>
      <c r="D100" s="209"/>
      <c r="E100" s="209">
        <f t="shared" si="77"/>
        <v>3.8515888016970035E-2</v>
      </c>
      <c r="F100" s="209">
        <f t="shared" si="78"/>
        <v>2.665618452709162E-2</v>
      </c>
      <c r="G100" s="209">
        <f t="shared" si="79"/>
        <v>4.7026894931260443E-2</v>
      </c>
      <c r="H100" s="209">
        <f t="shared" si="80"/>
        <v>3.136384949232629E-2</v>
      </c>
      <c r="I100" s="209">
        <f t="shared" si="81"/>
        <v>3.3994284461630775E-2</v>
      </c>
      <c r="J100" s="209">
        <f t="shared" si="82"/>
        <v>2.498156707082666E-2</v>
      </c>
      <c r="K100" s="209">
        <f t="shared" si="83"/>
        <v>2.9459695152344478E-2</v>
      </c>
      <c r="L100" s="209">
        <f t="shared" si="84"/>
        <v>2.3109578824984656E-3</v>
      </c>
      <c r="M100" s="209">
        <f t="shared" si="85"/>
        <v>-2.7760927057465912E-2</v>
      </c>
      <c r="N100" s="209">
        <f t="shared" si="86"/>
        <v>1.5816861769721191E-2</v>
      </c>
      <c r="O100" s="209">
        <f t="shared" si="87"/>
        <v>1.1354996724420863E-2</v>
      </c>
      <c r="P100" s="209">
        <f t="shared" si="88"/>
        <v>1.4166690165331008E-2</v>
      </c>
      <c r="Q100" s="209">
        <f t="shared" si="89"/>
        <v>9.6669680243588463E-3</v>
      </c>
      <c r="R100" s="209">
        <f t="shared" si="90"/>
        <v>3.9934605394095435E-2</v>
      </c>
      <c r="S100" s="209">
        <f t="shared" si="91"/>
        <v>2.4427781273184568E-2</v>
      </c>
    </row>
    <row r="101" spans="1:19" x14ac:dyDescent="0.25">
      <c r="A101" s="179" t="s">
        <v>161</v>
      </c>
      <c r="B101" s="172"/>
      <c r="C101" s="172"/>
      <c r="D101" s="206"/>
      <c r="E101" s="206">
        <f t="shared" si="77"/>
        <v>4.6662748157968448E-2</v>
      </c>
      <c r="F101" s="206">
        <f t="shared" si="78"/>
        <v>4.5383363527129461E-2</v>
      </c>
      <c r="G101" s="206">
        <f t="shared" si="79"/>
        <v>4.9924846020966474E-2</v>
      </c>
      <c r="H101" s="206">
        <f t="shared" si="80"/>
        <v>3.6478109865045072E-2</v>
      </c>
      <c r="I101" s="206">
        <f t="shared" si="81"/>
        <v>3.6499630091674673E-2</v>
      </c>
      <c r="J101" s="206">
        <f t="shared" si="82"/>
        <v>1.8133345216466701E-2</v>
      </c>
      <c r="K101" s="206">
        <f t="shared" si="83"/>
        <v>1.5647763701568174E-2</v>
      </c>
      <c r="L101" s="206">
        <f t="shared" si="84"/>
        <v>6.8894415918947516E-3</v>
      </c>
      <c r="M101" s="206">
        <f t="shared" si="85"/>
        <v>-4.4754632725038102E-3</v>
      </c>
      <c r="N101" s="206">
        <f t="shared" si="86"/>
        <v>2.4862138416165358E-2</v>
      </c>
      <c r="O101" s="206">
        <f t="shared" si="87"/>
        <v>7.0291533361213077E-3</v>
      </c>
      <c r="P101" s="206">
        <f t="shared" si="88"/>
        <v>9.3940311160138901E-3</v>
      </c>
      <c r="Q101" s="206">
        <f t="shared" si="89"/>
        <v>-3.451785109849892E-3</v>
      </c>
      <c r="R101" s="206">
        <f t="shared" si="90"/>
        <v>2.7671612920163957E-2</v>
      </c>
      <c r="S101" s="206">
        <f t="shared" si="91"/>
        <v>2.7273491802314309E-2</v>
      </c>
    </row>
    <row r="102" spans="1:19" x14ac:dyDescent="0.25">
      <c r="A102" s="179" t="s">
        <v>163</v>
      </c>
      <c r="B102" s="141"/>
      <c r="C102" s="141"/>
      <c r="D102" s="206"/>
      <c r="E102" s="206">
        <f t="shared" si="77"/>
        <v>2.5488106690573442E-2</v>
      </c>
      <c r="F102" s="206">
        <f t="shared" si="78"/>
        <v>2.940293284326434E-2</v>
      </c>
      <c r="G102" s="206">
        <f t="shared" si="79"/>
        <v>4.8637732054278571E-2</v>
      </c>
      <c r="H102" s="206">
        <f t="shared" si="80"/>
        <v>3.0819878730463657E-2</v>
      </c>
      <c r="I102" s="206">
        <f t="shared" si="81"/>
        <v>4.1000677127319918E-2</v>
      </c>
      <c r="J102" s="206">
        <f t="shared" si="82"/>
        <v>3.4531838359212808E-2</v>
      </c>
      <c r="K102" s="206">
        <f t="shared" si="83"/>
        <v>4.1668622421893842E-2</v>
      </c>
      <c r="L102" s="206">
        <f t="shared" si="84"/>
        <v>5.7978231432476157E-4</v>
      </c>
      <c r="M102" s="206">
        <f t="shared" si="85"/>
        <v>-3.7463955531534809E-2</v>
      </c>
      <c r="N102" s="206">
        <f t="shared" si="86"/>
        <v>-2.2205965826260776E-4</v>
      </c>
      <c r="O102" s="206">
        <f t="shared" si="87"/>
        <v>1.8980172869017764E-2</v>
      </c>
      <c r="P102" s="206">
        <f t="shared" si="88"/>
        <v>2.8272365752782358E-2</v>
      </c>
      <c r="Q102" s="206">
        <f t="shared" si="89"/>
        <v>1.9546013122955452E-2</v>
      </c>
      <c r="R102" s="206">
        <f t="shared" si="90"/>
        <v>4.5383363414762679E-2</v>
      </c>
      <c r="S102" s="206">
        <f t="shared" si="91"/>
        <v>2.2875485752145375E-2</v>
      </c>
    </row>
    <row r="103" spans="1:19" x14ac:dyDescent="0.25">
      <c r="A103" s="179" t="s">
        <v>165</v>
      </c>
      <c r="B103" s="141"/>
      <c r="C103" s="141"/>
      <c r="D103" s="206"/>
      <c r="E103" s="206">
        <f t="shared" si="77"/>
        <v>6.090947969370597E-2</v>
      </c>
      <c r="F103" s="206">
        <f t="shared" si="78"/>
        <v>-1.6511461325488308E-2</v>
      </c>
      <c r="G103" s="206">
        <f t="shared" si="79"/>
        <v>3.6445460106772298E-2</v>
      </c>
      <c r="H103" s="206">
        <f t="shared" si="80"/>
        <v>2.2572909413776987E-2</v>
      </c>
      <c r="I103" s="206">
        <f t="shared" si="81"/>
        <v>7.727265475933276E-3</v>
      </c>
      <c r="J103" s="206">
        <f t="shared" si="82"/>
        <v>9.8179164523317652E-3</v>
      </c>
      <c r="K103" s="206">
        <f t="shared" si="83"/>
        <v>2.012455752976372E-2</v>
      </c>
      <c r="L103" s="206">
        <f t="shared" si="84"/>
        <v>-1.8145221857361893E-3</v>
      </c>
      <c r="M103" s="206">
        <f t="shared" si="85"/>
        <v>-4.6175953175978224E-2</v>
      </c>
      <c r="N103" s="206">
        <f t="shared" si="86"/>
        <v>4.8308860235286577E-2</v>
      </c>
      <c r="O103" s="206">
        <f t="shared" si="87"/>
        <v>-3.0901556808029529E-3</v>
      </c>
      <c r="P103" s="206">
        <f t="shared" si="88"/>
        <v>-2.0513957538784489E-2</v>
      </c>
      <c r="Q103" s="206">
        <f t="shared" si="89"/>
        <v>6.3506999115368057E-3</v>
      </c>
      <c r="R103" s="206">
        <f t="shared" si="90"/>
        <v>4.9072810236499675E-2</v>
      </c>
      <c r="S103" s="206">
        <f t="shared" si="91"/>
        <v>2.3402184590396446E-2</v>
      </c>
    </row>
    <row r="104" spans="1:19" x14ac:dyDescent="0.25">
      <c r="A104" s="194" t="s">
        <v>167</v>
      </c>
      <c r="B104" s="195"/>
      <c r="C104" s="195"/>
      <c r="D104" s="209"/>
      <c r="E104" s="209">
        <f t="shared" si="77"/>
        <v>-6.5514205947897142E-2</v>
      </c>
      <c r="F104" s="209">
        <f t="shared" si="78"/>
        <v>7.3334325545699075E-2</v>
      </c>
      <c r="G104" s="209">
        <f t="shared" si="79"/>
        <v>-3.5780072017364328E-2</v>
      </c>
      <c r="H104" s="209">
        <f t="shared" si="80"/>
        <v>1.7376778885922928E-2</v>
      </c>
      <c r="I104" s="209">
        <f t="shared" si="81"/>
        <v>-3.6346332564475281E-2</v>
      </c>
      <c r="J104" s="209">
        <f t="shared" si="82"/>
        <v>0.17053997233188301</v>
      </c>
      <c r="K104" s="209">
        <f t="shared" si="83"/>
        <v>4.6356021922351109E-2</v>
      </c>
      <c r="L104" s="209">
        <f t="shared" si="84"/>
        <v>-0.13837115881182904</v>
      </c>
      <c r="M104" s="209">
        <f t="shared" si="85"/>
        <v>0.59709782533630085</v>
      </c>
      <c r="N104" s="209">
        <f t="shared" si="86"/>
        <v>-0.30006254564674528</v>
      </c>
      <c r="O104" s="209">
        <f t="shared" si="87"/>
        <v>-8.9895917855929097E-2</v>
      </c>
      <c r="P104" s="209">
        <f t="shared" si="88"/>
        <v>0.30054180212192594</v>
      </c>
      <c r="Q104" s="209">
        <f t="shared" si="89"/>
        <v>6.1447467939573563E-2</v>
      </c>
      <c r="R104" s="209">
        <f t="shared" si="90"/>
        <v>5.8712273028992179E-2</v>
      </c>
      <c r="S104" s="209">
        <f t="shared" si="91"/>
        <v>0.11214470074569571</v>
      </c>
    </row>
    <row r="105" spans="1:19" x14ac:dyDescent="0.25">
      <c r="A105" s="194" t="s">
        <v>50</v>
      </c>
      <c r="B105" s="195"/>
      <c r="C105" s="195"/>
      <c r="D105" s="209"/>
      <c r="E105" s="209">
        <f t="shared" si="77"/>
        <v>1.987063042055115E-2</v>
      </c>
      <c r="F105" s="209">
        <f t="shared" si="78"/>
        <v>0.11440284544907398</v>
      </c>
      <c r="G105" s="209">
        <f t="shared" si="79"/>
        <v>2.3972321935840313E-2</v>
      </c>
      <c r="H105" s="209">
        <f t="shared" si="80"/>
        <v>1.5442621843093196E-2</v>
      </c>
      <c r="I105" s="209">
        <f t="shared" si="81"/>
        <v>8.1627866229035506E-2</v>
      </c>
      <c r="J105" s="209">
        <f t="shared" si="82"/>
        <v>4.4261532780388801E-2</v>
      </c>
      <c r="K105" s="209">
        <f t="shared" si="83"/>
        <v>4.6507267966945598E-2</v>
      </c>
      <c r="L105" s="209">
        <f t="shared" si="84"/>
        <v>-8.5733894376137543E-2</v>
      </c>
      <c r="M105" s="209">
        <f t="shared" si="85"/>
        <v>-0.15877080929856591</v>
      </c>
      <c r="N105" s="209">
        <f t="shared" si="86"/>
        <v>4.3638020606548089E-2</v>
      </c>
      <c r="O105" s="209">
        <f t="shared" si="87"/>
        <v>4.5539092656816438E-2</v>
      </c>
      <c r="P105" s="209">
        <f t="shared" si="88"/>
        <v>2.0648795661823982E-3</v>
      </c>
      <c r="Q105" s="209">
        <f t="shared" si="89"/>
        <v>1.9255803957957118E-2</v>
      </c>
      <c r="R105" s="209">
        <f t="shared" si="90"/>
        <v>5.9907221135848898E-2</v>
      </c>
      <c r="S105" s="209">
        <f t="shared" si="91"/>
        <v>4.1496921490544958E-2</v>
      </c>
    </row>
    <row r="106" spans="1:19" x14ac:dyDescent="0.25">
      <c r="A106" s="194" t="s">
        <v>71</v>
      </c>
      <c r="B106" s="195"/>
      <c r="C106" s="195"/>
      <c r="D106" s="209"/>
      <c r="E106" s="209">
        <f t="shared" ref="E106" si="92">IF(D23=14,"",E32/D32-1)</f>
        <v>-3.6787962573219479E-2</v>
      </c>
      <c r="F106" s="209">
        <f t="shared" ref="F106" si="93">IF(E23=14,"",F32/E32-1)</f>
        <v>-4.0520493201463004E-2</v>
      </c>
      <c r="G106" s="209">
        <f t="shared" ref="G106" si="94">IF(F23=14,"",G32/F32-1)</f>
        <v>-2.9318469869116681E-2</v>
      </c>
      <c r="H106" s="209">
        <f t="shared" ref="H106" si="95">IF(G23=14,"",H32/G32-1)</f>
        <v>-3.7335274033530097E-2</v>
      </c>
      <c r="I106" s="209">
        <f t="shared" ref="I106" si="96">IF(H23=14,"",I32/H32-1)</f>
        <v>1.0436899921912213E-2</v>
      </c>
      <c r="J106" s="209">
        <f t="shared" ref="J106" si="97">IF(I23=14,"",J32/I32-1)</f>
        <v>-1.9693252110807857E-2</v>
      </c>
      <c r="K106" s="209">
        <f t="shared" ref="K106" si="98">IF(J23=14,"",K32/J32-1)</f>
        <v>-3.1700010517555111E-2</v>
      </c>
      <c r="L106" s="209">
        <f t="shared" ref="L106" si="99">IF(K23=14,"",L32/K32-1)</f>
        <v>-7.1594544700515073E-5</v>
      </c>
      <c r="M106" s="209">
        <f t="shared" ref="M106" si="100">IF(L23=14,"",M32/L32-1)</f>
        <v>-0.11344615632278043</v>
      </c>
      <c r="N106" s="209">
        <f t="shared" ref="N106" si="101">IF(M23=14,"",N32/M32-1)</f>
        <v>6.5290161868857499E-2</v>
      </c>
      <c r="O106" s="209">
        <f t="shared" ref="O106" si="102">IF(N23=14,"",O32/N32-1)</f>
        <v>2.6096681586994075E-2</v>
      </c>
      <c r="P106" s="209">
        <f t="shared" ref="P106" si="103">IF(O23=14,"",P32/O32-1)</f>
        <v>1.6178207823287494E-3</v>
      </c>
      <c r="Q106" s="209">
        <f t="shared" ref="Q106" si="104">IF(P23=14,"",Q32/P32-1)</f>
        <v>5.4581617070442068E-2</v>
      </c>
      <c r="R106" s="209">
        <f t="shared" ref="R106" si="105">IF(Q23=14,"",R32/Q32-1)</f>
        <v>1.1025143397992654E-2</v>
      </c>
      <c r="S106" s="209">
        <f t="shared" ref="S106" si="106">IF(R23=14,"",S32/R32-1)</f>
        <v>3.4138970543376335E-2</v>
      </c>
    </row>
    <row r="107" spans="1:19" x14ac:dyDescent="0.25">
      <c r="A107" s="199" t="s">
        <v>171</v>
      </c>
      <c r="B107" s="200"/>
      <c r="C107" s="200"/>
      <c r="D107" s="210"/>
      <c r="E107" s="210">
        <f t="shared" ref="E107:E108" si="107">IF(D33=0,"",E33/D33-1)</f>
        <v>-0.10216168016656435</v>
      </c>
      <c r="F107" s="210">
        <f t="shared" ref="F107:F108" si="108">IF(E33=0,"",F33/E33-1)</f>
        <v>-0.16044344474344474</v>
      </c>
      <c r="G107" s="210">
        <f t="shared" ref="G107:G108" si="109">IF(F33=0,"",G33/F33-1)</f>
        <v>-7.9078216250121569E-2</v>
      </c>
      <c r="H107" s="210">
        <f t="shared" ref="H107:H108" si="110">IF(G33=0,"",H33/G33-1)</f>
        <v>-0.15735137751208084</v>
      </c>
      <c r="I107" s="210">
        <f t="shared" ref="I107:I108" si="111">IF(H33=0,"",I33/H33-1)</f>
        <v>2.6980034414230136E-3</v>
      </c>
      <c r="J107" s="210">
        <f t="shared" ref="J107:J108" si="112">IF(I33=0,"",J33/I33-1)</f>
        <v>0.28637522561793016</v>
      </c>
      <c r="K107" s="210">
        <f t="shared" ref="K107:K108" si="113">IF(J33=0,"",K33/J33-1)</f>
        <v>4.1535868063055092E-2</v>
      </c>
      <c r="L107" s="210">
        <f t="shared" ref="L107:L108" si="114">IF(K33=0,"",L33/K33-1)</f>
        <v>-0.11711857193166686</v>
      </c>
      <c r="M107" s="210">
        <f t="shared" ref="M107:M108" si="115">IF(L33=0,"",M33/L33-1)</f>
        <v>-0.48509534316961822</v>
      </c>
      <c r="N107" s="210">
        <f t="shared" ref="N107:N108" si="116">IF(M33=0,"",N33/M33-1)</f>
        <v>0.53343794476798845</v>
      </c>
      <c r="O107" s="210">
        <f t="shared" ref="O107:O108" si="117">IF(N33=0,"",O33/N33-1)</f>
        <v>4.4117832699827719E-2</v>
      </c>
      <c r="P107" s="210">
        <f t="shared" ref="P107:P108" si="118">IF(O33=0,"",P33/O33-1)</f>
        <v>1.3655310393354547E-3</v>
      </c>
      <c r="Q107" s="210">
        <f t="shared" ref="Q107:Q108" si="119">IF(P33=0,"",Q33/P33-1)</f>
        <v>3.5744204983155115E-2</v>
      </c>
      <c r="R107" s="210">
        <f t="shared" ref="R107:R108" si="120">IF(Q33=0,"",R33/Q33-1)</f>
        <v>3.2737803954221434E-2</v>
      </c>
      <c r="S107" s="210">
        <f t="shared" ref="S107:S108" si="121">IF(R33=0,"",S33/R33-1)</f>
        <v>5.2795864135817716E-2</v>
      </c>
    </row>
    <row r="108" spans="1:19" x14ac:dyDescent="0.25">
      <c r="A108" s="211" t="s">
        <v>8</v>
      </c>
      <c r="B108" s="140"/>
      <c r="C108" s="140"/>
      <c r="D108" s="204"/>
      <c r="E108" s="204">
        <f t="shared" si="107"/>
        <v>-0.10216168016656457</v>
      </c>
      <c r="F108" s="204">
        <f t="shared" si="108"/>
        <v>-0.16044344474344474</v>
      </c>
      <c r="G108" s="204">
        <f t="shared" si="109"/>
        <v>-7.9078216250121569E-2</v>
      </c>
      <c r="H108" s="204">
        <f t="shared" si="110"/>
        <v>-0.15735137751208084</v>
      </c>
      <c r="I108" s="204">
        <f t="shared" si="111"/>
        <v>2.6980034414232357E-3</v>
      </c>
      <c r="J108" s="204">
        <f t="shared" si="112"/>
        <v>0.28637522561793016</v>
      </c>
      <c r="K108" s="204">
        <f t="shared" si="113"/>
        <v>4.153586806305487E-2</v>
      </c>
      <c r="L108" s="204">
        <f t="shared" si="114"/>
        <v>-0.11711857193166686</v>
      </c>
      <c r="M108" s="204">
        <f t="shared" si="115"/>
        <v>-0.64903963688840471</v>
      </c>
      <c r="N108" s="204">
        <f t="shared" si="116"/>
        <v>0.79497941034434638</v>
      </c>
      <c r="O108" s="204">
        <f t="shared" si="117"/>
        <v>2.6017049051392904E-2</v>
      </c>
      <c r="P108" s="204">
        <f t="shared" si="118"/>
        <v>5.7641680929572559E-2</v>
      </c>
      <c r="Q108" s="204">
        <f t="shared" si="119"/>
        <v>6.8088671652121846E-2</v>
      </c>
      <c r="R108" s="204">
        <f t="shared" si="120"/>
        <v>6.7461231822740331E-2</v>
      </c>
      <c r="S108" s="204">
        <f t="shared" si="121"/>
        <v>0.14316605584886277</v>
      </c>
    </row>
    <row r="109" spans="1:19" x14ac:dyDescent="0.25">
      <c r="A109" s="211" t="s">
        <v>183</v>
      </c>
      <c r="B109" s="140"/>
      <c r="C109" s="140"/>
      <c r="D109" s="204"/>
      <c r="E109" s="204">
        <f t="shared" ref="E109" si="122">IF(D37=0,"",E37/D37-1)</f>
        <v>-0.10216168016656413</v>
      </c>
      <c r="F109" s="204">
        <f t="shared" ref="F109" si="123">IF(E37=0,"",F37/E37-1)</f>
        <v>-0.16044344474344474</v>
      </c>
      <c r="G109" s="204">
        <f t="shared" ref="G109" si="124">IF(F37=0,"",G37/F37-1)</f>
        <v>-7.9078216250121458E-2</v>
      </c>
      <c r="H109" s="204">
        <f t="shared" ref="H109" si="125">IF(G37=0,"",H37/G37-1)</f>
        <v>-0.15735137751208084</v>
      </c>
      <c r="I109" s="204">
        <f t="shared" ref="I109" si="126">IF(H37=0,"",I37/H37-1)</f>
        <v>2.6980034414230136E-3</v>
      </c>
      <c r="J109" s="204">
        <f t="shared" ref="J109" si="127">IF(I37=0,"",J37/I37-1)</f>
        <v>0.28637522561793016</v>
      </c>
      <c r="K109" s="204">
        <f t="shared" ref="K109" si="128">IF(J37=0,"",K37/J37-1)</f>
        <v>4.1535868063055315E-2</v>
      </c>
      <c r="L109" s="204">
        <f t="shared" ref="L109" si="129">IF(K37=0,"",L37/K37-1)</f>
        <v>-0.11711857193166686</v>
      </c>
      <c r="M109" s="204">
        <f t="shared" ref="M109" si="130">IF(L37=0,"",M37/L37-1)</f>
        <v>-0.23671528061241554</v>
      </c>
      <c r="N109" s="204">
        <f t="shared" ref="N109" si="131">IF(M37=0,"",N37/M37-1)</f>
        <v>0.35124461097893533</v>
      </c>
      <c r="O109" s="204">
        <f t="shared" ref="O109" si="132">IF(N37=0,"",O37/N37-1)</f>
        <v>6.0867832395118393E-2</v>
      </c>
      <c r="P109" s="204">
        <f t="shared" ref="P109" si="133">IF(O37=0,"",P37/O37-1)</f>
        <v>-4.9000195153717896E-2</v>
      </c>
      <c r="Q109" s="204">
        <f t="shared" ref="Q109" si="134">IF(P37=0,"",Q37/P37-1)</f>
        <v>3.5506566457137456E-3</v>
      </c>
      <c r="R109" s="204">
        <f t="shared" ref="R109" si="135">IF(Q37=0,"",R37/Q37-1)</f>
        <v>-4.0462383700442528E-3</v>
      </c>
      <c r="S109" s="204">
        <f t="shared" ref="S109" si="136">IF(R37=0,"",S37/R37-1)</f>
        <v>-4.9810665802015874E-2</v>
      </c>
    </row>
    <row r="110" spans="1:19" x14ac:dyDescent="0.25">
      <c r="A110" s="179" t="s">
        <v>7</v>
      </c>
      <c r="B110" s="140"/>
      <c r="C110" s="140"/>
      <c r="D110" s="204"/>
      <c r="E110" s="204">
        <f t="shared" ref="E110:E111" si="137">IF(D43=0,"",E43/D43-1)</f>
        <v>8.6258059306578927E-2</v>
      </c>
      <c r="F110" s="204">
        <f t="shared" ref="F110:F111" si="138">IF(E43=0,"",F43/E43-1)</f>
        <v>-1.8539075759625101E-2</v>
      </c>
      <c r="G110" s="204">
        <f t="shared" ref="G110:G111" si="139">IF(F43=0,"",G43/F43-1)</f>
        <v>0.10765685276878822</v>
      </c>
      <c r="H110" s="204">
        <f t="shared" ref="H110:H111" si="140">IF(G43=0,"",H43/G43-1)</f>
        <v>-0.17975120285720503</v>
      </c>
      <c r="I110" s="204">
        <f t="shared" ref="I110:I111" si="141">IF(H43=0,"",I43/H43-1)</f>
        <v>4.8530263174255905E-2</v>
      </c>
      <c r="J110" s="204">
        <f t="shared" ref="J110:J111" si="142">IF(I43=0,"",J43/I43-1)</f>
        <v>2.2220957032754063E-2</v>
      </c>
      <c r="K110" s="204">
        <f t="shared" ref="K110:K111" si="143">IF(J43=0,"",K43/J43-1)</f>
        <v>-3.7719786744315975E-2</v>
      </c>
      <c r="L110" s="204">
        <f t="shared" ref="L110:L111" si="144">IF(K43=0,"",L43/K43-1)</f>
        <v>7.6987991321701976E-2</v>
      </c>
      <c r="M110" s="204">
        <f t="shared" ref="M110:M111" si="145">IF(L43=0,"",M43/L43-1)</f>
        <v>-7.3150318238687118E-2</v>
      </c>
      <c r="N110" s="204">
        <f t="shared" ref="N110:N111" si="146">IF(M43=0,"",N43/M43-1)</f>
        <v>7.8841627097450129E-2</v>
      </c>
      <c r="O110" s="204">
        <f t="shared" ref="O110:O111" si="147">IF(N43=0,"",O43/N43-1)</f>
        <v>-7.9549387119747128E-2</v>
      </c>
      <c r="P110" s="204">
        <f t="shared" ref="P110:P111" si="148">IF(O43=0,"",P43/O43-1)</f>
        <v>-3.7325531749383245E-2</v>
      </c>
      <c r="Q110" s="204">
        <f t="shared" ref="Q110:Q111" si="149">IF(P43=0,"",Q43/P43-1)</f>
        <v>1.017024843306169E-2</v>
      </c>
      <c r="R110" s="204">
        <f t="shared" ref="R110:R111" si="150">IF(Q43=0,"",R43/Q43-1)</f>
        <v>-5.9445247379618094E-3</v>
      </c>
      <c r="S110" s="204">
        <f t="shared" ref="S110:S111" si="151">IF(R43=0,"",S43/R43-1)</f>
        <v>8.6745490226852073E-2</v>
      </c>
    </row>
    <row r="111" spans="1:19" ht="22.5" x14ac:dyDescent="0.25">
      <c r="A111" s="211" t="s">
        <v>26</v>
      </c>
      <c r="B111" s="140"/>
      <c r="C111" s="140"/>
      <c r="D111" s="204"/>
      <c r="E111" s="204">
        <f t="shared" si="137"/>
        <v>1.1407930559467205E-2</v>
      </c>
      <c r="F111" s="204">
        <f t="shared" si="138"/>
        <v>-7.665183238152351E-3</v>
      </c>
      <c r="G111" s="204">
        <f t="shared" si="139"/>
        <v>8.2121849523294932E-2</v>
      </c>
      <c r="H111" s="204">
        <f t="shared" si="140"/>
        <v>-0.17570492388904579</v>
      </c>
      <c r="I111" s="204">
        <f t="shared" si="141"/>
        <v>0.11767479995674823</v>
      </c>
      <c r="J111" s="204">
        <f t="shared" si="142"/>
        <v>-5.5743282297331498E-2</v>
      </c>
      <c r="K111" s="204">
        <f t="shared" si="143"/>
        <v>-7.5758754355345514E-2</v>
      </c>
      <c r="L111" s="204">
        <f t="shared" si="144"/>
        <v>-9.2742838800372485E-2</v>
      </c>
      <c r="M111" s="204">
        <f t="shared" si="145"/>
        <v>-0.21955938778201345</v>
      </c>
      <c r="N111" s="204">
        <f t="shared" si="146"/>
        <v>0.13917585895117557</v>
      </c>
      <c r="O111" s="204">
        <f t="shared" si="147"/>
        <v>-0.17929183902829504</v>
      </c>
      <c r="P111" s="204">
        <f t="shared" si="148"/>
        <v>8.1732323910304716E-2</v>
      </c>
      <c r="Q111" s="204">
        <f t="shared" si="149"/>
        <v>8.8037980840169672E-2</v>
      </c>
      <c r="R111" s="204">
        <f t="shared" si="150"/>
        <v>4.6120306552234203E-2</v>
      </c>
      <c r="S111" s="204">
        <f t="shared" si="151"/>
        <v>0.22375647865653825</v>
      </c>
    </row>
    <row r="112" spans="1:19" ht="22.5" x14ac:dyDescent="0.25">
      <c r="A112" s="211" t="s">
        <v>16</v>
      </c>
      <c r="B112" s="140"/>
      <c r="C112" s="140"/>
      <c r="D112" s="204"/>
      <c r="E112" s="204">
        <f t="shared" ref="E112:E113" si="152">IF(D47=0,"",E47/D47-1)</f>
        <v>0.19299023831875761</v>
      </c>
      <c r="F112" s="204">
        <f t="shared" ref="F112:F113" si="153">IF(E47=0,"",F47/E47-1)</f>
        <v>-3.168458228027371E-2</v>
      </c>
      <c r="G112" s="204">
        <f t="shared" ref="G112:G113" si="154">IF(F47=0,"",G47/F47-1)</f>
        <v>0.13929198022558409</v>
      </c>
      <c r="H112" s="204">
        <f t="shared" ref="H112:H113" si="155">IF(G47=0,"",H47/G47-1)</f>
        <v>-0.18451255846642245</v>
      </c>
      <c r="I112" s="204">
        <f t="shared" ref="I112:I113" si="156">IF(H47=0,"",I47/H47-1)</f>
        <v>-3.3712576431052632E-2</v>
      </c>
      <c r="J112" s="204">
        <f t="shared" ref="J112:J113" si="157">IF(I47=0,"",J47/I47-1)</f>
        <v>0.12948268849171352</v>
      </c>
      <c r="K112" s="204">
        <f t="shared" ref="K112:K113" si="158">IF(J47=0,"",K47/J47-1)</f>
        <v>6.0312736098058206E-3</v>
      </c>
      <c r="L112" s="204">
        <f t="shared" ref="L112:L113" si="159">IF(K47=0,"",L47/K47-1)</f>
        <v>0.2563351336016213</v>
      </c>
      <c r="M112" s="204">
        <f t="shared" ref="M112:M113" si="160">IF(L47=0,"",M47/L47-1)</f>
        <v>3.8568570249699174E-2</v>
      </c>
      <c r="N112" s="204">
        <f t="shared" ref="N112:N113" si="161">IF(M47=0,"",N47/M47-1)</f>
        <v>4.4245530681697343E-2</v>
      </c>
      <c r="O112" s="204">
        <f t="shared" ref="O112:O113" si="162">IF(N47=0,"",O47/N47-1)</f>
        <v>-1.7157014837386186E-2</v>
      </c>
      <c r="P112" s="204">
        <f t="shared" ref="P112:P113" si="163">IF(O47=0,"",P47/O47-1)</f>
        <v>-9.9514610675552895E-2</v>
      </c>
      <c r="Q112" s="204">
        <f t="shared" ref="Q112:Q113" si="164">IF(P47=0,"",Q47/P47-1)</f>
        <v>-3.8690119472838846E-2</v>
      </c>
      <c r="R112" s="204">
        <f t="shared" ref="R112:R113" si="165">IF(Q47=0,"",R47/Q47-1)</f>
        <v>-4.2920898681756081E-2</v>
      </c>
      <c r="S112" s="204">
        <f t="shared" ref="S112:S113" si="166">IF(R47=0,"",S47/R47-1)</f>
        <v>-1.9612238274126059E-2</v>
      </c>
    </row>
    <row r="113" spans="1:19" ht="22.5" x14ac:dyDescent="0.25">
      <c r="A113" s="179" t="s">
        <v>6</v>
      </c>
      <c r="B113" s="140"/>
      <c r="C113" s="140"/>
      <c r="D113" s="204"/>
      <c r="E113" s="204">
        <f t="shared" si="152"/>
        <v>2.9072875545068877E-2</v>
      </c>
      <c r="F113" s="204">
        <f t="shared" si="153"/>
        <v>1.6631035346932332E-2</v>
      </c>
      <c r="G113" s="204">
        <f t="shared" si="154"/>
        <v>-6.3793858652640645E-2</v>
      </c>
      <c r="H113" s="204">
        <f t="shared" si="155"/>
        <v>-6.0089629933448019E-2</v>
      </c>
      <c r="I113" s="204">
        <f t="shared" si="156"/>
        <v>-7.6640678368272597E-2</v>
      </c>
      <c r="J113" s="204">
        <f t="shared" si="157"/>
        <v>8.1871056287585731E-4</v>
      </c>
      <c r="K113" s="204">
        <f t="shared" si="158"/>
        <v>4.5352018258734583E-2</v>
      </c>
      <c r="L113" s="204">
        <f t="shared" si="159"/>
        <v>-2.6388794079458822E-2</v>
      </c>
      <c r="M113" s="204">
        <f t="shared" si="160"/>
        <v>-0.21487491423402405</v>
      </c>
      <c r="N113" s="204">
        <f t="shared" si="161"/>
        <v>3.7692070264025102E-2</v>
      </c>
      <c r="O113" s="204">
        <f t="shared" si="162"/>
        <v>-2.1682215341194855E-2</v>
      </c>
      <c r="P113" s="204">
        <f t="shared" si="163"/>
        <v>-2.2436269384124241E-2</v>
      </c>
      <c r="Q113" s="204">
        <f t="shared" si="164"/>
        <v>2.0456935175965363E-3</v>
      </c>
      <c r="R113" s="204">
        <f t="shared" si="165"/>
        <v>3.2032646504588147E-2</v>
      </c>
      <c r="S113" s="204">
        <f t="shared" si="166"/>
        <v>7.6182310530387376E-2</v>
      </c>
    </row>
    <row r="114" spans="1:19" x14ac:dyDescent="0.25">
      <c r="A114" s="179" t="s">
        <v>5</v>
      </c>
      <c r="B114" s="140"/>
      <c r="C114" s="140"/>
      <c r="D114" s="204"/>
      <c r="E114" s="204">
        <f t="shared" ref="E114:E115" si="167">IF(D52=0,"",E52/D52-1)</f>
        <v>-2.696472432156316E-2</v>
      </c>
      <c r="F114" s="204">
        <f t="shared" ref="F114:F115" si="168">IF(E52=0,"",F52/E52-1)</f>
        <v>9.0740382667517938E-3</v>
      </c>
      <c r="G114" s="204">
        <f t="shared" ref="G114:G115" si="169">IF(F52=0,"",G52/F52-1)</f>
        <v>-0.13438180468807726</v>
      </c>
      <c r="H114" s="204">
        <f t="shared" ref="H114:H115" si="170">IF(G52=0,"",H52/G52-1)</f>
        <v>7.955149447404386E-2</v>
      </c>
      <c r="I114" s="204">
        <f t="shared" ref="I114:I115" si="171">IF(H52=0,"",I52/H52-1)</f>
        <v>-4.8335466058872401E-2</v>
      </c>
      <c r="J114" s="204">
        <f t="shared" ref="J114:J115" si="172">IF(I52=0,"",J52/I52-1)</f>
        <v>-2.4162677275363253E-2</v>
      </c>
      <c r="K114" s="204">
        <f t="shared" ref="K114:K115" si="173">IF(J52=0,"",K52/J52-1)</f>
        <v>-4.8927669067970414E-2</v>
      </c>
      <c r="L114" s="204">
        <f t="shared" ref="L114:L115" si="174">IF(K52=0,"",L52/K52-1)</f>
        <v>-6.5798015666420739E-2</v>
      </c>
      <c r="M114" s="204">
        <f t="shared" ref="M114:M115" si="175">IF(L52=0,"",M52/L52-1)</f>
        <v>-0.107774202430032</v>
      </c>
      <c r="N114" s="204">
        <f t="shared" ref="N114:N115" si="176">IF(M52=0,"",N52/M52-1)</f>
        <v>-1.1322762711155621E-3</v>
      </c>
      <c r="O114" s="204">
        <f t="shared" ref="O114:O115" si="177">IF(N52=0,"",O52/N52-1)</f>
        <v>-3.2782549699414965E-3</v>
      </c>
      <c r="P114" s="204">
        <f t="shared" ref="P114:P115" si="178">IF(O52=0,"",P52/O52-1)</f>
        <v>-5.0746888277806157E-3</v>
      </c>
      <c r="Q114" s="204">
        <f t="shared" ref="Q114:Q115" si="179">IF(P52=0,"",Q52/P52-1)</f>
        <v>1.5800704417544331E-2</v>
      </c>
      <c r="R114" s="204">
        <f t="shared" ref="R114:R115" si="180">IF(Q52=0,"",R52/Q52-1)</f>
        <v>1.0352727736939293E-2</v>
      </c>
      <c r="S114" s="204">
        <f t="shared" ref="S114:S115" si="181">IF(R52=0,"",S52/R52-1)</f>
        <v>1.0019737946675322E-2</v>
      </c>
    </row>
    <row r="115" spans="1:19" x14ac:dyDescent="0.25">
      <c r="A115" s="211" t="s">
        <v>27</v>
      </c>
      <c r="B115" s="140"/>
      <c r="C115" s="140"/>
      <c r="D115" s="204"/>
      <c r="E115" s="204">
        <f t="shared" si="167"/>
        <v>-5.4103162342947653E-2</v>
      </c>
      <c r="F115" s="204">
        <f t="shared" si="168"/>
        <v>2.273261768518986E-2</v>
      </c>
      <c r="G115" s="204">
        <f t="shared" si="169"/>
        <v>-0.14847494788169224</v>
      </c>
      <c r="H115" s="204">
        <f t="shared" si="170"/>
        <v>0.10722071768651142</v>
      </c>
      <c r="I115" s="204">
        <f t="shared" si="171"/>
        <v>-9.9576397968465069E-2</v>
      </c>
      <c r="J115" s="204">
        <f t="shared" si="172"/>
        <v>-4.6749905467071473E-2</v>
      </c>
      <c r="K115" s="204">
        <f t="shared" si="173"/>
        <v>9.7006726321704484E-3</v>
      </c>
      <c r="L115" s="204">
        <f t="shared" si="174"/>
        <v>3.0873513008110365E-2</v>
      </c>
      <c r="M115" s="204">
        <f t="shared" si="175"/>
        <v>3.3927632683728115E-2</v>
      </c>
      <c r="N115" s="204">
        <f t="shared" si="176"/>
        <v>-4.4110853070536415E-2</v>
      </c>
      <c r="O115" s="204">
        <f t="shared" si="177"/>
        <v>-3.1958711232162096E-2</v>
      </c>
      <c r="P115" s="204">
        <f t="shared" si="178"/>
        <v>3.3952797033569571E-2</v>
      </c>
      <c r="Q115" s="204">
        <f t="shared" si="179"/>
        <v>9.1032095419313785E-2</v>
      </c>
      <c r="R115" s="204">
        <f t="shared" si="180"/>
        <v>5.7797805398143165E-3</v>
      </c>
      <c r="S115" s="204">
        <f t="shared" si="181"/>
        <v>1.4085326512442098E-2</v>
      </c>
    </row>
    <row r="116" spans="1:19" ht="22.5" x14ac:dyDescent="0.25">
      <c r="A116" s="211" t="s">
        <v>21</v>
      </c>
      <c r="B116" s="140"/>
      <c r="C116" s="140"/>
      <c r="D116" s="204"/>
      <c r="E116" s="204">
        <f t="shared" ref="E116:E122" si="182">IF(D56=0,"",E56/D56-1)</f>
        <v>-1.1883645186711145E-2</v>
      </c>
      <c r="F116" s="204">
        <f t="shared" ref="F116:F122" si="183">IF(E56=0,"",F56/E56-1)</f>
        <v>1.8081487603551771E-3</v>
      </c>
      <c r="G116" s="204">
        <f t="shared" ref="G116:G122" si="184">IF(F56=0,"",G56/F56-1)</f>
        <v>-0.12672815344612187</v>
      </c>
      <c r="H116" s="204">
        <f t="shared" ref="H116:H122" si="185">IF(G56=0,"",H56/G56-1)</f>
        <v>6.489919652449716E-2</v>
      </c>
      <c r="I116" s="204">
        <f t="shared" ref="I116:I122" si="186">IF(H56=0,"",I56/H56-1)</f>
        <v>-2.0122321241105023E-2</v>
      </c>
      <c r="J116" s="204">
        <f t="shared" ref="J116:J122" si="187">IF(I56=0,"",J56/I56-1)</f>
        <v>-1.273461960085398E-2</v>
      </c>
      <c r="K116" s="204">
        <f t="shared" ref="K116:K122" si="188">IF(J56=0,"",K56/J56-1)</f>
        <v>-7.7568792122064245E-2</v>
      </c>
      <c r="L116" s="204">
        <f t="shared" ref="L116:L122" si="189">IF(K56=0,"",L56/K56-1)</f>
        <v>-0.11749196072578716</v>
      </c>
      <c r="M116" s="204">
        <f t="shared" ref="M116:M122" si="190">IF(L56=0,"",M56/L56-1)</f>
        <v>-0.19628643111644972</v>
      </c>
      <c r="N116" s="204">
        <f t="shared" ref="N116:N122" si="191">IF(M56=0,"",N56/M56-1)</f>
        <v>3.3403456370130646E-2</v>
      </c>
      <c r="O116" s="204">
        <f t="shared" ref="O116:O122" si="192">IF(N56=0,"",O56/N56-1)</f>
        <v>1.8039443765896168E-2</v>
      </c>
      <c r="P116" s="204">
        <f t="shared" ref="P116:P122" si="193">IF(O56=0,"",P56/O56-1)</f>
        <v>-3.2658490123758543E-2</v>
      </c>
      <c r="Q116" s="204">
        <f t="shared" ref="Q116:Q122" si="194">IF(P56=0,"",Q56/P56-1)</f>
        <v>-4.1032680202319649E-2</v>
      </c>
      <c r="R116" s="204">
        <f t="shared" ref="R116:R122" si="195">IF(Q56=0,"",R56/Q56-1)</f>
        <v>1.4283105868126755E-2</v>
      </c>
      <c r="S116" s="204">
        <f t="shared" ref="S116:S122" si="196">IF(R56=0,"",S56/R56-1)</f>
        <v>6.5547216376629081E-3</v>
      </c>
    </row>
    <row r="117" spans="1:19" ht="22.5" x14ac:dyDescent="0.25">
      <c r="A117" s="179" t="s">
        <v>4</v>
      </c>
      <c r="B117" s="140"/>
      <c r="C117" s="140"/>
      <c r="D117" s="204"/>
      <c r="E117" s="204">
        <f t="shared" si="182"/>
        <v>-1.1700554629425652E-2</v>
      </c>
      <c r="F117" s="204">
        <f t="shared" si="183"/>
        <v>3.3426889470735688E-3</v>
      </c>
      <c r="G117" s="204">
        <f t="shared" si="184"/>
        <v>9.2201820253794864E-2</v>
      </c>
      <c r="H117" s="204">
        <f t="shared" si="185"/>
        <v>-0.10908325672605457</v>
      </c>
      <c r="I117" s="204">
        <f t="shared" si="186"/>
        <v>4.4634333257825176E-2</v>
      </c>
      <c r="J117" s="204">
        <f t="shared" si="187"/>
        <v>-8.4041026317030476E-2</v>
      </c>
      <c r="K117" s="204">
        <f t="shared" si="188"/>
        <v>-6.857439025050871E-2</v>
      </c>
      <c r="L117" s="204">
        <f t="shared" si="189"/>
        <v>-1.9625869543246188E-2</v>
      </c>
      <c r="M117" s="204">
        <f t="shared" si="190"/>
        <v>0.1279329939388083</v>
      </c>
      <c r="N117" s="204">
        <f t="shared" si="191"/>
        <v>-8.3249047766106976E-2</v>
      </c>
      <c r="O117" s="204">
        <f t="shared" si="192"/>
        <v>-1.1800891972296723E-3</v>
      </c>
      <c r="P117" s="204">
        <f t="shared" si="193"/>
        <v>2.9888687204492115E-2</v>
      </c>
      <c r="Q117" s="204">
        <f t="shared" si="194"/>
        <v>5.6539551814416278E-2</v>
      </c>
      <c r="R117" s="204">
        <f t="shared" si="195"/>
        <v>1.5764085619449641E-3</v>
      </c>
      <c r="S117" s="204">
        <f t="shared" si="196"/>
        <v>2.2503050399717894E-2</v>
      </c>
    </row>
    <row r="118" spans="1:19" x14ac:dyDescent="0.25">
      <c r="A118" s="179" t="s">
        <v>3</v>
      </c>
      <c r="B118" s="140"/>
      <c r="C118" s="140"/>
      <c r="D118" s="204"/>
      <c r="E118" s="204">
        <f t="shared" si="182"/>
        <v>-6.3629064307572869E-2</v>
      </c>
      <c r="F118" s="204">
        <f t="shared" si="183"/>
        <v>-5.2149421299278353E-2</v>
      </c>
      <c r="G118" s="204">
        <f t="shared" si="184"/>
        <v>2.0971706553490899E-2</v>
      </c>
      <c r="H118" s="204">
        <f t="shared" si="185"/>
        <v>4.5332419607559959E-3</v>
      </c>
      <c r="I118" s="204">
        <f t="shared" si="186"/>
        <v>-6.6039831772667368E-2</v>
      </c>
      <c r="J118" s="204">
        <f t="shared" si="187"/>
        <v>3.0983596315819151E-2</v>
      </c>
      <c r="K118" s="204">
        <f t="shared" si="188"/>
        <v>-0.10581085692992165</v>
      </c>
      <c r="L118" s="204">
        <f t="shared" si="189"/>
        <v>-3.5149067823041391E-2</v>
      </c>
      <c r="M118" s="204">
        <f t="shared" si="190"/>
        <v>-0.13836696691381634</v>
      </c>
      <c r="N118" s="204">
        <f t="shared" si="191"/>
        <v>0.12137058561180258</v>
      </c>
      <c r="O118" s="204">
        <f t="shared" si="192"/>
        <v>0.17562616220418215</v>
      </c>
      <c r="P118" s="204">
        <f t="shared" si="193"/>
        <v>-6.2108648139729161E-2</v>
      </c>
      <c r="Q118" s="204">
        <f t="shared" si="194"/>
        <v>0.18521114910946035</v>
      </c>
      <c r="R118" s="204">
        <f t="shared" si="195"/>
        <v>4.6210593478853701E-2</v>
      </c>
      <c r="S118" s="204">
        <f t="shared" si="196"/>
        <v>7.7034053120489387E-2</v>
      </c>
    </row>
    <row r="119" spans="1:19" x14ac:dyDescent="0.25">
      <c r="A119" s="179" t="s">
        <v>2</v>
      </c>
      <c r="B119" s="140"/>
      <c r="C119" s="140"/>
      <c r="D119" s="204"/>
      <c r="E119" s="204">
        <f t="shared" si="182"/>
        <v>-0.1013109330737354</v>
      </c>
      <c r="F119" s="204">
        <f t="shared" si="183"/>
        <v>-7.7827307141927093E-2</v>
      </c>
      <c r="G119" s="204">
        <f t="shared" si="184"/>
        <v>-0.14086078308346084</v>
      </c>
      <c r="H119" s="204">
        <f t="shared" si="185"/>
        <v>6.5501701140007196E-2</v>
      </c>
      <c r="I119" s="204">
        <f t="shared" si="186"/>
        <v>4.0123244056442076E-2</v>
      </c>
      <c r="J119" s="204">
        <f t="shared" si="187"/>
        <v>-3.0592766064262755E-2</v>
      </c>
      <c r="K119" s="204">
        <f t="shared" si="188"/>
        <v>-2.0907369518129881E-2</v>
      </c>
      <c r="L119" s="204">
        <f t="shared" si="189"/>
        <v>5.2553371689502582E-2</v>
      </c>
      <c r="M119" s="204">
        <f t="shared" si="190"/>
        <v>-0.2199589605983101</v>
      </c>
      <c r="N119" s="204">
        <f t="shared" si="191"/>
        <v>0.12917256180121495</v>
      </c>
      <c r="O119" s="204">
        <f t="shared" si="192"/>
        <v>6.4291389868075477E-2</v>
      </c>
      <c r="P119" s="204">
        <f t="shared" si="193"/>
        <v>3.6212311600232416E-2</v>
      </c>
      <c r="Q119" s="204">
        <f t="shared" si="194"/>
        <v>1.8534317458446914E-2</v>
      </c>
      <c r="R119" s="204">
        <f t="shared" si="195"/>
        <v>1.8450122039978645E-2</v>
      </c>
      <c r="S119" s="204">
        <f t="shared" si="196"/>
        <v>-2.0788103015035975E-2</v>
      </c>
    </row>
    <row r="120" spans="1:19" x14ac:dyDescent="0.25">
      <c r="A120" s="179" t="s">
        <v>1</v>
      </c>
      <c r="B120" s="140"/>
      <c r="C120" s="140"/>
      <c r="D120" s="204"/>
      <c r="E120" s="204">
        <f t="shared" si="182"/>
        <v>-9.0946371760254663E-2</v>
      </c>
      <c r="F120" s="204">
        <f t="shared" si="183"/>
        <v>-0.16771577674829119</v>
      </c>
      <c r="G120" s="204">
        <f t="shared" si="184"/>
        <v>-5.2890070417660473E-2</v>
      </c>
      <c r="H120" s="204">
        <f t="shared" si="185"/>
        <v>-0.10487243038214944</v>
      </c>
      <c r="I120" s="204">
        <f t="shared" si="186"/>
        <v>-7.8756643105998392E-2</v>
      </c>
      <c r="J120" s="204">
        <f t="shared" si="187"/>
        <v>4.1357765695269944E-2</v>
      </c>
      <c r="K120" s="204">
        <f t="shared" si="188"/>
        <v>1.0817351244296614E-3</v>
      </c>
      <c r="L120" s="204">
        <f t="shared" si="189"/>
        <v>-7.6527487711733677E-2</v>
      </c>
      <c r="M120" s="204">
        <f t="shared" si="190"/>
        <v>-0.21157557765594359</v>
      </c>
      <c r="N120" s="204">
        <f t="shared" si="191"/>
        <v>0.34648841684727261</v>
      </c>
      <c r="O120" s="204">
        <f t="shared" si="192"/>
        <v>1.4060816085136096E-2</v>
      </c>
      <c r="P120" s="204">
        <f t="shared" si="193"/>
        <v>1.1694345590853361E-2</v>
      </c>
      <c r="Q120" s="204">
        <f t="shared" si="194"/>
        <v>0.16527802574152917</v>
      </c>
      <c r="R120" s="204">
        <f t="shared" si="195"/>
        <v>-3.0104748635082501E-3</v>
      </c>
      <c r="S120" s="204">
        <f t="shared" si="196"/>
        <v>7.0980707440511548E-2</v>
      </c>
    </row>
    <row r="121" spans="1:19" x14ac:dyDescent="0.25">
      <c r="A121" s="179" t="s">
        <v>0</v>
      </c>
      <c r="B121" s="140"/>
      <c r="C121" s="140"/>
      <c r="D121" s="204"/>
      <c r="E121" s="204" t="str">
        <f t="shared" si="182"/>
        <v/>
      </c>
      <c r="F121" s="204" t="str">
        <f t="shared" si="183"/>
        <v/>
      </c>
      <c r="G121" s="204" t="str">
        <f t="shared" si="184"/>
        <v/>
      </c>
      <c r="H121" s="204" t="str">
        <f t="shared" si="185"/>
        <v/>
      </c>
      <c r="I121" s="204" t="str">
        <f t="shared" si="186"/>
        <v/>
      </c>
      <c r="J121" s="204" t="str">
        <f t="shared" si="187"/>
        <v/>
      </c>
      <c r="K121" s="204" t="str">
        <f t="shared" si="188"/>
        <v/>
      </c>
      <c r="L121" s="204" t="str">
        <f t="shared" si="189"/>
        <v/>
      </c>
      <c r="M121" s="204" t="str">
        <f t="shared" si="190"/>
        <v/>
      </c>
      <c r="N121" s="204" t="str">
        <f t="shared" si="191"/>
        <v/>
      </c>
      <c r="O121" s="204" t="str">
        <f t="shared" si="192"/>
        <v/>
      </c>
      <c r="P121" s="204" t="str">
        <f t="shared" si="193"/>
        <v/>
      </c>
      <c r="Q121" s="204" t="str">
        <f t="shared" si="194"/>
        <v/>
      </c>
      <c r="R121" s="204" t="str">
        <f t="shared" si="195"/>
        <v/>
      </c>
      <c r="S121" s="204" t="str">
        <f t="shared" si="196"/>
        <v/>
      </c>
    </row>
    <row r="122" spans="1:19" x14ac:dyDescent="0.25">
      <c r="A122" s="212" t="s">
        <v>248</v>
      </c>
      <c r="B122" s="143"/>
      <c r="C122" s="143"/>
      <c r="D122" s="208"/>
      <c r="E122" s="208">
        <f t="shared" si="182"/>
        <v>-4.1998257011713891E-3</v>
      </c>
      <c r="F122" s="208">
        <f t="shared" si="183"/>
        <v>-4.8347400653976358E-3</v>
      </c>
      <c r="G122" s="208">
        <f t="shared" si="184"/>
        <v>-7.2629525729376643E-2</v>
      </c>
      <c r="H122" s="208">
        <f t="shared" si="185"/>
        <v>1.5520336304513549E-2</v>
      </c>
      <c r="I122" s="208">
        <f t="shared" si="186"/>
        <v>3.0840793202177696E-2</v>
      </c>
      <c r="J122" s="208">
        <f t="shared" si="187"/>
        <v>-7.2797707376310861E-2</v>
      </c>
      <c r="K122" s="208">
        <f t="shared" si="188"/>
        <v>4.3150430437252973E-2</v>
      </c>
      <c r="L122" s="208">
        <f t="shared" si="189"/>
        <v>-4.664418884939836E-2</v>
      </c>
      <c r="M122" s="208">
        <f t="shared" si="190"/>
        <v>-8.2721728402760597E-2</v>
      </c>
      <c r="N122" s="208">
        <f t="shared" si="191"/>
        <v>3.6496031481812574E-2</v>
      </c>
      <c r="O122" s="208">
        <f t="shared" si="192"/>
        <v>2.1217795825010821E-2</v>
      </c>
      <c r="P122" s="208">
        <f t="shared" si="193"/>
        <v>1.4139205138351985E-2</v>
      </c>
      <c r="Q122" s="208">
        <f t="shared" si="194"/>
        <v>5.7662301463698551E-2</v>
      </c>
      <c r="R122" s="208">
        <f t="shared" si="195"/>
        <v>-1.527736992360762E-2</v>
      </c>
      <c r="S122" s="208">
        <f t="shared" si="196"/>
        <v>4.4381765243140192E-2</v>
      </c>
    </row>
  </sheetData>
  <pageMargins left="0.75" right="0.75" top="1" bottom="1" header="0.5" footer="0.5"/>
  <pageSetup paperSize="9" scale="68" fitToHeight="0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W230"/>
  <sheetViews>
    <sheetView showGridLines="0" zoomScale="110" zoomScaleNormal="110" workbookViewId="0">
      <pane ySplit="1" topLeftCell="A2" activePane="bottomLeft" state="frozen"/>
      <selection pane="bottomLeft" activeCell="A2" sqref="A2"/>
    </sheetView>
  </sheetViews>
  <sheetFormatPr defaultRowHeight="11.25" x14ac:dyDescent="0.25"/>
  <cols>
    <col min="1" max="1" width="33.7109375" style="8" customWidth="1"/>
    <col min="2" max="2" width="14.85546875" style="8" bestFit="1" customWidth="1"/>
    <col min="3" max="3" width="92.42578125" style="138" bestFit="1" customWidth="1"/>
    <col min="4" max="4" width="38.28515625" style="8" bestFit="1" customWidth="1"/>
    <col min="5" max="16384" width="9.140625" style="8"/>
  </cols>
  <sheetData>
    <row r="1" spans="1:23" x14ac:dyDescent="0.25">
      <c r="A1" s="26" t="s">
        <v>263</v>
      </c>
      <c r="B1" s="27" t="s">
        <v>149</v>
      </c>
      <c r="C1" s="26" t="s">
        <v>150</v>
      </c>
      <c r="D1" s="26" t="s">
        <v>151</v>
      </c>
    </row>
    <row r="2" spans="1:23" x14ac:dyDescent="0.25">
      <c r="A2" s="28" t="s">
        <v>152</v>
      </c>
      <c r="B2" s="29" t="s">
        <v>37</v>
      </c>
      <c r="C2" s="30" t="s">
        <v>38</v>
      </c>
      <c r="D2" s="31" t="s">
        <v>153</v>
      </c>
    </row>
    <row r="3" spans="1:23" x14ac:dyDescent="0.25">
      <c r="A3" s="32" t="s">
        <v>154</v>
      </c>
      <c r="B3" s="33" t="s">
        <v>39</v>
      </c>
      <c r="C3" s="34" t="s">
        <v>40</v>
      </c>
      <c r="D3" s="35" t="s">
        <v>153</v>
      </c>
    </row>
    <row r="4" spans="1:23" ht="11.25" customHeight="1" x14ac:dyDescent="0.25">
      <c r="A4" s="36" t="s">
        <v>155</v>
      </c>
      <c r="B4" s="37" t="s">
        <v>41</v>
      </c>
      <c r="C4" s="38" t="s">
        <v>156</v>
      </c>
      <c r="D4" s="39" t="s">
        <v>153</v>
      </c>
    </row>
    <row r="5" spans="1:23" ht="11.25" customHeight="1" x14ac:dyDescent="0.25">
      <c r="A5" s="40" t="s">
        <v>46</v>
      </c>
      <c r="B5" s="41" t="s">
        <v>45</v>
      </c>
      <c r="C5" s="42"/>
      <c r="D5" s="43"/>
    </row>
    <row r="6" spans="1:23" ht="11.25" customHeight="1" x14ac:dyDescent="0.25">
      <c r="A6" s="44"/>
      <c r="B6" s="45" t="s">
        <v>45</v>
      </c>
      <c r="C6" s="46" t="s">
        <v>46</v>
      </c>
      <c r="D6" s="39" t="s">
        <v>157</v>
      </c>
    </row>
    <row r="7" spans="1:23" ht="11.25" customHeight="1" x14ac:dyDescent="0.25">
      <c r="A7" s="40" t="s">
        <v>69</v>
      </c>
      <c r="B7" s="41" t="s">
        <v>68</v>
      </c>
      <c r="C7" s="42"/>
      <c r="D7" s="43"/>
    </row>
    <row r="8" spans="1:23" ht="11.25" customHeight="1" x14ac:dyDescent="0.25">
      <c r="A8" s="44"/>
      <c r="B8" s="45" t="s">
        <v>68</v>
      </c>
      <c r="C8" s="46" t="s">
        <v>69</v>
      </c>
      <c r="D8" s="39" t="s">
        <v>158</v>
      </c>
    </row>
    <row r="9" spans="1:23" ht="11.25" customHeight="1" x14ac:dyDescent="0.25">
      <c r="A9" s="47" t="s">
        <v>159</v>
      </c>
      <c r="B9" s="48" t="s">
        <v>160</v>
      </c>
      <c r="C9" s="49"/>
    </row>
    <row r="10" spans="1:23" x14ac:dyDescent="0.25">
      <c r="A10" s="50" t="s">
        <v>161</v>
      </c>
      <c r="B10" s="51" t="s">
        <v>162</v>
      </c>
      <c r="C10" s="52"/>
      <c r="D10" s="52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W10" s="53"/>
    </row>
    <row r="11" spans="1:23" x14ac:dyDescent="0.25">
      <c r="A11" s="54"/>
      <c r="B11" s="55" t="s">
        <v>78</v>
      </c>
      <c r="C11" s="56" t="s">
        <v>79</v>
      </c>
      <c r="D11" s="57" t="s">
        <v>158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W11" s="53"/>
    </row>
    <row r="12" spans="1:23" x14ac:dyDescent="0.25">
      <c r="A12" s="58"/>
      <c r="B12" s="59" t="s">
        <v>80</v>
      </c>
      <c r="C12" s="60" t="s">
        <v>81</v>
      </c>
      <c r="D12" s="61" t="s">
        <v>158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W12" s="53"/>
    </row>
    <row r="13" spans="1:23" x14ac:dyDescent="0.25">
      <c r="A13" s="58"/>
      <c r="B13" s="59" t="s">
        <v>86</v>
      </c>
      <c r="C13" s="60" t="s">
        <v>87</v>
      </c>
      <c r="D13" s="61" t="s">
        <v>158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W13" s="53"/>
    </row>
    <row r="14" spans="1:23" x14ac:dyDescent="0.25">
      <c r="A14" s="58"/>
      <c r="B14" s="59" t="s">
        <v>88</v>
      </c>
      <c r="C14" s="60" t="s">
        <v>89</v>
      </c>
      <c r="D14" s="61" t="s">
        <v>158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W14" s="53"/>
    </row>
    <row r="15" spans="1:23" x14ac:dyDescent="0.25">
      <c r="A15" s="58"/>
      <c r="B15" s="59" t="s">
        <v>90</v>
      </c>
      <c r="C15" s="60" t="s">
        <v>91</v>
      </c>
      <c r="D15" s="61" t="s">
        <v>158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W15" s="53"/>
    </row>
    <row r="16" spans="1:23" ht="11.25" customHeight="1" x14ac:dyDescent="0.25">
      <c r="A16" s="62"/>
      <c r="B16" s="63" t="s">
        <v>92</v>
      </c>
      <c r="C16" s="64" t="s">
        <v>93</v>
      </c>
      <c r="D16" s="65" t="s">
        <v>158</v>
      </c>
    </row>
    <row r="17" spans="1:4" ht="11.25" customHeight="1" x14ac:dyDescent="0.25">
      <c r="A17" s="50" t="s">
        <v>163</v>
      </c>
      <c r="B17" s="51" t="s">
        <v>164</v>
      </c>
      <c r="C17" s="52"/>
      <c r="D17" s="66"/>
    </row>
    <row r="18" spans="1:4" ht="11.25" customHeight="1" x14ac:dyDescent="0.25">
      <c r="A18" s="54"/>
      <c r="B18" s="55" t="s">
        <v>53</v>
      </c>
      <c r="C18" s="56" t="s">
        <v>54</v>
      </c>
      <c r="D18" s="57" t="s">
        <v>158</v>
      </c>
    </row>
    <row r="19" spans="1:4" ht="11.25" customHeight="1" x14ac:dyDescent="0.25">
      <c r="A19" s="58"/>
      <c r="B19" s="59" t="s">
        <v>55</v>
      </c>
      <c r="C19" s="60" t="s">
        <v>56</v>
      </c>
      <c r="D19" s="67" t="s">
        <v>158</v>
      </c>
    </row>
    <row r="20" spans="1:4" ht="11.25" customHeight="1" x14ac:dyDescent="0.25">
      <c r="A20" s="58"/>
      <c r="B20" s="59" t="s">
        <v>57</v>
      </c>
      <c r="C20" s="60" t="s">
        <v>58</v>
      </c>
      <c r="D20" s="67" t="s">
        <v>158</v>
      </c>
    </row>
    <row r="21" spans="1:4" ht="11.25" customHeight="1" x14ac:dyDescent="0.25">
      <c r="A21" s="58"/>
      <c r="B21" s="59" t="s">
        <v>82</v>
      </c>
      <c r="C21" s="60" t="s">
        <v>83</v>
      </c>
      <c r="D21" s="67" t="s">
        <v>158</v>
      </c>
    </row>
    <row r="22" spans="1:4" ht="11.25" customHeight="1" x14ac:dyDescent="0.25">
      <c r="A22" s="58"/>
      <c r="B22" s="59" t="s">
        <v>84</v>
      </c>
      <c r="C22" s="60" t="s">
        <v>85</v>
      </c>
      <c r="D22" s="67" t="s">
        <v>158</v>
      </c>
    </row>
    <row r="23" spans="1:4" ht="11.25" customHeight="1" x14ac:dyDescent="0.25">
      <c r="A23" s="58"/>
      <c r="B23" s="59" t="s">
        <v>94</v>
      </c>
      <c r="C23" s="60" t="s">
        <v>95</v>
      </c>
      <c r="D23" s="67" t="s">
        <v>158</v>
      </c>
    </row>
    <row r="24" spans="1:4" ht="11.25" customHeight="1" x14ac:dyDescent="0.25">
      <c r="A24" s="58"/>
      <c r="B24" s="59" t="s">
        <v>96</v>
      </c>
      <c r="C24" s="60" t="s">
        <v>97</v>
      </c>
      <c r="D24" s="67" t="s">
        <v>158</v>
      </c>
    </row>
    <row r="25" spans="1:4" ht="11.25" customHeight="1" x14ac:dyDescent="0.25">
      <c r="A25" s="62"/>
      <c r="B25" s="63" t="s">
        <v>98</v>
      </c>
      <c r="C25" s="64" t="s">
        <v>99</v>
      </c>
      <c r="D25" s="65" t="s">
        <v>158</v>
      </c>
    </row>
    <row r="26" spans="1:4" ht="11.25" customHeight="1" x14ac:dyDescent="0.25">
      <c r="A26" s="68" t="s">
        <v>165</v>
      </c>
      <c r="B26" s="69" t="s">
        <v>166</v>
      </c>
      <c r="C26" s="70"/>
      <c r="D26" s="66"/>
    </row>
    <row r="27" spans="1:4" ht="11.25" customHeight="1" x14ac:dyDescent="0.25">
      <c r="A27" s="54"/>
      <c r="B27" s="55" t="s">
        <v>147</v>
      </c>
      <c r="C27" s="56" t="s">
        <v>148</v>
      </c>
      <c r="D27" s="57" t="s">
        <v>158</v>
      </c>
    </row>
    <row r="28" spans="1:4" ht="11.25" customHeight="1" x14ac:dyDescent="0.25">
      <c r="A28" s="58"/>
      <c r="B28" s="59" t="s">
        <v>74</v>
      </c>
      <c r="C28" s="60" t="s">
        <v>75</v>
      </c>
      <c r="D28" s="67" t="s">
        <v>158</v>
      </c>
    </row>
    <row r="29" spans="1:4" ht="11.25" customHeight="1" x14ac:dyDescent="0.25">
      <c r="A29" s="58"/>
      <c r="B29" s="59" t="s">
        <v>76</v>
      </c>
      <c r="C29" s="60" t="s">
        <v>77</v>
      </c>
      <c r="D29" s="67" t="s">
        <v>158</v>
      </c>
    </row>
    <row r="30" spans="1:4" ht="11.25" customHeight="1" x14ac:dyDescent="0.25">
      <c r="A30" s="40" t="s">
        <v>167</v>
      </c>
      <c r="B30" s="71" t="s">
        <v>168</v>
      </c>
      <c r="C30" s="72"/>
      <c r="D30" s="43"/>
    </row>
    <row r="31" spans="1:4" ht="11.25" customHeight="1" x14ac:dyDescent="0.25">
      <c r="A31" s="73"/>
      <c r="B31" s="74" t="s">
        <v>107</v>
      </c>
      <c r="C31" s="75" t="s">
        <v>108</v>
      </c>
      <c r="D31" s="35" t="s">
        <v>169</v>
      </c>
    </row>
    <row r="32" spans="1:4" ht="11.25" customHeight="1" x14ac:dyDescent="0.25">
      <c r="A32" s="76"/>
      <c r="B32" s="45" t="s">
        <v>72</v>
      </c>
      <c r="C32" s="77" t="s">
        <v>73</v>
      </c>
      <c r="D32" s="39" t="s">
        <v>158</v>
      </c>
    </row>
    <row r="33" spans="1:4" ht="11.25" customHeight="1" x14ac:dyDescent="0.25">
      <c r="A33" s="40" t="s">
        <v>50</v>
      </c>
      <c r="B33" s="41" t="s">
        <v>49</v>
      </c>
      <c r="C33" s="42"/>
      <c r="D33" s="43"/>
    </row>
    <row r="34" spans="1:4" ht="11.25" customHeight="1" x14ac:dyDescent="0.25">
      <c r="A34" s="78"/>
      <c r="B34" s="45" t="s">
        <v>49</v>
      </c>
      <c r="C34" s="46" t="s">
        <v>50</v>
      </c>
      <c r="D34" s="39" t="s">
        <v>157</v>
      </c>
    </row>
    <row r="35" spans="1:4" ht="11.25" customHeight="1" x14ac:dyDescent="0.25">
      <c r="A35" s="40" t="s">
        <v>71</v>
      </c>
      <c r="B35" s="79" t="s">
        <v>170</v>
      </c>
      <c r="C35" s="42"/>
      <c r="D35" s="80"/>
    </row>
    <row r="36" spans="1:4" ht="11.25" customHeight="1" x14ac:dyDescent="0.25">
      <c r="A36" s="81" t="s">
        <v>171</v>
      </c>
      <c r="B36" s="82" t="s">
        <v>137</v>
      </c>
      <c r="C36" s="83"/>
      <c r="D36" s="84"/>
    </row>
    <row r="37" spans="1:4" ht="11.25" customHeight="1" x14ac:dyDescent="0.25">
      <c r="A37" s="58"/>
      <c r="B37" s="59" t="s">
        <v>137</v>
      </c>
      <c r="C37" s="60" t="s">
        <v>138</v>
      </c>
      <c r="D37" s="61" t="s">
        <v>169</v>
      </c>
    </row>
    <row r="38" spans="1:4" ht="11.25" customHeight="1" x14ac:dyDescent="0.25">
      <c r="A38" s="85" t="s">
        <v>8</v>
      </c>
      <c r="B38" s="86"/>
      <c r="C38" s="87"/>
      <c r="D38" s="88"/>
    </row>
    <row r="39" spans="1:4" ht="11.25" customHeight="1" x14ac:dyDescent="0.25">
      <c r="A39" s="89"/>
      <c r="B39" s="90" t="s">
        <v>172</v>
      </c>
      <c r="C39" s="91" t="s">
        <v>173</v>
      </c>
      <c r="D39" s="92" t="s">
        <v>174</v>
      </c>
    </row>
    <row r="40" spans="1:4" ht="11.25" customHeight="1" x14ac:dyDescent="0.25">
      <c r="A40" s="89"/>
      <c r="B40" s="90" t="s">
        <v>175</v>
      </c>
      <c r="C40" s="91" t="s">
        <v>176</v>
      </c>
      <c r="D40" s="92" t="s">
        <v>174</v>
      </c>
    </row>
    <row r="41" spans="1:4" ht="11.25" customHeight="1" x14ac:dyDescent="0.25">
      <c r="A41" s="89"/>
      <c r="B41" s="90" t="s">
        <v>177</v>
      </c>
      <c r="C41" s="91" t="s">
        <v>178</v>
      </c>
      <c r="D41" s="92" t="s">
        <v>174</v>
      </c>
    </row>
    <row r="42" spans="1:4" ht="11.25" customHeight="1" x14ac:dyDescent="0.25">
      <c r="A42" s="89"/>
      <c r="B42" s="90" t="s">
        <v>179</v>
      </c>
      <c r="C42" s="91" t="s">
        <v>180</v>
      </c>
      <c r="D42" s="92" t="s">
        <v>174</v>
      </c>
    </row>
    <row r="43" spans="1:4" ht="11.25" customHeight="1" x14ac:dyDescent="0.25">
      <c r="A43" s="93"/>
      <c r="B43" s="94" t="s">
        <v>181</v>
      </c>
      <c r="C43" s="95" t="s">
        <v>182</v>
      </c>
      <c r="D43" s="96" t="s">
        <v>174</v>
      </c>
    </row>
    <row r="44" spans="1:4" ht="11.25" customHeight="1" x14ac:dyDescent="0.25">
      <c r="A44" s="85" t="s">
        <v>183</v>
      </c>
      <c r="B44" s="86"/>
      <c r="C44" s="87"/>
      <c r="D44" s="88"/>
    </row>
    <row r="45" spans="1:4" ht="11.25" customHeight="1" x14ac:dyDescent="0.25">
      <c r="A45" s="97" t="s">
        <v>19</v>
      </c>
      <c r="B45" s="98"/>
      <c r="C45" s="99"/>
      <c r="D45" s="100"/>
    </row>
    <row r="46" spans="1:4" x14ac:dyDescent="0.25">
      <c r="A46" s="97" t="s">
        <v>24</v>
      </c>
      <c r="B46" s="100"/>
      <c r="C46" s="100"/>
      <c r="D46" s="100"/>
    </row>
    <row r="47" spans="1:4" x14ac:dyDescent="0.25">
      <c r="A47" s="101" t="s">
        <v>18</v>
      </c>
      <c r="B47" s="102"/>
      <c r="C47" s="102"/>
      <c r="D47" s="102"/>
    </row>
    <row r="48" spans="1:4" x14ac:dyDescent="0.25">
      <c r="A48" s="89"/>
      <c r="B48" s="90" t="s">
        <v>184</v>
      </c>
      <c r="C48" s="91" t="s">
        <v>24</v>
      </c>
      <c r="D48" s="92" t="s">
        <v>174</v>
      </c>
    </row>
    <row r="49" spans="1:4" x14ac:dyDescent="0.25">
      <c r="A49" s="89"/>
      <c r="B49" s="90" t="s">
        <v>185</v>
      </c>
      <c r="C49" s="91" t="s">
        <v>186</v>
      </c>
      <c r="D49" s="92" t="s">
        <v>174</v>
      </c>
    </row>
    <row r="50" spans="1:4" x14ac:dyDescent="0.25">
      <c r="A50" s="89"/>
      <c r="B50" s="90" t="s">
        <v>187</v>
      </c>
      <c r="C50" s="91" t="s">
        <v>188</v>
      </c>
      <c r="D50" s="92" t="s">
        <v>174</v>
      </c>
    </row>
    <row r="51" spans="1:4" x14ac:dyDescent="0.25">
      <c r="A51" s="89"/>
      <c r="B51" s="90" t="s">
        <v>189</v>
      </c>
      <c r="C51" s="91" t="s">
        <v>190</v>
      </c>
      <c r="D51" s="92" t="s">
        <v>174</v>
      </c>
    </row>
    <row r="52" spans="1:4" x14ac:dyDescent="0.25">
      <c r="A52" s="89"/>
      <c r="B52" s="90" t="s">
        <v>191</v>
      </c>
      <c r="C52" s="91" t="s">
        <v>192</v>
      </c>
      <c r="D52" s="92" t="s">
        <v>174</v>
      </c>
    </row>
    <row r="53" spans="1:4" x14ac:dyDescent="0.25">
      <c r="A53" s="89"/>
      <c r="B53" s="90" t="s">
        <v>193</v>
      </c>
      <c r="C53" s="91" t="s">
        <v>194</v>
      </c>
      <c r="D53" s="92" t="s">
        <v>174</v>
      </c>
    </row>
    <row r="54" spans="1:4" x14ac:dyDescent="0.25">
      <c r="A54" s="89"/>
      <c r="B54" s="90" t="s">
        <v>195</v>
      </c>
      <c r="C54" s="91" t="s">
        <v>196</v>
      </c>
      <c r="D54" s="92" t="s">
        <v>174</v>
      </c>
    </row>
    <row r="55" spans="1:4" ht="11.25" customHeight="1" thickBot="1" x14ac:dyDescent="0.3">
      <c r="A55" s="103"/>
      <c r="B55" s="104" t="s">
        <v>197</v>
      </c>
      <c r="C55" s="105" t="s">
        <v>198</v>
      </c>
      <c r="D55" s="106" t="s">
        <v>174</v>
      </c>
    </row>
    <row r="56" spans="1:4" ht="11.25" customHeight="1" x14ac:dyDescent="0.25">
      <c r="A56" s="68" t="s">
        <v>7</v>
      </c>
      <c r="B56" s="69" t="s">
        <v>199</v>
      </c>
      <c r="C56" s="70"/>
      <c r="D56" s="107"/>
    </row>
    <row r="57" spans="1:4" x14ac:dyDescent="0.25">
      <c r="A57" s="108" t="s">
        <v>26</v>
      </c>
      <c r="B57" s="109" t="s">
        <v>109</v>
      </c>
      <c r="C57" s="110"/>
      <c r="D57" s="111"/>
    </row>
    <row r="58" spans="1:4" ht="11.25" customHeight="1" x14ac:dyDescent="0.25">
      <c r="A58" s="112"/>
      <c r="B58" s="113" t="s">
        <v>109</v>
      </c>
      <c r="C58" s="114" t="s">
        <v>110</v>
      </c>
      <c r="D58" s="115" t="s">
        <v>169</v>
      </c>
    </row>
    <row r="59" spans="1:4" ht="11.25" customHeight="1" x14ac:dyDescent="0.25">
      <c r="A59" s="97" t="s">
        <v>25</v>
      </c>
      <c r="B59" s="98"/>
      <c r="C59" s="99"/>
      <c r="D59" s="100"/>
    </row>
    <row r="60" spans="1:4" ht="11.25" customHeight="1" x14ac:dyDescent="0.25">
      <c r="A60" s="116"/>
      <c r="B60" s="90" t="s">
        <v>200</v>
      </c>
      <c r="C60" s="91" t="s">
        <v>201</v>
      </c>
      <c r="D60" s="92" t="s">
        <v>174</v>
      </c>
    </row>
    <row r="61" spans="1:4" ht="11.25" customHeight="1" x14ac:dyDescent="0.25">
      <c r="A61" s="116"/>
      <c r="B61" s="90" t="s">
        <v>202</v>
      </c>
      <c r="C61" s="91" t="s">
        <v>203</v>
      </c>
      <c r="D61" s="92" t="s">
        <v>174</v>
      </c>
    </row>
    <row r="62" spans="1:4" ht="11.25" customHeight="1" x14ac:dyDescent="0.25">
      <c r="A62" s="116"/>
      <c r="B62" s="90" t="s">
        <v>204</v>
      </c>
      <c r="C62" s="91" t="s">
        <v>205</v>
      </c>
      <c r="D62" s="92" t="s">
        <v>174</v>
      </c>
    </row>
    <row r="63" spans="1:4" ht="11.25" customHeight="1" x14ac:dyDescent="0.25">
      <c r="A63" s="117"/>
      <c r="B63" s="118" t="s">
        <v>206</v>
      </c>
      <c r="C63" s="119" t="s">
        <v>207</v>
      </c>
      <c r="D63" s="120" t="s">
        <v>174</v>
      </c>
    </row>
    <row r="64" spans="1:4" ht="11.25" customHeight="1" x14ac:dyDescent="0.25">
      <c r="A64" s="97" t="s">
        <v>17</v>
      </c>
      <c r="B64" s="98"/>
      <c r="C64" s="99"/>
      <c r="D64" s="100"/>
    </row>
    <row r="65" spans="1:4" ht="11.25" customHeight="1" x14ac:dyDescent="0.25">
      <c r="A65" s="116"/>
      <c r="B65" s="90" t="s">
        <v>208</v>
      </c>
      <c r="C65" s="91" t="s">
        <v>209</v>
      </c>
      <c r="D65" s="92" t="s">
        <v>174</v>
      </c>
    </row>
    <row r="66" spans="1:4" ht="11.25" customHeight="1" x14ac:dyDescent="0.25">
      <c r="A66" s="116"/>
      <c r="B66" s="90" t="s">
        <v>210</v>
      </c>
      <c r="C66" s="91" t="s">
        <v>211</v>
      </c>
      <c r="D66" s="92" t="s">
        <v>174</v>
      </c>
    </row>
    <row r="67" spans="1:4" ht="11.25" customHeight="1" x14ac:dyDescent="0.25">
      <c r="A67" s="116"/>
      <c r="B67" s="90" t="s">
        <v>212</v>
      </c>
      <c r="C67" s="91" t="s">
        <v>213</v>
      </c>
      <c r="D67" s="92" t="s">
        <v>174</v>
      </c>
    </row>
    <row r="68" spans="1:4" ht="11.25" customHeight="1" x14ac:dyDescent="0.25">
      <c r="A68" s="116"/>
      <c r="B68" s="90" t="s">
        <v>214</v>
      </c>
      <c r="C68" s="91" t="s">
        <v>215</v>
      </c>
      <c r="D68" s="92" t="s">
        <v>174</v>
      </c>
    </row>
    <row r="69" spans="1:4" ht="11.25" customHeight="1" x14ac:dyDescent="0.25">
      <c r="A69" s="116"/>
      <c r="B69" s="90" t="s">
        <v>216</v>
      </c>
      <c r="C69" s="91" t="s">
        <v>217</v>
      </c>
      <c r="D69" s="92" t="s">
        <v>174</v>
      </c>
    </row>
    <row r="70" spans="1:4" ht="11.25" customHeight="1" x14ac:dyDescent="0.25">
      <c r="A70" s="116"/>
      <c r="B70" s="90" t="s">
        <v>218</v>
      </c>
      <c r="C70" s="91" t="s">
        <v>219</v>
      </c>
      <c r="D70" s="92" t="s">
        <v>174</v>
      </c>
    </row>
    <row r="71" spans="1:4" ht="11.25" customHeight="1" x14ac:dyDescent="0.25">
      <c r="A71" s="121"/>
      <c r="B71" s="94" t="s">
        <v>220</v>
      </c>
      <c r="C71" s="95" t="s">
        <v>221</v>
      </c>
      <c r="D71" s="96" t="s">
        <v>174</v>
      </c>
    </row>
    <row r="72" spans="1:4" x14ac:dyDescent="0.25">
      <c r="A72" s="108" t="s">
        <v>16</v>
      </c>
      <c r="B72" s="109" t="s">
        <v>111</v>
      </c>
      <c r="C72" s="110"/>
      <c r="D72" s="111"/>
    </row>
    <row r="73" spans="1:4" ht="11.25" customHeight="1" thickBot="1" x14ac:dyDescent="0.3">
      <c r="A73" s="103"/>
      <c r="B73" s="122" t="s">
        <v>111</v>
      </c>
      <c r="C73" s="123" t="s">
        <v>112</v>
      </c>
      <c r="D73" s="124" t="s">
        <v>169</v>
      </c>
    </row>
    <row r="74" spans="1:4" ht="11.25" customHeight="1" x14ac:dyDescent="0.25">
      <c r="A74" s="68" t="s">
        <v>6</v>
      </c>
      <c r="B74" s="69" t="s">
        <v>135</v>
      </c>
      <c r="C74" s="70"/>
      <c r="D74" s="107"/>
    </row>
    <row r="75" spans="1:4" ht="11.25" customHeight="1" x14ac:dyDescent="0.25">
      <c r="A75" s="125"/>
      <c r="B75" s="126" t="s">
        <v>135</v>
      </c>
      <c r="C75" s="127" t="s">
        <v>136</v>
      </c>
      <c r="D75" s="128" t="s">
        <v>169</v>
      </c>
    </row>
    <row r="76" spans="1:4" ht="11.25" customHeight="1" x14ac:dyDescent="0.25">
      <c r="A76" s="85" t="s">
        <v>222</v>
      </c>
      <c r="B76" s="86"/>
      <c r="C76" s="87"/>
      <c r="D76" s="88"/>
    </row>
    <row r="77" spans="1:4" ht="11.25" customHeight="1" x14ac:dyDescent="0.25">
      <c r="A77" s="116"/>
      <c r="B77" s="90" t="s">
        <v>223</v>
      </c>
      <c r="C77" s="91" t="s">
        <v>224</v>
      </c>
      <c r="D77" s="92" t="s">
        <v>174</v>
      </c>
    </row>
    <row r="78" spans="1:4" ht="11.25" customHeight="1" x14ac:dyDescent="0.25">
      <c r="A78" s="117"/>
      <c r="B78" s="118" t="s">
        <v>225</v>
      </c>
      <c r="C78" s="119" t="s">
        <v>226</v>
      </c>
      <c r="D78" s="120" t="s">
        <v>174</v>
      </c>
    </row>
    <row r="79" spans="1:4" ht="11.25" customHeight="1" x14ac:dyDescent="0.25">
      <c r="A79" s="85" t="s">
        <v>23</v>
      </c>
      <c r="B79" s="86"/>
      <c r="C79" s="87"/>
      <c r="D79" s="88"/>
    </row>
    <row r="80" spans="1:4" ht="11.25" customHeight="1" x14ac:dyDescent="0.25">
      <c r="A80" s="117"/>
      <c r="B80" s="118" t="s">
        <v>227</v>
      </c>
      <c r="C80" s="119" t="s">
        <v>228</v>
      </c>
      <c r="D80" s="120" t="s">
        <v>174</v>
      </c>
    </row>
    <row r="81" spans="1:4" ht="11.25" customHeight="1" x14ac:dyDescent="0.25">
      <c r="A81" s="85" t="s">
        <v>14</v>
      </c>
      <c r="B81" s="86"/>
      <c r="C81" s="87"/>
      <c r="D81" s="88"/>
    </row>
    <row r="82" spans="1:4" ht="11.25" customHeight="1" x14ac:dyDescent="0.25">
      <c r="A82" s="116"/>
      <c r="B82" s="90" t="s">
        <v>229</v>
      </c>
      <c r="C82" s="91" t="s">
        <v>230</v>
      </c>
      <c r="D82" s="92" t="s">
        <v>174</v>
      </c>
    </row>
    <row r="83" spans="1:4" ht="11.25" customHeight="1" x14ac:dyDescent="0.25">
      <c r="A83" s="116"/>
      <c r="B83" s="90" t="s">
        <v>231</v>
      </c>
      <c r="C83" s="91" t="s">
        <v>232</v>
      </c>
      <c r="D83" s="92" t="s">
        <v>174</v>
      </c>
    </row>
    <row r="84" spans="1:4" ht="11.25" customHeight="1" x14ac:dyDescent="0.25">
      <c r="A84" s="116"/>
      <c r="B84" s="90" t="s">
        <v>233</v>
      </c>
      <c r="C84" s="91" t="s">
        <v>234</v>
      </c>
      <c r="D84" s="92" t="s">
        <v>174</v>
      </c>
    </row>
    <row r="85" spans="1:4" ht="11.25" customHeight="1" x14ac:dyDescent="0.25">
      <c r="A85" s="116"/>
      <c r="B85" s="90" t="s">
        <v>235</v>
      </c>
      <c r="C85" s="91" t="s">
        <v>236</v>
      </c>
      <c r="D85" s="92" t="s">
        <v>174</v>
      </c>
    </row>
    <row r="86" spans="1:4" ht="11.25" customHeight="1" thickBot="1" x14ac:dyDescent="0.3">
      <c r="A86" s="129"/>
      <c r="B86" s="104" t="s">
        <v>237</v>
      </c>
      <c r="C86" s="105" t="s">
        <v>238</v>
      </c>
      <c r="D86" s="106" t="s">
        <v>174</v>
      </c>
    </row>
    <row r="87" spans="1:4" ht="11.25" customHeight="1" x14ac:dyDescent="0.25">
      <c r="A87" s="68" t="s">
        <v>5</v>
      </c>
      <c r="B87" s="69" t="s">
        <v>239</v>
      </c>
      <c r="C87" s="70"/>
      <c r="D87" s="107"/>
    </row>
    <row r="88" spans="1:4" x14ac:dyDescent="0.25">
      <c r="A88" s="108" t="s">
        <v>27</v>
      </c>
      <c r="B88" s="109" t="s">
        <v>130</v>
      </c>
      <c r="C88" s="110"/>
      <c r="D88" s="111"/>
    </row>
    <row r="89" spans="1:4" ht="11.25" customHeight="1" x14ac:dyDescent="0.25">
      <c r="A89" s="112"/>
      <c r="B89" s="113" t="s">
        <v>130</v>
      </c>
      <c r="C89" s="114" t="s">
        <v>131</v>
      </c>
      <c r="D89" s="115" t="s">
        <v>169</v>
      </c>
    </row>
    <row r="90" spans="1:4" ht="11.25" customHeight="1" x14ac:dyDescent="0.25">
      <c r="A90" s="97" t="s">
        <v>13</v>
      </c>
      <c r="B90" s="98"/>
      <c r="C90" s="99"/>
      <c r="D90" s="100"/>
    </row>
    <row r="91" spans="1:4" ht="11.25" customHeight="1" x14ac:dyDescent="0.25">
      <c r="A91" s="117"/>
      <c r="B91" s="118" t="s">
        <v>240</v>
      </c>
      <c r="C91" s="119" t="s">
        <v>241</v>
      </c>
      <c r="D91" s="120" t="s">
        <v>174</v>
      </c>
    </row>
    <row r="92" spans="1:4" ht="11.25" customHeight="1" x14ac:dyDescent="0.25">
      <c r="A92" s="97" t="s">
        <v>22</v>
      </c>
      <c r="B92" s="98"/>
      <c r="C92" s="99"/>
      <c r="D92" s="100"/>
    </row>
    <row r="93" spans="1:4" ht="11.25" customHeight="1" x14ac:dyDescent="0.25">
      <c r="A93" s="116"/>
      <c r="B93" s="90" t="s">
        <v>242</v>
      </c>
      <c r="C93" s="91" t="s">
        <v>243</v>
      </c>
      <c r="D93" s="92" t="s">
        <v>174</v>
      </c>
    </row>
    <row r="94" spans="1:4" ht="11.25" customHeight="1" x14ac:dyDescent="0.25">
      <c r="A94" s="121"/>
      <c r="B94" s="94" t="s">
        <v>244</v>
      </c>
      <c r="C94" s="95" t="s">
        <v>245</v>
      </c>
      <c r="D94" s="96" t="s">
        <v>174</v>
      </c>
    </row>
    <row r="95" spans="1:4" x14ac:dyDescent="0.25">
      <c r="A95" s="108" t="s">
        <v>21</v>
      </c>
      <c r="B95" s="109" t="s">
        <v>132</v>
      </c>
      <c r="C95" s="110"/>
      <c r="D95" s="111"/>
    </row>
    <row r="96" spans="1:4" ht="11.25" customHeight="1" thickBot="1" x14ac:dyDescent="0.3">
      <c r="A96" s="103"/>
      <c r="B96" s="122" t="s">
        <v>132</v>
      </c>
      <c r="C96" s="123" t="s">
        <v>12</v>
      </c>
      <c r="D96" s="124" t="s">
        <v>169</v>
      </c>
    </row>
    <row r="97" spans="1:4" ht="11.25" customHeight="1" x14ac:dyDescent="0.25">
      <c r="A97" s="81" t="s">
        <v>4</v>
      </c>
      <c r="B97" s="82" t="s">
        <v>101</v>
      </c>
      <c r="C97" s="83"/>
      <c r="D97" s="84"/>
    </row>
    <row r="98" spans="1:4" ht="11.25" customHeight="1" thickBot="1" x14ac:dyDescent="0.3">
      <c r="A98" s="130"/>
      <c r="B98" s="131" t="s">
        <v>101</v>
      </c>
      <c r="C98" s="132" t="s">
        <v>102</v>
      </c>
      <c r="D98" s="133" t="s">
        <v>246</v>
      </c>
    </row>
    <row r="99" spans="1:4" ht="11.25" customHeight="1" x14ac:dyDescent="0.25">
      <c r="A99" s="81" t="s">
        <v>3</v>
      </c>
      <c r="B99" s="82" t="s">
        <v>123</v>
      </c>
      <c r="C99" s="83"/>
      <c r="D99" s="84"/>
    </row>
    <row r="100" spans="1:4" ht="11.25" customHeight="1" thickBot="1" x14ac:dyDescent="0.3">
      <c r="A100" s="130"/>
      <c r="B100" s="131" t="s">
        <v>123</v>
      </c>
      <c r="C100" s="132" t="s">
        <v>124</v>
      </c>
      <c r="D100" s="133" t="s">
        <v>246</v>
      </c>
    </row>
    <row r="101" spans="1:4" ht="11.25" customHeight="1" x14ac:dyDescent="0.25">
      <c r="A101" s="81" t="s">
        <v>2</v>
      </c>
      <c r="B101" s="82" t="s">
        <v>247</v>
      </c>
      <c r="C101" s="83"/>
      <c r="D101" s="84"/>
    </row>
    <row r="102" spans="1:4" ht="11.25" customHeight="1" x14ac:dyDescent="0.25">
      <c r="A102" s="134"/>
      <c r="B102" s="59" t="s">
        <v>139</v>
      </c>
      <c r="C102" s="60" t="s">
        <v>140</v>
      </c>
      <c r="D102" s="67" t="s">
        <v>169</v>
      </c>
    </row>
    <row r="103" spans="1:4" ht="11.25" customHeight="1" x14ac:dyDescent="0.25">
      <c r="A103" s="134"/>
      <c r="B103" s="59" t="s">
        <v>117</v>
      </c>
      <c r="C103" s="60" t="s">
        <v>118</v>
      </c>
      <c r="D103" s="67" t="s">
        <v>169</v>
      </c>
    </row>
    <row r="104" spans="1:4" ht="11.25" customHeight="1" x14ac:dyDescent="0.25">
      <c r="A104" s="134"/>
      <c r="B104" s="59" t="s">
        <v>119</v>
      </c>
      <c r="C104" s="60" t="s">
        <v>120</v>
      </c>
      <c r="D104" s="67" t="s">
        <v>169</v>
      </c>
    </row>
    <row r="105" spans="1:4" ht="11.25" customHeight="1" thickBot="1" x14ac:dyDescent="0.3">
      <c r="A105" s="130"/>
      <c r="B105" s="131" t="s">
        <v>121</v>
      </c>
      <c r="C105" s="132" t="s">
        <v>122</v>
      </c>
      <c r="D105" s="133" t="s">
        <v>169</v>
      </c>
    </row>
    <row r="106" spans="1:4" ht="11.25" customHeight="1" x14ac:dyDescent="0.25">
      <c r="A106" s="81" t="s">
        <v>1</v>
      </c>
      <c r="B106" s="82" t="s">
        <v>103</v>
      </c>
      <c r="C106" s="83"/>
      <c r="D106" s="84"/>
    </row>
    <row r="107" spans="1:4" ht="11.25" customHeight="1" thickBot="1" x14ac:dyDescent="0.3">
      <c r="A107" s="130"/>
      <c r="B107" s="131" t="s">
        <v>103</v>
      </c>
      <c r="C107" s="132" t="s">
        <v>104</v>
      </c>
      <c r="D107" s="133" t="s">
        <v>246</v>
      </c>
    </row>
    <row r="108" spans="1:4" ht="11.25" customHeight="1" x14ac:dyDescent="0.25">
      <c r="A108" s="81" t="s">
        <v>0</v>
      </c>
      <c r="B108" s="82" t="s">
        <v>128</v>
      </c>
      <c r="C108" s="83"/>
      <c r="D108" s="84"/>
    </row>
    <row r="109" spans="1:4" ht="11.25" customHeight="1" thickBot="1" x14ac:dyDescent="0.3">
      <c r="A109" s="130"/>
      <c r="B109" s="131" t="s">
        <v>128</v>
      </c>
      <c r="C109" s="132" t="s">
        <v>129</v>
      </c>
      <c r="D109" s="133" t="s">
        <v>169</v>
      </c>
    </row>
    <row r="110" spans="1:4" ht="11.25" customHeight="1" x14ac:dyDescent="0.25">
      <c r="A110" s="81" t="s">
        <v>248</v>
      </c>
      <c r="B110" s="82" t="s">
        <v>249</v>
      </c>
      <c r="C110" s="83"/>
      <c r="D110" s="84"/>
    </row>
    <row r="111" spans="1:4" ht="11.25" customHeight="1" x14ac:dyDescent="0.25">
      <c r="A111" s="134"/>
      <c r="B111" s="59" t="s">
        <v>133</v>
      </c>
      <c r="C111" s="60" t="s">
        <v>134</v>
      </c>
      <c r="D111" s="67" t="s">
        <v>169</v>
      </c>
    </row>
    <row r="112" spans="1:4" ht="11.25" customHeight="1" thickBot="1" x14ac:dyDescent="0.3">
      <c r="A112" s="130"/>
      <c r="B112" s="131" t="s">
        <v>145</v>
      </c>
      <c r="C112" s="132" t="s">
        <v>146</v>
      </c>
      <c r="D112" s="133" t="s">
        <v>169</v>
      </c>
    </row>
    <row r="113" spans="1:3" ht="11.25" customHeight="1" x14ac:dyDescent="0.25">
      <c r="A113" s="135"/>
      <c r="B113" s="135"/>
      <c r="C113" s="136"/>
    </row>
    <row r="114" spans="1:3" x14ac:dyDescent="0.25">
      <c r="C114" s="137"/>
    </row>
    <row r="116" spans="1:3" x14ac:dyDescent="0.25">
      <c r="C116" s="8"/>
    </row>
    <row r="117" spans="1:3" x14ac:dyDescent="0.25">
      <c r="C117" s="8"/>
    </row>
    <row r="118" spans="1:3" x14ac:dyDescent="0.25">
      <c r="C118" s="8"/>
    </row>
    <row r="119" spans="1:3" x14ac:dyDescent="0.25">
      <c r="C119" s="8"/>
    </row>
    <row r="120" spans="1:3" x14ac:dyDescent="0.25">
      <c r="C120" s="8"/>
    </row>
    <row r="121" spans="1:3" x14ac:dyDescent="0.25">
      <c r="C121" s="8"/>
    </row>
    <row r="122" spans="1:3" x14ac:dyDescent="0.25">
      <c r="C122" s="8"/>
    </row>
    <row r="123" spans="1:3" x14ac:dyDescent="0.25">
      <c r="C123" s="8"/>
    </row>
    <row r="124" spans="1:3" x14ac:dyDescent="0.25">
      <c r="C124" s="8"/>
    </row>
    <row r="125" spans="1:3" x14ac:dyDescent="0.25">
      <c r="C125" s="8"/>
    </row>
    <row r="126" spans="1:3" x14ac:dyDescent="0.25">
      <c r="C126" s="8"/>
    </row>
    <row r="127" spans="1:3" x14ac:dyDescent="0.25">
      <c r="C127" s="8"/>
    </row>
    <row r="128" spans="1:3" x14ac:dyDescent="0.25">
      <c r="C128" s="8"/>
    </row>
    <row r="129" spans="3:3" x14ac:dyDescent="0.25">
      <c r="C129" s="8"/>
    </row>
    <row r="130" spans="3:3" x14ac:dyDescent="0.25">
      <c r="C130" s="8"/>
    </row>
    <row r="131" spans="3:3" x14ac:dyDescent="0.25">
      <c r="C131" s="8"/>
    </row>
    <row r="132" spans="3:3" x14ac:dyDescent="0.25">
      <c r="C132" s="8"/>
    </row>
    <row r="133" spans="3:3" x14ac:dyDescent="0.25">
      <c r="C133" s="8"/>
    </row>
    <row r="134" spans="3:3" x14ac:dyDescent="0.25">
      <c r="C134" s="8"/>
    </row>
    <row r="135" spans="3:3" x14ac:dyDescent="0.25">
      <c r="C135" s="8"/>
    </row>
    <row r="136" spans="3:3" x14ac:dyDescent="0.25">
      <c r="C136" s="8"/>
    </row>
    <row r="137" spans="3:3" x14ac:dyDescent="0.25">
      <c r="C137" s="8"/>
    </row>
    <row r="138" spans="3:3" x14ac:dyDescent="0.25">
      <c r="C138" s="8"/>
    </row>
    <row r="139" spans="3:3" x14ac:dyDescent="0.25">
      <c r="C139" s="8"/>
    </row>
    <row r="140" spans="3:3" x14ac:dyDescent="0.25">
      <c r="C140" s="8"/>
    </row>
    <row r="141" spans="3:3" x14ac:dyDescent="0.25">
      <c r="C141" s="8"/>
    </row>
    <row r="142" spans="3:3" x14ac:dyDescent="0.25">
      <c r="C142" s="8"/>
    </row>
    <row r="143" spans="3:3" x14ac:dyDescent="0.25">
      <c r="C143" s="8"/>
    </row>
    <row r="144" spans="3:3" x14ac:dyDescent="0.25">
      <c r="C144" s="8"/>
    </row>
    <row r="145" spans="3:3" x14ac:dyDescent="0.25">
      <c r="C145" s="8"/>
    </row>
    <row r="146" spans="3:3" x14ac:dyDescent="0.25">
      <c r="C146" s="8"/>
    </row>
    <row r="147" spans="3:3" x14ac:dyDescent="0.25">
      <c r="C147" s="8"/>
    </row>
    <row r="148" spans="3:3" x14ac:dyDescent="0.25">
      <c r="C148" s="8"/>
    </row>
    <row r="149" spans="3:3" x14ac:dyDescent="0.25">
      <c r="C149" s="8"/>
    </row>
    <row r="150" spans="3:3" x14ac:dyDescent="0.25">
      <c r="C150" s="8"/>
    </row>
    <row r="151" spans="3:3" x14ac:dyDescent="0.25">
      <c r="C151" s="8"/>
    </row>
    <row r="152" spans="3:3" x14ac:dyDescent="0.25">
      <c r="C152" s="8"/>
    </row>
    <row r="153" spans="3:3" x14ac:dyDescent="0.25">
      <c r="C153" s="8"/>
    </row>
    <row r="154" spans="3:3" x14ac:dyDescent="0.25">
      <c r="C154" s="8"/>
    </row>
    <row r="155" spans="3:3" x14ac:dyDescent="0.25">
      <c r="C155" s="8"/>
    </row>
    <row r="156" spans="3:3" x14ac:dyDescent="0.25">
      <c r="C156" s="8"/>
    </row>
    <row r="157" spans="3:3" x14ac:dyDescent="0.25">
      <c r="C157" s="8"/>
    </row>
    <row r="158" spans="3:3" x14ac:dyDescent="0.25">
      <c r="C158" s="8"/>
    </row>
    <row r="159" spans="3:3" x14ac:dyDescent="0.25">
      <c r="C159" s="8"/>
    </row>
    <row r="160" spans="3:3" x14ac:dyDescent="0.25">
      <c r="C160" s="8"/>
    </row>
    <row r="161" spans="3:3" x14ac:dyDescent="0.25">
      <c r="C161" s="8"/>
    </row>
    <row r="162" spans="3:3" x14ac:dyDescent="0.25">
      <c r="C162" s="8"/>
    </row>
    <row r="163" spans="3:3" x14ac:dyDescent="0.25">
      <c r="C163" s="8"/>
    </row>
    <row r="164" spans="3:3" x14ac:dyDescent="0.25">
      <c r="C164" s="8"/>
    </row>
    <row r="165" spans="3:3" x14ac:dyDescent="0.25">
      <c r="C165" s="8"/>
    </row>
    <row r="166" spans="3:3" x14ac:dyDescent="0.25">
      <c r="C166" s="8"/>
    </row>
    <row r="167" spans="3:3" x14ac:dyDescent="0.25">
      <c r="C167" s="8"/>
    </row>
    <row r="168" spans="3:3" x14ac:dyDescent="0.25">
      <c r="C168" s="8"/>
    </row>
    <row r="169" spans="3:3" x14ac:dyDescent="0.25">
      <c r="C169" s="8"/>
    </row>
    <row r="171" spans="3:3" x14ac:dyDescent="0.25">
      <c r="C171" s="8"/>
    </row>
    <row r="172" spans="3:3" x14ac:dyDescent="0.25">
      <c r="C172" s="8"/>
    </row>
    <row r="173" spans="3:3" x14ac:dyDescent="0.25">
      <c r="C173" s="8"/>
    </row>
    <row r="174" spans="3:3" x14ac:dyDescent="0.25">
      <c r="C174" s="8"/>
    </row>
    <row r="175" spans="3:3" x14ac:dyDescent="0.25">
      <c r="C175" s="8"/>
    </row>
    <row r="176" spans="3:3" x14ac:dyDescent="0.25">
      <c r="C176" s="8"/>
    </row>
    <row r="177" spans="3:3" x14ac:dyDescent="0.25">
      <c r="C177" s="8"/>
    </row>
    <row r="178" spans="3:3" x14ac:dyDescent="0.25">
      <c r="C178" s="8"/>
    </row>
    <row r="179" spans="3:3" x14ac:dyDescent="0.25">
      <c r="C179" s="8"/>
    </row>
    <row r="180" spans="3:3" x14ac:dyDescent="0.25">
      <c r="C180" s="8"/>
    </row>
    <row r="181" spans="3:3" x14ac:dyDescent="0.25">
      <c r="C181" s="8"/>
    </row>
    <row r="182" spans="3:3" x14ac:dyDescent="0.25">
      <c r="C182" s="8"/>
    </row>
    <row r="183" spans="3:3" x14ac:dyDescent="0.25">
      <c r="C183" s="8"/>
    </row>
    <row r="184" spans="3:3" x14ac:dyDescent="0.25">
      <c r="C184" s="8"/>
    </row>
    <row r="185" spans="3:3" x14ac:dyDescent="0.25">
      <c r="C185" s="8"/>
    </row>
    <row r="186" spans="3:3" x14ac:dyDescent="0.25">
      <c r="C186" s="8"/>
    </row>
    <row r="187" spans="3:3" x14ac:dyDescent="0.25">
      <c r="C187" s="8"/>
    </row>
    <row r="188" spans="3:3" x14ac:dyDescent="0.25">
      <c r="C188" s="8"/>
    </row>
    <row r="189" spans="3:3" x14ac:dyDescent="0.25">
      <c r="C189" s="8"/>
    </row>
    <row r="190" spans="3:3" x14ac:dyDescent="0.25">
      <c r="C190" s="8"/>
    </row>
    <row r="191" spans="3:3" x14ac:dyDescent="0.25">
      <c r="C191" s="8"/>
    </row>
    <row r="192" spans="3:3" x14ac:dyDescent="0.25">
      <c r="C192" s="8"/>
    </row>
    <row r="193" spans="3:3" x14ac:dyDescent="0.25">
      <c r="C193" s="8"/>
    </row>
    <row r="194" spans="3:3" x14ac:dyDescent="0.25">
      <c r="C194" s="8"/>
    </row>
    <row r="195" spans="3:3" x14ac:dyDescent="0.25">
      <c r="C195" s="8"/>
    </row>
    <row r="196" spans="3:3" x14ac:dyDescent="0.25">
      <c r="C196" s="8"/>
    </row>
    <row r="197" spans="3:3" x14ac:dyDescent="0.25">
      <c r="C197" s="8"/>
    </row>
    <row r="198" spans="3:3" x14ac:dyDescent="0.25">
      <c r="C198" s="8"/>
    </row>
    <row r="199" spans="3:3" x14ac:dyDescent="0.25">
      <c r="C199" s="8"/>
    </row>
    <row r="200" spans="3:3" x14ac:dyDescent="0.25">
      <c r="C200" s="8"/>
    </row>
    <row r="201" spans="3:3" x14ac:dyDescent="0.25">
      <c r="C201" s="8"/>
    </row>
    <row r="202" spans="3:3" x14ac:dyDescent="0.25">
      <c r="C202" s="8"/>
    </row>
    <row r="203" spans="3:3" x14ac:dyDescent="0.25">
      <c r="C203" s="8"/>
    </row>
    <row r="204" spans="3:3" x14ac:dyDescent="0.25">
      <c r="C204" s="8"/>
    </row>
    <row r="205" spans="3:3" x14ac:dyDescent="0.25">
      <c r="C205" s="8"/>
    </row>
    <row r="206" spans="3:3" x14ac:dyDescent="0.25">
      <c r="C206" s="8"/>
    </row>
    <row r="207" spans="3:3" x14ac:dyDescent="0.25">
      <c r="C207" s="8"/>
    </row>
    <row r="208" spans="3:3" x14ac:dyDescent="0.25">
      <c r="C208" s="8"/>
    </row>
    <row r="209" spans="3:3" x14ac:dyDescent="0.25">
      <c r="C209" s="8"/>
    </row>
    <row r="210" spans="3:3" x14ac:dyDescent="0.25">
      <c r="C210" s="8"/>
    </row>
    <row r="211" spans="3:3" x14ac:dyDescent="0.25">
      <c r="C211" s="8"/>
    </row>
    <row r="212" spans="3:3" x14ac:dyDescent="0.25">
      <c r="C212" s="8"/>
    </row>
    <row r="213" spans="3:3" x14ac:dyDescent="0.25">
      <c r="C213" s="8"/>
    </row>
    <row r="214" spans="3:3" x14ac:dyDescent="0.25">
      <c r="C214" s="8"/>
    </row>
    <row r="215" spans="3:3" x14ac:dyDescent="0.25">
      <c r="C215" s="8"/>
    </row>
    <row r="216" spans="3:3" x14ac:dyDescent="0.25">
      <c r="C216" s="8"/>
    </row>
    <row r="217" spans="3:3" x14ac:dyDescent="0.25">
      <c r="C217" s="8"/>
    </row>
    <row r="218" spans="3:3" x14ac:dyDescent="0.25">
      <c r="C218" s="8"/>
    </row>
    <row r="219" spans="3:3" x14ac:dyDescent="0.25">
      <c r="C219" s="8"/>
    </row>
    <row r="220" spans="3:3" x14ac:dyDescent="0.25">
      <c r="C220" s="8"/>
    </row>
    <row r="221" spans="3:3" x14ac:dyDescent="0.25">
      <c r="C221" s="8"/>
    </row>
    <row r="222" spans="3:3" x14ac:dyDescent="0.25">
      <c r="C222" s="8"/>
    </row>
    <row r="223" spans="3:3" x14ac:dyDescent="0.25">
      <c r="C223" s="8"/>
    </row>
    <row r="224" spans="3:3" x14ac:dyDescent="0.25">
      <c r="C224" s="8"/>
    </row>
    <row r="225" spans="3:3" x14ac:dyDescent="0.25">
      <c r="C225" s="8"/>
    </row>
    <row r="226" spans="3:3" x14ac:dyDescent="0.25">
      <c r="C226" s="8"/>
    </row>
    <row r="227" spans="3:3" x14ac:dyDescent="0.25">
      <c r="C227" s="8"/>
    </row>
    <row r="228" spans="3:3" x14ac:dyDescent="0.25">
      <c r="C228" s="8"/>
    </row>
    <row r="229" spans="3:3" x14ac:dyDescent="0.25">
      <c r="C229" s="8"/>
    </row>
    <row r="230" spans="3:3" x14ac:dyDescent="0.25">
      <c r="C230" s="8"/>
    </row>
  </sheetData>
  <pageMargins left="0.19685039370078741" right="0.19685039370078741" top="0.19685039370078741" bottom="0.19685039370078741" header="0.11811023622047244" footer="0.11811023622047244"/>
  <pageSetup paperSize="9" scale="80" fitToHeight="0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cover</vt:lpstr>
      <vt:lpstr>index</vt:lpstr>
      <vt:lpstr>Macro_CurrPrices</vt:lpstr>
      <vt:lpstr>Macro_euro2010</vt:lpstr>
      <vt:lpstr>Macro_JRC-IDEES</vt:lpstr>
      <vt:lpstr>definitions</vt:lpstr>
      <vt:lpstr>definitions!Print_Area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2018-07-16T15:47:57Z</dcterms:created>
  <dcterms:modified xsi:type="dcterms:W3CDTF">2018-07-16T15:47:57Z</dcterms:modified>
</cp:coreProperties>
</file>