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50" windowWidth="20490" windowHeight="7890"/>
  </bookViews>
  <sheets>
    <sheet name="Podstawowy" sheetId="1" r:id="rId1"/>
    <sheet name="Skalowalny" sheetId="2" r:id="rId2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2"/>
  <c r="B11"/>
  <c r="B12"/>
  <c r="B13"/>
  <c r="B14"/>
  <c r="B15"/>
  <c r="B16"/>
  <c r="E7"/>
  <c r="C7"/>
  <c r="C5"/>
  <c r="B10"/>
  <c r="B19"/>
  <c r="B20"/>
  <c r="B21"/>
  <c r="B22"/>
  <c r="B23"/>
  <c r="B24"/>
  <c r="B18"/>
  <c r="C3" l="1"/>
  <c r="E3" s="1"/>
  <c r="C4"/>
  <c r="E5"/>
  <c r="C6"/>
  <c r="C8"/>
  <c r="E8" s="1"/>
  <c r="C11"/>
  <c r="C12"/>
  <c r="E12" s="1"/>
  <c r="C13"/>
  <c r="E13" s="1"/>
  <c r="C14"/>
  <c r="E14" s="1"/>
  <c r="C15"/>
  <c r="C16"/>
  <c r="E16" s="1"/>
  <c r="C19"/>
  <c r="E19" s="1"/>
  <c r="C20"/>
  <c r="C21"/>
  <c r="E21" s="1"/>
  <c r="C22"/>
  <c r="C23"/>
  <c r="E23" s="1"/>
  <c r="C24"/>
  <c r="E24" s="1"/>
  <c r="E22"/>
  <c r="E20"/>
  <c r="E18"/>
  <c r="F18" s="1"/>
  <c r="E15"/>
  <c r="E11"/>
  <c r="E10"/>
  <c r="F10" s="1"/>
  <c r="E6"/>
  <c r="E4"/>
  <c r="E2"/>
  <c r="F2" s="1"/>
  <c r="E24" i="1"/>
  <c r="G24" s="1"/>
  <c r="E23"/>
  <c r="G23" s="1"/>
  <c r="E22"/>
  <c r="G22" s="1"/>
  <c r="G21"/>
  <c r="E21"/>
  <c r="F21" s="1"/>
  <c r="E20"/>
  <c r="G20" s="1"/>
  <c r="G19"/>
  <c r="E19"/>
  <c r="F19" s="1"/>
  <c r="E18"/>
  <c r="F18" s="1"/>
  <c r="E16"/>
  <c r="G16" s="1"/>
  <c r="E15"/>
  <c r="G15" s="1"/>
  <c r="E14"/>
  <c r="G14" s="1"/>
  <c r="E13"/>
  <c r="F13" s="1"/>
  <c r="E12"/>
  <c r="G12" s="1"/>
  <c r="E11"/>
  <c r="G11" s="1"/>
  <c r="E10"/>
  <c r="F10" s="1"/>
  <c r="E8"/>
  <c r="G8" s="1"/>
  <c r="E7"/>
  <c r="G7" s="1"/>
  <c r="E6"/>
  <c r="G6" s="1"/>
  <c r="E5"/>
  <c r="F5" s="1"/>
  <c r="E4"/>
  <c r="G4" s="1"/>
  <c r="E3"/>
  <c r="G3" s="1"/>
  <c r="E2"/>
  <c r="F2" s="1"/>
  <c r="G5" l="1"/>
  <c r="F20"/>
  <c r="F22"/>
  <c r="F24"/>
  <c r="F12"/>
  <c r="F14"/>
  <c r="F16"/>
  <c r="G13"/>
  <c r="F4"/>
  <c r="F8"/>
  <c r="F6"/>
  <c r="G3" i="2"/>
  <c r="F3"/>
  <c r="G12"/>
  <c r="F12"/>
  <c r="G8"/>
  <c r="F8"/>
  <c r="G13"/>
  <c r="F13"/>
  <c r="G22"/>
  <c r="F22"/>
  <c r="G5"/>
  <c r="F5"/>
  <c r="G14"/>
  <c r="F14"/>
  <c r="G19"/>
  <c r="F19"/>
  <c r="G23"/>
  <c r="F23"/>
  <c r="G7"/>
  <c r="F7"/>
  <c r="G16"/>
  <c r="F16"/>
  <c r="G21"/>
  <c r="F21"/>
  <c r="G4"/>
  <c r="F4"/>
  <c r="G6"/>
  <c r="F6"/>
  <c r="G11"/>
  <c r="F11"/>
  <c r="G15"/>
  <c r="F15"/>
  <c r="G20"/>
  <c r="F20"/>
  <c r="G24"/>
  <c r="F24"/>
  <c r="F3" i="1"/>
  <c r="F7"/>
  <c r="F11"/>
  <c r="F15"/>
  <c r="F23"/>
</calcChain>
</file>

<file path=xl/sharedStrings.xml><?xml version="1.0" encoding="utf-8"?>
<sst xmlns="http://schemas.openxmlformats.org/spreadsheetml/2006/main" count="12" uniqueCount="6">
  <si>
    <t>L. procesorów</t>
  </si>
  <si>
    <t>Rozmiar problemu</t>
  </si>
  <si>
    <t>Czas</t>
  </si>
  <si>
    <t>Przyspieszenie</t>
  </si>
  <si>
    <t>Efektywność</t>
  </si>
  <si>
    <t>Część sekwencyjna</t>
  </si>
</sst>
</file>

<file path=xl/styles.xml><?xml version="1.0" encoding="utf-8"?>
<styleSheet xmlns="http://schemas.openxmlformats.org/spreadsheetml/2006/main">
  <numFmts count="1">
    <numFmt numFmtId="164" formatCode="#,##0.00&quot; &quot;[$zł-415];[Red]&quot;-&quot;#,##0.00&quot; &quot;[$zł-415]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Podstawowy!$E$2:$E$8</c:f>
              <c:numCache>
                <c:formatCode>General</c:formatCode>
                <c:ptCount val="7"/>
                <c:pt idx="0">
                  <c:v>1</c:v>
                </c:pt>
                <c:pt idx="1">
                  <c:v>1.512351203191121</c:v>
                </c:pt>
                <c:pt idx="2">
                  <c:v>2.7171123858770301</c:v>
                </c:pt>
                <c:pt idx="3">
                  <c:v>4.0635210246495896</c:v>
                </c:pt>
                <c:pt idx="4">
                  <c:v>4.9605717320116831</c:v>
                </c:pt>
                <c:pt idx="5">
                  <c:v>6.1077168958064698</c:v>
                </c:pt>
                <c:pt idx="6">
                  <c:v>7.3042939988271325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Podstawowy!$E$10:$E$16</c:f>
              <c:numCache>
                <c:formatCode>General</c:formatCode>
                <c:ptCount val="7"/>
                <c:pt idx="0">
                  <c:v>1</c:v>
                </c:pt>
                <c:pt idx="1">
                  <c:v>1.8637518550570085</c:v>
                </c:pt>
                <c:pt idx="2">
                  <c:v>3.4255924925502894</c:v>
                </c:pt>
                <c:pt idx="3">
                  <c:v>4.5468063177738038</c:v>
                </c:pt>
                <c:pt idx="4">
                  <c:v>5.2441224879604986</c:v>
                </c:pt>
                <c:pt idx="5">
                  <c:v>6.2232073064132054</c:v>
                </c:pt>
                <c:pt idx="6">
                  <c:v>7.0288535082443451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1.8931801806536117</c:v>
                </c:pt>
                <c:pt idx="2">
                  <c:v>3.6482048027732072</c:v>
                </c:pt>
                <c:pt idx="3">
                  <c:v>5.0608872892978161</c:v>
                </c:pt>
                <c:pt idx="4">
                  <c:v>6.2316829248635957</c:v>
                </c:pt>
                <c:pt idx="5">
                  <c:v>7.0462050032318606</c:v>
                </c:pt>
                <c:pt idx="6">
                  <c:v>8.0083726351996063</c:v>
                </c:pt>
              </c:numCache>
            </c:numRef>
          </c:yVal>
        </c:ser>
        <c:dLbls/>
        <c:axId val="97949184"/>
        <c:axId val="97934720"/>
      </c:scatterChart>
      <c:valAx>
        <c:axId val="9793472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7949184"/>
        <c:crossesAt val="0"/>
        <c:crossBetween val="midCat"/>
      </c:valAx>
      <c:valAx>
        <c:axId val="9794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79347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Podstawowy!$F$2:$F$8</c:f>
              <c:numCache>
                <c:formatCode>General</c:formatCode>
                <c:ptCount val="7"/>
                <c:pt idx="0">
                  <c:v>1</c:v>
                </c:pt>
                <c:pt idx="1">
                  <c:v>0.75617560159556052</c:v>
                </c:pt>
                <c:pt idx="2">
                  <c:v>0.67927809646925752</c:v>
                </c:pt>
                <c:pt idx="3">
                  <c:v>0.6772535041082649</c:v>
                </c:pt>
                <c:pt idx="4">
                  <c:v>0.62007146650146039</c:v>
                </c:pt>
                <c:pt idx="5">
                  <c:v>0.61077168958064698</c:v>
                </c:pt>
                <c:pt idx="6">
                  <c:v>0.60869116656892774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Podstawowy!$F$10:$F$16</c:f>
              <c:numCache>
                <c:formatCode>General</c:formatCode>
                <c:ptCount val="7"/>
                <c:pt idx="0">
                  <c:v>1</c:v>
                </c:pt>
                <c:pt idx="1">
                  <c:v>0.93187592752850423</c:v>
                </c:pt>
                <c:pt idx="2">
                  <c:v>0.85639812313757235</c:v>
                </c:pt>
                <c:pt idx="3">
                  <c:v>0.7578010529623006</c:v>
                </c:pt>
                <c:pt idx="4">
                  <c:v>0.65551531099506233</c:v>
                </c:pt>
                <c:pt idx="5">
                  <c:v>0.62232073064132054</c:v>
                </c:pt>
                <c:pt idx="6">
                  <c:v>0.58573779235369539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0.94659009032680586</c:v>
                </c:pt>
                <c:pt idx="2">
                  <c:v>0.91205120069330181</c:v>
                </c:pt>
                <c:pt idx="3">
                  <c:v>0.84348121488296934</c:v>
                </c:pt>
                <c:pt idx="4">
                  <c:v>0.77896036560794946</c:v>
                </c:pt>
                <c:pt idx="5">
                  <c:v>0.70462050032318602</c:v>
                </c:pt>
                <c:pt idx="6">
                  <c:v>0.66736438626663386</c:v>
                </c:pt>
              </c:numCache>
            </c:numRef>
          </c:yVal>
        </c:ser>
        <c:dLbls/>
        <c:axId val="72108288"/>
        <c:axId val="72106368"/>
      </c:scatterChart>
      <c:valAx>
        <c:axId val="7210636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108288"/>
        <c:crossesAt val="0"/>
        <c:crossBetween val="midCat"/>
      </c:valAx>
      <c:valAx>
        <c:axId val="7210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1063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Podstawowy!$G$2:$G$8</c:f>
              <c:numCache>
                <c:formatCode>General</c:formatCode>
                <c:ptCount val="7"/>
                <c:pt idx="1">
                  <c:v>0.32244414907061314</c:v>
                </c:pt>
                <c:pt idx="2">
                  <c:v>0.15738370150987566</c:v>
                </c:pt>
                <c:pt idx="3">
                  <c:v>9.5310395275604573E-2</c:v>
                </c:pt>
                <c:pt idx="4">
                  <c:v>8.7531047173862869E-2</c:v>
                </c:pt>
                <c:pt idx="5">
                  <c:v>7.0808111745140595E-2</c:v>
                </c:pt>
                <c:pt idx="6">
                  <c:v>5.844265904569744E-2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Podstawowy!$G$10:$G$16</c:f>
              <c:numCache>
                <c:formatCode>General</c:formatCode>
                <c:ptCount val="7"/>
                <c:pt idx="1">
                  <c:v>7.3104230358404632E-2</c:v>
                </c:pt>
                <c:pt idx="2">
                  <c:v>5.5893737963956802E-2</c:v>
                </c:pt>
                <c:pt idx="3">
                  <c:v>6.392151240511626E-2</c:v>
                </c:pt>
                <c:pt idx="4">
                  <c:v>7.5073911476718366E-2</c:v>
                </c:pt>
                <c:pt idx="5">
                  <c:v>6.7432051024284415E-2</c:v>
                </c:pt>
                <c:pt idx="6">
                  <c:v>6.4295323243164823E-2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Podstawowy!$G$18:$G$24</c:f>
              <c:numCache>
                <c:formatCode>General</c:formatCode>
                <c:ptCount val="7"/>
                <c:pt idx="1">
                  <c:v>5.6423482792593571E-2</c:v>
                </c:pt>
                <c:pt idx="2">
                  <c:v>3.2143224430033181E-2</c:v>
                </c:pt>
                <c:pt idx="3">
                  <c:v>3.7112571650750326E-2</c:v>
                </c:pt>
                <c:pt idx="4">
                  <c:v>4.0537480495289442E-2</c:v>
                </c:pt>
                <c:pt idx="5">
                  <c:v>4.6578185553048011E-2</c:v>
                </c:pt>
                <c:pt idx="6">
                  <c:v>4.5311979288637276E-2</c:v>
                </c:pt>
              </c:numCache>
            </c:numRef>
          </c:yVal>
        </c:ser>
        <c:dLbls/>
        <c:axId val="72150016"/>
        <c:axId val="72148096"/>
      </c:scatterChart>
      <c:valAx>
        <c:axId val="721480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150016"/>
        <c:crossesAt val="0"/>
        <c:crossBetween val="midCat"/>
      </c:valAx>
      <c:valAx>
        <c:axId val="7215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148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Skalowalny!$E$2:$E$8</c:f>
              <c:numCache>
                <c:formatCode>General</c:formatCode>
                <c:ptCount val="7"/>
                <c:pt idx="0">
                  <c:v>1</c:v>
                </c:pt>
                <c:pt idx="1">
                  <c:v>1.7957308921709079</c:v>
                </c:pt>
                <c:pt idx="2">
                  <c:v>3.0070566537027386</c:v>
                </c:pt>
                <c:pt idx="3">
                  <c:v>3.5385417868039468</c:v>
                </c:pt>
                <c:pt idx="4">
                  <c:v>4.3224182811914664</c:v>
                </c:pt>
                <c:pt idx="5">
                  <c:v>4.6775464382607606</c:v>
                </c:pt>
                <c:pt idx="6">
                  <c:v>5.9852229525276828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Skalowalny!$E$10:$E$16</c:f>
              <c:numCache>
                <c:formatCode>General</c:formatCode>
                <c:ptCount val="7"/>
                <c:pt idx="0">
                  <c:v>1</c:v>
                </c:pt>
                <c:pt idx="1">
                  <c:v>1.7909384071862846</c:v>
                </c:pt>
                <c:pt idx="2">
                  <c:v>3.1657567553502424</c:v>
                </c:pt>
                <c:pt idx="3">
                  <c:v>4.2219758711001978</c:v>
                </c:pt>
                <c:pt idx="4">
                  <c:v>4.9467937134714433</c:v>
                </c:pt>
                <c:pt idx="5">
                  <c:v>6.153758023399484</c:v>
                </c:pt>
                <c:pt idx="6">
                  <c:v>6.5552360816535202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1.8221011062972838</c:v>
                </c:pt>
                <c:pt idx="2">
                  <c:v>3.19140663536687</c:v>
                </c:pt>
                <c:pt idx="3">
                  <c:v>4.0311134471339285</c:v>
                </c:pt>
                <c:pt idx="4">
                  <c:v>5.0787161413672806</c:v>
                </c:pt>
                <c:pt idx="5">
                  <c:v>5.7723336838101424</c:v>
                </c:pt>
                <c:pt idx="6">
                  <c:v>6.7233699907731932</c:v>
                </c:pt>
              </c:numCache>
            </c:numRef>
          </c:yVal>
        </c:ser>
        <c:dLbls/>
        <c:axId val="100180352"/>
        <c:axId val="100174080"/>
      </c:scatterChart>
      <c:valAx>
        <c:axId val="1001740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180352"/>
        <c:crossesAt val="0"/>
        <c:crossBetween val="midCat"/>
      </c:valAx>
      <c:valAx>
        <c:axId val="10018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1740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Skalowalny!$F$2:$F$8</c:f>
              <c:numCache>
                <c:formatCode>General</c:formatCode>
                <c:ptCount val="7"/>
                <c:pt idx="0">
                  <c:v>1</c:v>
                </c:pt>
                <c:pt idx="1">
                  <c:v>0.89786544608545393</c:v>
                </c:pt>
                <c:pt idx="2">
                  <c:v>0.75176416342568464</c:v>
                </c:pt>
                <c:pt idx="3">
                  <c:v>0.58975696446732451</c:v>
                </c:pt>
                <c:pt idx="4">
                  <c:v>0.5403022851489333</c:v>
                </c:pt>
                <c:pt idx="5">
                  <c:v>0.46775464382607607</c:v>
                </c:pt>
                <c:pt idx="6">
                  <c:v>0.4987685793773069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Skalowalny!$F$10:$F$16</c:f>
              <c:numCache>
                <c:formatCode>General</c:formatCode>
                <c:ptCount val="7"/>
                <c:pt idx="0">
                  <c:v>1</c:v>
                </c:pt>
                <c:pt idx="1">
                  <c:v>0.8954692035931423</c:v>
                </c:pt>
                <c:pt idx="2">
                  <c:v>0.79143918883756059</c:v>
                </c:pt>
                <c:pt idx="3">
                  <c:v>0.7036626451833663</c:v>
                </c:pt>
                <c:pt idx="4">
                  <c:v>0.61834921418393041</c:v>
                </c:pt>
                <c:pt idx="5">
                  <c:v>0.61537580233994837</c:v>
                </c:pt>
                <c:pt idx="6">
                  <c:v>0.54626967347112665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0.91105055314864192</c:v>
                </c:pt>
                <c:pt idx="2">
                  <c:v>0.79785165884171749</c:v>
                </c:pt>
                <c:pt idx="3">
                  <c:v>0.67185224118898812</c:v>
                </c:pt>
                <c:pt idx="4">
                  <c:v>0.63483951767091007</c:v>
                </c:pt>
                <c:pt idx="5">
                  <c:v>0.57723336838101424</c:v>
                </c:pt>
                <c:pt idx="6">
                  <c:v>0.56028083256443273</c:v>
                </c:pt>
              </c:numCache>
            </c:numRef>
          </c:yVal>
        </c:ser>
        <c:dLbls/>
        <c:axId val="100508800"/>
        <c:axId val="100502528"/>
      </c:scatterChart>
      <c:valAx>
        <c:axId val="10050252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508800"/>
        <c:crossesAt val="0"/>
        <c:crossBetween val="midCat"/>
      </c:valAx>
      <c:valAx>
        <c:axId val="10050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0502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Skalowalny!$G$2:$G$8</c:f>
              <c:numCache>
                <c:formatCode>General</c:formatCode>
                <c:ptCount val="7"/>
                <c:pt idx="1">
                  <c:v>0.11375262781281537</c:v>
                </c:pt>
                <c:pt idx="2">
                  <c:v>0.11006813424178989</c:v>
                </c:pt>
                <c:pt idx="3">
                  <c:v>0.13912274385880699</c:v>
                </c:pt>
                <c:pt idx="4">
                  <c:v>0.12154511266499426</c:v>
                </c:pt>
                <c:pt idx="5">
                  <c:v>0.12643032771301152</c:v>
                </c:pt>
                <c:pt idx="6">
                  <c:v>9.1357985783244777E-2</c:v>
                </c:pt>
              </c:numCache>
            </c:numRef>
          </c:yVal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Skalowalny!$G$10:$G$16</c:f>
              <c:numCache>
                <c:formatCode>General</c:formatCode>
                <c:ptCount val="7"/>
                <c:pt idx="1">
                  <c:v>0.11673298868059279</c:v>
                </c:pt>
                <c:pt idx="2">
                  <c:v>8.7840318457807001E-2</c:v>
                </c:pt>
                <c:pt idx="3">
                  <c:v>8.4227109921235541E-2</c:v>
                </c:pt>
                <c:pt idx="4">
                  <c:v>8.8172734080081555E-2</c:v>
                </c:pt>
                <c:pt idx="5">
                  <c:v>6.9447030253262279E-2</c:v>
                </c:pt>
                <c:pt idx="6">
                  <c:v>7.5508880514131335E-2</c:v>
                </c:pt>
              </c:numCache>
            </c:numRef>
          </c:yVal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Skalowalny!$G$18:$G$24</c:f>
              <c:numCache>
                <c:formatCode>General</c:formatCode>
                <c:ptCount val="7"/>
                <c:pt idx="1">
                  <c:v>9.7633931008486607E-2</c:v>
                </c:pt>
                <c:pt idx="2">
                  <c:v>8.4455273908833187E-2</c:v>
                </c:pt>
                <c:pt idx="3">
                  <c:v>9.7684502244208743E-2</c:v>
                </c:pt>
                <c:pt idx="4">
                  <c:v>8.2171606741267542E-2</c:v>
                </c:pt>
                <c:pt idx="5">
                  <c:v>8.1377953446518589E-2</c:v>
                </c:pt>
                <c:pt idx="6">
                  <c:v>7.1347202052057815E-2</c:v>
                </c:pt>
              </c:numCache>
            </c:numRef>
          </c:yVal>
        </c:ser>
        <c:dLbls/>
        <c:axId val="105224064"/>
        <c:axId val="105222144"/>
      </c:scatterChart>
      <c:valAx>
        <c:axId val="1052221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5224064"/>
        <c:crossesAt val="0"/>
        <c:crossBetween val="midCat"/>
      </c:valAx>
      <c:valAx>
        <c:axId val="10522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52221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9360</xdr:colOff>
      <xdr:row>1</xdr:row>
      <xdr:rowOff>20520</xdr:rowOff>
    </xdr:from>
    <xdr:ext cx="5397840" cy="32378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2880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801720</xdr:colOff>
      <xdr:row>1</xdr:row>
      <xdr:rowOff>3240</xdr:rowOff>
    </xdr:from>
    <xdr:ext cx="5400720" cy="32371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2880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B29" sqref="B29"/>
    </sheetView>
  </sheetViews>
  <sheetFormatPr defaultRowHeight="14.25"/>
  <cols>
    <col min="1" max="1" width="14.75" customWidth="1"/>
    <col min="2" max="3" width="10.5" customWidth="1"/>
    <col min="4" max="9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0.33629700000000001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0.22236700000000001</v>
      </c>
      <c r="E3">
        <f>C2/C3</f>
        <v>1.512351203191121</v>
      </c>
      <c r="F3">
        <f t="shared" si="0"/>
        <v>0.75617560159556052</v>
      </c>
      <c r="G3">
        <f t="shared" ref="G3:G8" si="1">(1/E3-1/A3)/(1-1/A3)</f>
        <v>0.32244414907061314</v>
      </c>
    </row>
    <row r="4" spans="1:7">
      <c r="A4">
        <v>4</v>
      </c>
      <c r="B4">
        <v>1000000</v>
      </c>
      <c r="C4">
        <v>0.12377000000000001</v>
      </c>
      <c r="E4">
        <f>C2/C4</f>
        <v>2.7171123858770301</v>
      </c>
      <c r="F4">
        <f t="shared" si="0"/>
        <v>0.67927809646925752</v>
      </c>
      <c r="G4">
        <f t="shared" si="1"/>
        <v>0.15738370150987566</v>
      </c>
    </row>
    <row r="5" spans="1:7">
      <c r="A5">
        <v>6</v>
      </c>
      <c r="B5">
        <v>1000000</v>
      </c>
      <c r="C5">
        <v>8.276E-2</v>
      </c>
      <c r="E5">
        <f>C2/C5</f>
        <v>4.0635210246495896</v>
      </c>
      <c r="F5">
        <f t="shared" si="0"/>
        <v>0.6772535041082649</v>
      </c>
      <c r="G5">
        <f t="shared" si="1"/>
        <v>9.5310395275604573E-2</v>
      </c>
    </row>
    <row r="6" spans="1:7">
      <c r="A6">
        <v>8</v>
      </c>
      <c r="B6">
        <v>1000000</v>
      </c>
      <c r="C6">
        <v>6.7793999999999993E-2</v>
      </c>
      <c r="E6">
        <f>C2/C6</f>
        <v>4.9605717320116831</v>
      </c>
      <c r="F6">
        <f t="shared" si="0"/>
        <v>0.62007146650146039</v>
      </c>
      <c r="G6">
        <f t="shared" si="1"/>
        <v>8.7531047173862869E-2</v>
      </c>
    </row>
    <row r="7" spans="1:7">
      <c r="A7">
        <v>10</v>
      </c>
      <c r="B7">
        <v>1000000</v>
      </c>
      <c r="C7">
        <v>5.5060999999999999E-2</v>
      </c>
      <c r="E7">
        <f>C2/C7</f>
        <v>6.1077168958064698</v>
      </c>
      <c r="F7">
        <f t="shared" si="0"/>
        <v>0.61077168958064698</v>
      </c>
      <c r="G7">
        <f t="shared" si="1"/>
        <v>7.0808111745140595E-2</v>
      </c>
    </row>
    <row r="8" spans="1:7">
      <c r="A8">
        <v>12</v>
      </c>
      <c r="B8">
        <v>1000000</v>
      </c>
      <c r="C8">
        <v>4.6040999999999999E-2</v>
      </c>
      <c r="E8">
        <f>C2/C8</f>
        <v>7.3042939988271325</v>
      </c>
      <c r="F8">
        <f t="shared" si="0"/>
        <v>0.60869116656892774</v>
      </c>
      <c r="G8">
        <f t="shared" si="1"/>
        <v>5.844265904569744E-2</v>
      </c>
    </row>
    <row r="10" spans="1:7">
      <c r="A10">
        <v>1</v>
      </c>
      <c r="B10">
        <v>10000000</v>
      </c>
      <c r="C10">
        <v>3.0969479999999998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1.6616740000000001</v>
      </c>
      <c r="E11">
        <f>C10/C11</f>
        <v>1.8637518550570085</v>
      </c>
      <c r="F11">
        <f t="shared" si="2"/>
        <v>0.93187592752850423</v>
      </c>
      <c r="G11">
        <f t="shared" ref="G11:G16" si="3">(1/E11-1/A11)/(1-1/A11)</f>
        <v>7.3104230358404632E-2</v>
      </c>
    </row>
    <row r="12" spans="1:7">
      <c r="A12">
        <v>4</v>
      </c>
      <c r="B12">
        <v>10000000</v>
      </c>
      <c r="C12">
        <v>0.90406200000000003</v>
      </c>
      <c r="E12">
        <f>C10/C12</f>
        <v>3.4255924925502894</v>
      </c>
      <c r="F12">
        <f t="shared" si="2"/>
        <v>0.85639812313757235</v>
      </c>
      <c r="G12">
        <f t="shared" si="3"/>
        <v>5.5893737963956802E-2</v>
      </c>
    </row>
    <row r="13" spans="1:7">
      <c r="A13">
        <v>6</v>
      </c>
      <c r="B13">
        <v>10000000</v>
      </c>
      <c r="C13">
        <v>0.68112600000000001</v>
      </c>
      <c r="E13">
        <f>C10/C13</f>
        <v>4.5468063177738038</v>
      </c>
      <c r="F13">
        <f t="shared" si="2"/>
        <v>0.7578010529623006</v>
      </c>
      <c r="G13">
        <f t="shared" si="3"/>
        <v>6.392151240511626E-2</v>
      </c>
    </row>
    <row r="14" spans="1:7">
      <c r="A14">
        <v>8</v>
      </c>
      <c r="B14">
        <v>10000000</v>
      </c>
      <c r="C14">
        <v>0.59055599999999997</v>
      </c>
      <c r="E14">
        <f>C10/C14</f>
        <v>5.2441224879604986</v>
      </c>
      <c r="F14">
        <f t="shared" si="2"/>
        <v>0.65551531099506233</v>
      </c>
      <c r="G14">
        <f t="shared" si="3"/>
        <v>7.5073911476718366E-2</v>
      </c>
    </row>
    <row r="15" spans="1:7">
      <c r="A15">
        <v>10</v>
      </c>
      <c r="B15">
        <v>10000000</v>
      </c>
      <c r="C15">
        <v>0.497645</v>
      </c>
      <c r="E15">
        <f>C10/C15</f>
        <v>6.2232073064132054</v>
      </c>
      <c r="F15">
        <f t="shared" si="2"/>
        <v>0.62232073064132054</v>
      </c>
      <c r="G15">
        <f t="shared" si="3"/>
        <v>6.7432051024284415E-2</v>
      </c>
    </row>
    <row r="16" spans="1:7">
      <c r="A16">
        <v>12</v>
      </c>
      <c r="B16">
        <v>10000000</v>
      </c>
      <c r="C16">
        <v>0.44060500000000002</v>
      </c>
      <c r="E16">
        <f>C10/C16</f>
        <v>7.0288535082443451</v>
      </c>
      <c r="F16">
        <f t="shared" si="2"/>
        <v>0.58573779235369539</v>
      </c>
      <c r="G16">
        <f t="shared" si="3"/>
        <v>6.4295323243164823E-2</v>
      </c>
    </row>
    <row r="18" spans="1:7">
      <c r="A18">
        <v>1</v>
      </c>
      <c r="B18">
        <v>100000000</v>
      </c>
      <c r="C18">
        <v>34.872802999999998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18.420224000000001</v>
      </c>
      <c r="E19">
        <f>C18/C19</f>
        <v>1.8931801806536117</v>
      </c>
      <c r="F19">
        <f t="shared" si="4"/>
        <v>0.94659009032680586</v>
      </c>
      <c r="G19">
        <f t="shared" ref="G19:G24" si="5">(1/E19-1/A19)/(1-1/A19)</f>
        <v>5.6423482792593571E-2</v>
      </c>
    </row>
    <row r="20" spans="1:7">
      <c r="A20">
        <v>4</v>
      </c>
      <c r="B20">
        <v>100000000</v>
      </c>
      <c r="C20">
        <v>9.5588940000000004</v>
      </c>
      <c r="E20">
        <f>C18/C20</f>
        <v>3.6482048027732072</v>
      </c>
      <c r="F20">
        <f t="shared" si="4"/>
        <v>0.91205120069330181</v>
      </c>
      <c r="G20">
        <f t="shared" si="5"/>
        <v>3.2143224430033181E-2</v>
      </c>
    </row>
    <row r="21" spans="1:7">
      <c r="A21">
        <v>6</v>
      </c>
      <c r="B21">
        <v>100000000</v>
      </c>
      <c r="C21">
        <v>6.8906499999999999</v>
      </c>
      <c r="E21">
        <f>C18/C21</f>
        <v>5.0608872892978161</v>
      </c>
      <c r="F21">
        <f t="shared" si="4"/>
        <v>0.84348121488296934</v>
      </c>
      <c r="G21">
        <f t="shared" si="5"/>
        <v>3.7112571650750326E-2</v>
      </c>
    </row>
    <row r="22" spans="1:7">
      <c r="A22">
        <v>8</v>
      </c>
      <c r="B22">
        <v>100000000</v>
      </c>
      <c r="C22">
        <v>5.5960489999999998</v>
      </c>
      <c r="E22">
        <f>C18/C22</f>
        <v>6.2316829248635957</v>
      </c>
      <c r="F22">
        <f t="shared" si="4"/>
        <v>0.77896036560794946</v>
      </c>
      <c r="G22">
        <f t="shared" si="5"/>
        <v>4.0537480495289442E-2</v>
      </c>
    </row>
    <row r="23" spans="1:7">
      <c r="A23">
        <v>10</v>
      </c>
      <c r="B23">
        <v>100000000</v>
      </c>
      <c r="C23">
        <v>4.9491610000000001</v>
      </c>
      <c r="E23">
        <f>C18/C23</f>
        <v>7.0462050032318606</v>
      </c>
      <c r="F23">
        <f t="shared" si="4"/>
        <v>0.70462050032318602</v>
      </c>
      <c r="G23">
        <f t="shared" si="5"/>
        <v>4.6578185553048011E-2</v>
      </c>
    </row>
    <row r="24" spans="1:7">
      <c r="A24">
        <v>12</v>
      </c>
      <c r="B24">
        <v>100000000</v>
      </c>
      <c r="C24">
        <v>4.3545429999999996</v>
      </c>
      <c r="E24">
        <f>C18/C24</f>
        <v>8.0083726351996063</v>
      </c>
      <c r="F24">
        <f t="shared" si="4"/>
        <v>0.66736438626663386</v>
      </c>
      <c r="G24">
        <f t="shared" si="5"/>
        <v>4.5311979288637276E-2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D10" sqref="D10"/>
    </sheetView>
  </sheetViews>
  <sheetFormatPr defaultRowHeight="14.25"/>
  <cols>
    <col min="1" max="1" width="14.5" customWidth="1"/>
    <col min="2" max="2" width="20" customWidth="1"/>
    <col min="3" max="3" width="10.5" customWidth="1"/>
    <col min="4" max="8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f>1000000*A2</f>
        <v>1000000</v>
      </c>
      <c r="C2">
        <v>0.224997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f t="shared" ref="B3:B8" si="1">1000000*A3</f>
        <v>2000000</v>
      </c>
      <c r="C3">
        <f>0.250591/2</f>
        <v>0.1252955</v>
      </c>
      <c r="E3">
        <f>C2/C3</f>
        <v>1.7957308921709079</v>
      </c>
      <c r="F3">
        <f t="shared" si="0"/>
        <v>0.89786544608545393</v>
      </c>
      <c r="G3">
        <f t="shared" ref="G3:G8" si="2">(1/E3-1/A3)/(1-1/A3)</f>
        <v>0.11375262781281537</v>
      </c>
    </row>
    <row r="4" spans="1:7">
      <c r="A4">
        <v>4</v>
      </c>
      <c r="B4">
        <f t="shared" si="1"/>
        <v>4000000</v>
      </c>
      <c r="C4">
        <f>0.299292/4</f>
        <v>7.4823000000000001E-2</v>
      </c>
      <c r="E4">
        <f>C2/C4</f>
        <v>3.0070566537027386</v>
      </c>
      <c r="F4">
        <f t="shared" si="0"/>
        <v>0.75176416342568464</v>
      </c>
      <c r="G4">
        <f t="shared" si="2"/>
        <v>0.11006813424178989</v>
      </c>
    </row>
    <row r="5" spans="1:7">
      <c r="A5">
        <v>6</v>
      </c>
      <c r="B5">
        <f t="shared" si="1"/>
        <v>6000000</v>
      </c>
      <c r="C5">
        <f>0.381508/6</f>
        <v>6.3584666666666664E-2</v>
      </c>
      <c r="E5">
        <f>C2/C5</f>
        <v>3.5385417868039468</v>
      </c>
      <c r="F5">
        <f t="shared" si="0"/>
        <v>0.58975696446732451</v>
      </c>
      <c r="G5">
        <f t="shared" si="2"/>
        <v>0.13912274385880699</v>
      </c>
    </row>
    <row r="6" spans="1:7">
      <c r="A6">
        <v>8</v>
      </c>
      <c r="B6">
        <f t="shared" si="1"/>
        <v>8000000</v>
      </c>
      <c r="C6">
        <f>0.416428/8</f>
        <v>5.2053500000000003E-2</v>
      </c>
      <c r="E6">
        <f>C2/C6</f>
        <v>4.3224182811914664</v>
      </c>
      <c r="F6">
        <f t="shared" si="0"/>
        <v>0.5403022851489333</v>
      </c>
      <c r="G6">
        <f t="shared" si="2"/>
        <v>0.12154511266499426</v>
      </c>
    </row>
    <row r="7" spans="1:7">
      <c r="A7">
        <v>10</v>
      </c>
      <c r="B7">
        <f t="shared" si="1"/>
        <v>10000000</v>
      </c>
      <c r="C7">
        <f>0.481015/10</f>
        <v>4.8101500000000005E-2</v>
      </c>
      <c r="E7">
        <f>C2/C7</f>
        <v>4.6775464382607606</v>
      </c>
      <c r="F7">
        <f t="shared" si="0"/>
        <v>0.46775464382607607</v>
      </c>
      <c r="G7">
        <f t="shared" si="2"/>
        <v>0.12643032771301152</v>
      </c>
    </row>
    <row r="8" spans="1:7">
      <c r="A8">
        <v>12</v>
      </c>
      <c r="B8">
        <f t="shared" si="1"/>
        <v>12000000</v>
      </c>
      <c r="C8">
        <f>0.451105/12</f>
        <v>3.7592083333333332E-2</v>
      </c>
      <c r="E8">
        <f>C2/C8</f>
        <v>5.9852229525276828</v>
      </c>
      <c r="F8">
        <f t="shared" si="0"/>
        <v>0.4987685793773069</v>
      </c>
      <c r="G8">
        <f t="shared" si="2"/>
        <v>9.1357985783244777E-2</v>
      </c>
    </row>
    <row r="10" spans="1:7">
      <c r="A10">
        <v>1</v>
      </c>
      <c r="B10">
        <f>1000000*A10</f>
        <v>1000000</v>
      </c>
      <c r="C10">
        <v>2.6157729999999999</v>
      </c>
      <c r="E10">
        <f>C10/C10</f>
        <v>1</v>
      </c>
      <c r="F10">
        <f t="shared" ref="F10:F16" si="3">E10/A10</f>
        <v>1</v>
      </c>
    </row>
    <row r="11" spans="1:7">
      <c r="A11">
        <v>2</v>
      </c>
      <c r="B11">
        <f t="shared" ref="B11:B16" si="4">1000000*A11</f>
        <v>2000000</v>
      </c>
      <c r="C11">
        <f>2.92112/2</f>
        <v>1.4605600000000001</v>
      </c>
      <c r="E11">
        <f>C10/C11</f>
        <v>1.7909384071862846</v>
      </c>
      <c r="F11">
        <f t="shared" si="3"/>
        <v>0.8954692035931423</v>
      </c>
      <c r="G11">
        <f t="shared" ref="G11:G16" si="5">(1/E11-1/A11)/(1-1/A11)</f>
        <v>0.11673298868059279</v>
      </c>
    </row>
    <row r="12" spans="1:7">
      <c r="A12">
        <v>4</v>
      </c>
      <c r="B12">
        <f t="shared" si="4"/>
        <v>4000000</v>
      </c>
      <c r="C12">
        <f>3.305084/4</f>
        <v>0.82627099999999998</v>
      </c>
      <c r="E12">
        <f>C10/C12</f>
        <v>3.1657567553502424</v>
      </c>
      <c r="F12">
        <f t="shared" si="3"/>
        <v>0.79143918883756059</v>
      </c>
      <c r="G12">
        <f t="shared" si="5"/>
        <v>8.7840318457807001E-2</v>
      </c>
    </row>
    <row r="13" spans="1:7">
      <c r="A13">
        <v>6</v>
      </c>
      <c r="B13">
        <f t="shared" si="4"/>
        <v>6000000</v>
      </c>
      <c r="C13">
        <f>3.717368/6</f>
        <v>0.6195613333333333</v>
      </c>
      <c r="E13">
        <f>C10/C13</f>
        <v>4.2219758711001978</v>
      </c>
      <c r="F13">
        <f t="shared" si="3"/>
        <v>0.7036626451833663</v>
      </c>
      <c r="G13">
        <f t="shared" si="5"/>
        <v>8.4227109921235541E-2</v>
      </c>
    </row>
    <row r="14" spans="1:7">
      <c r="A14">
        <v>8</v>
      </c>
      <c r="B14">
        <f t="shared" si="4"/>
        <v>8000000</v>
      </c>
      <c r="C14">
        <f>4.230252/8</f>
        <v>0.52878150000000002</v>
      </c>
      <c r="E14">
        <f>C10/C14</f>
        <v>4.9467937134714433</v>
      </c>
      <c r="F14">
        <f t="shared" si="3"/>
        <v>0.61834921418393041</v>
      </c>
      <c r="G14">
        <f t="shared" si="5"/>
        <v>8.8172734080081555E-2</v>
      </c>
    </row>
    <row r="15" spans="1:7">
      <c r="A15">
        <v>10</v>
      </c>
      <c r="B15">
        <f t="shared" si="4"/>
        <v>10000000</v>
      </c>
      <c r="C15">
        <f>4.250692/10</f>
        <v>0.42506919999999998</v>
      </c>
      <c r="E15">
        <f>C10/C15</f>
        <v>6.153758023399484</v>
      </c>
      <c r="F15">
        <f t="shared" si="3"/>
        <v>0.61537580233994837</v>
      </c>
      <c r="G15">
        <f t="shared" si="5"/>
        <v>6.9447030253262279E-2</v>
      </c>
    </row>
    <row r="16" spans="1:7">
      <c r="A16">
        <v>12</v>
      </c>
      <c r="B16">
        <f t="shared" si="4"/>
        <v>12000000</v>
      </c>
      <c r="C16">
        <f>4.788428/12</f>
        <v>0.39903566666666662</v>
      </c>
      <c r="E16">
        <f>C10/C16</f>
        <v>6.5552360816535202</v>
      </c>
      <c r="F16">
        <f t="shared" si="3"/>
        <v>0.54626967347112665</v>
      </c>
      <c r="G16">
        <f t="shared" si="5"/>
        <v>7.5508880514131335E-2</v>
      </c>
    </row>
    <row r="18" spans="1:7">
      <c r="A18">
        <v>1</v>
      </c>
      <c r="B18">
        <f>100000000*A18</f>
        <v>100000000</v>
      </c>
      <c r="C18">
        <v>29.510846999999998</v>
      </c>
      <c r="E18">
        <f>C18/C18</f>
        <v>1</v>
      </c>
      <c r="F18">
        <f t="shared" ref="F18:F24" si="6">E18/A18</f>
        <v>1</v>
      </c>
    </row>
    <row r="19" spans="1:7">
      <c r="A19">
        <v>2</v>
      </c>
      <c r="B19">
        <f t="shared" ref="B19:B24" si="7">100000000*A19</f>
        <v>200000000</v>
      </c>
      <c r="C19">
        <f>32.392107/2</f>
        <v>16.196053500000001</v>
      </c>
      <c r="E19">
        <f>C18/C19</f>
        <v>1.8221011062972838</v>
      </c>
      <c r="F19">
        <f t="shared" si="6"/>
        <v>0.91105055314864192</v>
      </c>
      <c r="G19">
        <f t="shared" ref="G19:G24" si="8">(1/E19-1/A19)/(1-1/A19)</f>
        <v>9.7633931008486607E-2</v>
      </c>
    </row>
    <row r="20" spans="1:7">
      <c r="A20">
        <v>4</v>
      </c>
      <c r="B20">
        <f t="shared" si="7"/>
        <v>400000000</v>
      </c>
      <c r="C20">
        <f>36.987887/4</f>
        <v>9.2469717500000002</v>
      </c>
      <c r="E20">
        <f>C18/C20</f>
        <v>3.19140663536687</v>
      </c>
      <c r="F20">
        <f t="shared" si="6"/>
        <v>0.79785165884171749</v>
      </c>
      <c r="G20">
        <f t="shared" si="8"/>
        <v>8.4455273908833187E-2</v>
      </c>
    </row>
    <row r="21" spans="1:7">
      <c r="A21">
        <v>6</v>
      </c>
      <c r="B21">
        <f t="shared" si="7"/>
        <v>600000000</v>
      </c>
      <c r="C21">
        <f>43.924609/6</f>
        <v>7.3207681666666664</v>
      </c>
      <c r="E21">
        <f>C18/C21</f>
        <v>4.0311134471339285</v>
      </c>
      <c r="F21">
        <f t="shared" si="6"/>
        <v>0.67185224118898812</v>
      </c>
      <c r="G21">
        <f t="shared" si="8"/>
        <v>9.7684502244208743E-2</v>
      </c>
    </row>
    <row r="22" spans="1:7">
      <c r="A22">
        <v>8</v>
      </c>
      <c r="B22">
        <f t="shared" si="7"/>
        <v>800000000</v>
      </c>
      <c r="C22">
        <f>46.485523/8</f>
        <v>5.8106903750000001</v>
      </c>
      <c r="E22">
        <f>C18/C22</f>
        <v>5.0787161413672806</v>
      </c>
      <c r="F22">
        <f t="shared" si="6"/>
        <v>0.63483951767091007</v>
      </c>
      <c r="G22">
        <f t="shared" si="8"/>
        <v>8.2171606741267542E-2</v>
      </c>
    </row>
    <row r="23" spans="1:7">
      <c r="A23">
        <v>10</v>
      </c>
      <c r="B23">
        <f t="shared" si="7"/>
        <v>1000000000</v>
      </c>
      <c r="C23">
        <f>51.124638/10</f>
        <v>5.1124637999999996</v>
      </c>
      <c r="E23">
        <f>C18/C23</f>
        <v>5.7723336838101424</v>
      </c>
      <c r="F23">
        <f t="shared" si="6"/>
        <v>0.57723336838101424</v>
      </c>
      <c r="G23">
        <f t="shared" si="8"/>
        <v>8.1377953446518589E-2</v>
      </c>
    </row>
    <row r="24" spans="1:7">
      <c r="A24">
        <v>12</v>
      </c>
      <c r="B24">
        <f t="shared" si="7"/>
        <v>1200000000</v>
      </c>
      <c r="C24">
        <f>52.671527/12</f>
        <v>4.3892939166666665</v>
      </c>
      <c r="E24">
        <f>C18/C24</f>
        <v>6.7233699907731932</v>
      </c>
      <c r="F24">
        <f t="shared" si="6"/>
        <v>0.56028083256443273</v>
      </c>
      <c r="G24">
        <f t="shared" si="8"/>
        <v>7.1347202052057815E-2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Podstawowy</vt:lpstr>
      <vt:lpstr>Skalowalny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Kumor</dc:creator>
  <cp:lastModifiedBy>bkumor</cp:lastModifiedBy>
  <cp:revision>11</cp:revision>
  <dcterms:created xsi:type="dcterms:W3CDTF">2015-04-12T18:39:35Z</dcterms:created>
  <dcterms:modified xsi:type="dcterms:W3CDTF">2015-05-04T07:05:14Z</dcterms:modified>
</cp:coreProperties>
</file>