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e/Documents/ISARA/4A/OPEN module/TD-git/IsaraFirstRepo/Synthese_perso_lisepcd/"/>
    </mc:Choice>
  </mc:AlternateContent>
  <xr:revisionPtr revIDLastSave="0" documentId="13_ncr:1_{D318BA5A-8454-2749-8E6D-94CD744B27E2}" xr6:coauthVersionLast="47" xr6:coauthVersionMax="47" xr10:uidLastSave="{00000000-0000-0000-0000-000000000000}"/>
  <bookViews>
    <workbookView xWindow="18800" yWindow="0" windowWidth="10000" windowHeight="18000" firstSheet="1" activeTab="2" xr2:uid="{877560A4-FCAE-8B49-B2A5-DC08B5699CFE}"/>
  </bookViews>
  <sheets>
    <sheet name="PDM" sheetId="3" r:id="rId1"/>
    <sheet name="OpenSourceSoftWare" sheetId="1" r:id="rId2"/>
    <sheet name="growth drivers of Open Source" sheetId="2" r:id="rId3"/>
  </sheets>
  <definedNames>
    <definedName name="_xlchart.v1.0" hidden="1">'growth drivers of Open Source'!$A$39:$A$44</definedName>
    <definedName name="_xlchart.v1.1" hidden="1">'growth drivers of Open Source'!$B$38</definedName>
    <definedName name="_xlchart.v1.14" hidden="1">'growth drivers of Open Source'!$B$38:$B$44</definedName>
    <definedName name="_xlchart.v1.15" hidden="1">'growth drivers of Open Source'!$C$38:$C$44</definedName>
    <definedName name="_xlchart.v1.16" hidden="1">'growth drivers of Open Source'!$D$38:$D$44</definedName>
    <definedName name="_xlchart.v1.2" hidden="1">'growth drivers of Open Source'!$B$39:$B$44</definedName>
    <definedName name="_xlchart.v1.3" hidden="1">'growth drivers of Open Source'!$C$38</definedName>
    <definedName name="_xlchart.v1.4" hidden="1">'growth drivers of Open Source'!$C$39:$C$44</definedName>
    <definedName name="_xlchart.v1.5" hidden="1">'growth drivers of Open Source'!$D$38</definedName>
    <definedName name="_xlchart.v1.6" hidden="1">'growth drivers of Open Source'!$D$39:$D$44</definedName>
    <definedName name="_xlchart.v2.10" hidden="1">'growth drivers of Open Source'!$C$38</definedName>
    <definedName name="_xlchart.v2.11" hidden="1">'growth drivers of Open Source'!$C$39:$C$44</definedName>
    <definedName name="_xlchart.v2.12" hidden="1">'growth drivers of Open Source'!$D$38</definedName>
    <definedName name="_xlchart.v2.13" hidden="1">'growth drivers of Open Source'!$D$39:$D$44</definedName>
    <definedName name="_xlchart.v2.7" hidden="1">'growth drivers of Open Source'!$A$39:$A$44</definedName>
    <definedName name="_xlchart.v2.8" hidden="1">'growth drivers of Open Source'!$B$38</definedName>
    <definedName name="_xlchart.v2.9" hidden="1">'growth drivers of Open Source'!$B$39:$B$44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2" l="1"/>
  <c r="C44" i="2"/>
  <c r="C43" i="2"/>
  <c r="C42" i="2"/>
  <c r="C41" i="2"/>
  <c r="C40" i="2"/>
  <c r="C39" i="2"/>
  <c r="B45" i="2"/>
  <c r="D33" i="1"/>
  <c r="D32" i="1"/>
  <c r="D31" i="1"/>
  <c r="D50" i="1" s="1"/>
  <c r="D30" i="1"/>
  <c r="D29" i="1"/>
  <c r="D28" i="1"/>
  <c r="D49" i="1" l="1"/>
  <c r="D51" i="1" s="1"/>
  <c r="D52" i="1" s="1"/>
</calcChain>
</file>

<file path=xl/sharedStrings.xml><?xml version="1.0" encoding="utf-8"?>
<sst xmlns="http://schemas.openxmlformats.org/spreadsheetml/2006/main" count="52" uniqueCount="28">
  <si>
    <t>https://cnll.fr/news/etude-2022-le-march%C3%A9-de-lopen-source-en-france-et-europe/</t>
  </si>
  <si>
    <t>https://commons.wikimedia.org/wiki/File:Part_de_march%C3%A9_logiciel_libre.jpg?uselang=fr#metadata</t>
  </si>
  <si>
    <t>Graphique illustrant la part de marché des logiciles libres entre 2002 et 2007 (données sources : Wikipédia)</t>
  </si>
  <si>
    <t>Ben SIESTA</t>
  </si>
  <si>
    <t>Date</t>
  </si>
  <si>
    <t>SaaS</t>
  </si>
  <si>
    <t>Logiciel</t>
  </si>
  <si>
    <t xml:space="preserve">PDM </t>
  </si>
  <si>
    <t>SaaS software</t>
  </si>
  <si>
    <t>On-premise Infrastructure software</t>
  </si>
  <si>
    <t>On-premise application software</t>
  </si>
  <si>
    <t xml:space="preserve">Valeur </t>
  </si>
  <si>
    <t>2022-2027</t>
  </si>
  <si>
    <t>Evolution par an</t>
  </si>
  <si>
    <t>5 ans</t>
  </si>
  <si>
    <t>augm</t>
  </si>
  <si>
    <t>PDM</t>
  </si>
  <si>
    <t>Croissance annuelle moyenne</t>
  </si>
  <si>
    <t>Cybersecurite</t>
  </si>
  <si>
    <t>IABigData</t>
  </si>
  <si>
    <t>LogicielsServices IT</t>
  </si>
  <si>
    <t>IaaSPaaS</t>
  </si>
  <si>
    <t>Telecom</t>
  </si>
  <si>
    <t>IoT</t>
  </si>
  <si>
    <t>Valeur</t>
  </si>
  <si>
    <t>TOTAL</t>
  </si>
  <si>
    <t>Annee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</si>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</sst>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02122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5" fontId="0" fillId="0" borderId="0" xfId="0" applyNumberForma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4" fillId="0" borderId="0" xfId="1"/>
  </cellXfs>
  <cellStyles count="2">
    <cellStyle name="Lien hypertexte" xfId="1" builtinId="8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 style="thin">
          <color rgb="FF4472C4"/>
        </right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/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/>
        <top style="thin">
          <color rgb="FF4472C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 style="thin">
          <color rgb="FF4472C4"/>
        </left>
        <right/>
        <top style="thin">
          <color rgb="FF4472C4"/>
        </top>
        <bottom/>
        <vertical/>
        <horizontal/>
      </border>
    </dxf>
    <dxf>
      <border outline="0">
        <top style="thin">
          <color theme="4"/>
        </top>
        <bottom style="thin">
          <color rgb="FF4472C4"/>
        </bottom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PDM!$A$38:$A$47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PDM!$B$38:$B$47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0.9</c:v>
                </c:pt>
                <c:pt idx="4">
                  <c:v>1.4</c:v>
                </c:pt>
                <c:pt idx="5">
                  <c:v>2.1</c:v>
                </c:pt>
                <c:pt idx="6">
                  <c:v>0</c:v>
                </c:pt>
                <c:pt idx="7">
                  <c:v>3.7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9-434E-8011-C21CA235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28831"/>
        <c:axId val="1390192223"/>
      </c:barChart>
      <c:catAx>
        <c:axId val="13901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192223"/>
        <c:crosses val="autoZero"/>
        <c:auto val="1"/>
        <c:lblAlgn val="ctr"/>
        <c:lblOffset val="100"/>
        <c:noMultiLvlLbl val="0"/>
      </c:catAx>
      <c:valAx>
        <c:axId val="13901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1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OpenSourceSoftWare!$C$27</c:f>
              <c:strCache>
                <c:ptCount val="1"/>
                <c:pt idx="0">
                  <c:v>PDM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OpenSourceSoftWare!$A$28:$B$30</c:f>
              <c:multiLvlStrCache>
                <c:ptCount val="3"/>
                <c:lvl>
                  <c:pt idx="0">
                    <c:v>SaaS software</c:v>
                  </c:pt>
                  <c:pt idx="1">
                    <c:v>On-premise Infrastructure software</c:v>
                  </c:pt>
                  <c:pt idx="2">
                    <c:v>On-premise application software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OpenSourceSoftWare!$C$28:$C$30</c:f>
              <c:numCache>
                <c:formatCode>General</c:formatCode>
                <c:ptCount val="3"/>
                <c:pt idx="0">
                  <c:v>29</c:v>
                </c:pt>
                <c:pt idx="1">
                  <c:v>43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9-4943-AE13-B5B14B9D0C5B}"/>
            </c:ext>
          </c:extLst>
        </c:ser>
        <c:ser>
          <c:idx val="1"/>
          <c:order val="1"/>
          <c:tx>
            <c:strRef>
              <c:f>OpenSourceSoftWare!$D$27</c:f>
              <c:strCache>
                <c:ptCount val="1"/>
                <c:pt idx="0">
                  <c:v>Valeur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OpenSourceSoftWare!$A$28:$B$30</c:f>
              <c:multiLvlStrCache>
                <c:ptCount val="3"/>
                <c:lvl>
                  <c:pt idx="0">
                    <c:v>SaaS software</c:v>
                  </c:pt>
                  <c:pt idx="1">
                    <c:v>On-premise Infrastructure software</c:v>
                  </c:pt>
                  <c:pt idx="2">
                    <c:v>On-premise application software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OpenSourceSoftWare!$D$28:$D$30</c:f>
              <c:numCache>
                <c:formatCode>General</c:formatCode>
                <c:ptCount val="3"/>
                <c:pt idx="0">
                  <c:v>140.64999999999998</c:v>
                </c:pt>
                <c:pt idx="1">
                  <c:v>208.54999999999998</c:v>
                </c:pt>
                <c:pt idx="2">
                  <c:v>135.80000000000001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9-4943-AE13-B5B14B9D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OpenSourceSoftWare!$A$36:$B$38</c:f>
              <c:multiLvlStrCache>
                <c:ptCount val="3"/>
                <c:lvl>
                  <c:pt idx="0">
                    <c:v>SaaS software</c:v>
                  </c:pt>
                  <c:pt idx="1">
                    <c:v>On-premise Infrastructure software</c:v>
                  </c:pt>
                  <c:pt idx="2">
                    <c:v>On-premise application software</c:v>
                  </c:pt>
                </c:lvl>
                <c:lvl>
                  <c:pt idx="0">
                    <c:v>2027</c:v>
                  </c:pt>
                  <c:pt idx="1">
                    <c:v>2027</c:v>
                  </c:pt>
                  <c:pt idx="2">
                    <c:v>2027</c:v>
                  </c:pt>
                </c:lvl>
              </c:multiLvlStrCache>
            </c:multiLvlStrRef>
          </c:cat>
          <c:val>
            <c:numRef>
              <c:f>OpenSourceSoftWare!$C$36:$C$38</c:f>
              <c:numCache>
                <c:formatCode>General</c:formatCode>
                <c:ptCount val="3"/>
                <c:pt idx="0">
                  <c:v>46</c:v>
                </c:pt>
                <c:pt idx="1">
                  <c:v>36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F-7148-935E-6EC9F51B78D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OpenSourceSoftWare!$A$36:$B$38</c:f>
              <c:multiLvlStrCache>
                <c:ptCount val="3"/>
                <c:lvl>
                  <c:pt idx="0">
                    <c:v>SaaS software</c:v>
                  </c:pt>
                  <c:pt idx="1">
                    <c:v>On-premise Infrastructure software</c:v>
                  </c:pt>
                  <c:pt idx="2">
                    <c:v>On-premise application software</c:v>
                  </c:pt>
                </c:lvl>
                <c:lvl>
                  <c:pt idx="0">
                    <c:v>2027</c:v>
                  </c:pt>
                  <c:pt idx="1">
                    <c:v>2027</c:v>
                  </c:pt>
                  <c:pt idx="2">
                    <c:v>2027</c:v>
                  </c:pt>
                </c:lvl>
              </c:multiLvlStrCache>
            </c:multiLvlStrRef>
          </c:cat>
          <c:val>
            <c:numRef>
              <c:f>OpenSourceSoftWare!$D$36:$D$38</c:f>
              <c:numCache>
                <c:formatCode>General</c:formatCode>
                <c:ptCount val="3"/>
                <c:pt idx="0">
                  <c:v>299.45999999999998</c:v>
                </c:pt>
                <c:pt idx="1">
                  <c:v>234.36</c:v>
                </c:pt>
                <c:pt idx="2">
                  <c:v>117.18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F-7148-935E-6EC9F51B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5</xdr:row>
      <xdr:rowOff>101600</xdr:rowOff>
    </xdr:from>
    <xdr:to>
      <xdr:col>7</xdr:col>
      <xdr:colOff>393700</xdr:colOff>
      <xdr:row>33</xdr:row>
      <xdr:rowOff>159982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EE8085-A581-0548-A32D-1E5BD02F5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130300"/>
          <a:ext cx="5791200" cy="5747982"/>
        </a:xfrm>
        <a:prstGeom prst="rect">
          <a:avLst/>
        </a:prstGeom>
      </xdr:spPr>
    </xdr:pic>
    <xdr:clientData/>
  </xdr:twoCellAnchor>
  <xdr:twoCellAnchor>
    <xdr:from>
      <xdr:col>3</xdr:col>
      <xdr:colOff>693159</xdr:colOff>
      <xdr:row>36</xdr:row>
      <xdr:rowOff>201063</xdr:rowOff>
    </xdr:from>
    <xdr:to>
      <xdr:col>9</xdr:col>
      <xdr:colOff>280112</xdr:colOff>
      <xdr:row>50</xdr:row>
      <xdr:rowOff>119403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385DE8-15FB-0D46-8156-337EBBB7C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139701</xdr:colOff>
      <xdr:row>2</xdr:row>
      <xdr:rowOff>0</xdr:rowOff>
    </xdr:from>
    <xdr:to>
      <xdr:col>5</xdr:col>
      <xdr:colOff>1949791</xdr:colOff>
      <xdr:row>23</xdr:row>
      <xdr:rowOff>83431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1829CB-6902-2948-9681-B0A71F2A7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1" y="407883"/>
          <a:ext cx="7603886" cy="4366205"/>
        </a:xfrm>
        <a:prstGeom prst="rect">
          <a:avLst/>
        </a:prstGeom>
      </xdr:spPr>
    </xdr:pic>
    <xdr:clientData/>
  </xdr:twoCellAnchor>
  <xdr:twoCellAnchor>
    <xdr:from>
      <xdr:col>4</xdr:col>
      <xdr:colOff>671152</xdr:colOff>
      <xdr:row>23</xdr:row>
      <xdr:rowOff>116246</xdr:rowOff>
    </xdr:from>
    <xdr:to>
      <xdr:col>6</xdr:col>
      <xdr:colOff>769416</xdr:colOff>
      <xdr:row>36</xdr:row>
      <xdr:rowOff>111240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FEF6FBF-629E-F246-9733-F969368D0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643343</xdr:colOff>
      <xdr:row>39</xdr:row>
      <xdr:rowOff>5005</xdr:rowOff>
    </xdr:from>
    <xdr:to>
      <xdr:col>7</xdr:col>
      <xdr:colOff>185401</xdr:colOff>
      <xdr:row>49</xdr:row>
      <xdr:rowOff>176131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89DCB22-1162-9941-86F4-770B71C13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171510</xdr:colOff>
      <xdr:row>35</xdr:row>
      <xdr:rowOff>25400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2AD3D8-3330-8A48-B239-CA17FA638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400"/>
          <a:ext cx="11328400" cy="6731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93A6A3-5423-BE4D-8189-0B874A42F30C}" name="Tableau3" displayName="Tableau3" ref="A37:B47" totalsRowShown="0">
  <autoFilter ref="A37:B47" xr:uid="{9993A6A3-5423-BE4D-8189-0B874A42F30C}"/>
  <tableColumns count="2">
    <tableColumn id="1" xr3:uid="{4596F60E-73FE-EC43-B3E1-634036014FC9}" name="Annee"/>
    <tableColumn id="2" xr3:uid="{1B63F235-B2D4-A642-BC9E-DB791BA24A7D}" name="PD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4F9198-C078-1640-B7D0-72898117BFB5}" name="Tableau1" displayName="Tableau1" ref="A27:D33" totalsRowShown="0">
  <autoFilter ref="A27:D33" xr:uid="{484F9198-C078-1640-B7D0-72898117BFB5}"/>
  <tableColumns count="4">
    <tableColumn id="1" xr3:uid="{E0033EC8-8D6D-9542-BB4E-A11634A10E3B}" name="Date"/>
    <tableColumn id="2" xr3:uid="{E7F9FFC7-03DB-D44B-B0C7-96FEA1698A1A}" name="Logiciel"/>
    <tableColumn id="3" xr3:uid="{69575BE6-1DF4-8B48-9540-7445C17F4B89}" name="PDM "/>
    <tableColumn id="4" xr3:uid="{B6323667-8B14-5647-BDB2-619AB083B6FE}" name="Valeur 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826C70-6047-794C-93D7-C4C60A8A9625}" name="Tableau4" displayName="Tableau4" ref="A35:D38" totalsRowShown="0" headerRowDxfId="0" tableBorderDxfId="5">
  <autoFilter ref="A35:D38" xr:uid="{CF826C70-6047-794C-93D7-C4C60A8A9625}"/>
  <tableColumns count="4">
    <tableColumn id="1" xr3:uid="{39619789-ED41-394A-AB5E-AB8FC3B90AAB}" name="Date" dataDxfId="4"/>
    <tableColumn id="2" xr3:uid="{B5DFA13B-2428-B24C-B632-904CAC359FF6}" name="Logiciel" dataDxfId="3"/>
    <tableColumn id="3" xr3:uid="{05ADF16C-B453-6942-9016-C8109A08C90C}" name="PDM " dataDxfId="2"/>
    <tableColumn id="4" xr3:uid="{5AE78C4F-2153-814E-A4A9-532FBB27E138}" name="Valeur " data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0F5122-AB5D-7C48-B0D1-99C7E93F986F}" name="Tableau2" displayName="Tableau2" ref="A38:D44" totalsRowShown="0">
  <autoFilter ref="A38:D44" xr:uid="{480F5122-AB5D-7C48-B0D1-99C7E93F986F}"/>
  <tableColumns count="4">
    <tableColumn id="1" xr3:uid="{DDBAA7FD-D02B-DA48-BCD4-9521FD49FE79}" name="LogicielsServices IT"/>
    <tableColumn id="2" xr3:uid="{24D240B7-4496-C84B-AE03-65941EDB061E}" name="Valeur"/>
    <tableColumn id="3" xr3:uid="{3F3D1863-1D82-2E4F-B37F-480866272844}" name="PDM" dataDxfId="6"/>
    <tableColumn id="4" xr3:uid="{6A328C6D-859F-2541-B30A-13600F012CA7}" name="Croissance annuelle moyen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commons.wikimedia.org/wiki/File:Part_de_march%C3%A9_logiciel_libre.jpg?uselang=f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C4DB-27AB-A34F-91EF-FD79A4246D31}">
  <dimension ref="A1:B47"/>
  <sheetViews>
    <sheetView zoomScale="107" workbookViewId="0">
      <selection activeCell="O8" activeCellId="1" sqref="A3 O8"/>
    </sheetView>
  </sheetViews>
  <sheetFormatPr baseColWidth="10" defaultRowHeight="16" x14ac:dyDescent="0.2"/>
  <sheetData>
    <row r="1" spans="1:1" x14ac:dyDescent="0.2">
      <c r="A1" s="12" t="s">
        <v>1</v>
      </c>
    </row>
    <row r="3" spans="1:1" ht="17" x14ac:dyDescent="0.2">
      <c r="A3" s="1" t="s">
        <v>2</v>
      </c>
    </row>
    <row r="4" spans="1:1" x14ac:dyDescent="0.2">
      <c r="A4" s="2">
        <v>39450</v>
      </c>
    </row>
    <row r="5" spans="1:1" x14ac:dyDescent="0.2">
      <c r="A5" t="s">
        <v>3</v>
      </c>
    </row>
    <row r="37" spans="1:2" x14ac:dyDescent="0.2">
      <c r="A37" t="s">
        <v>26</v>
      </c>
      <c r="B37" t="s">
        <v>16</v>
      </c>
    </row>
    <row r="38" spans="1:2" x14ac:dyDescent="0.2">
      <c r="A38">
        <v>2002</v>
      </c>
      <c r="B38">
        <v>0.2</v>
      </c>
    </row>
    <row r="39" spans="1:2" x14ac:dyDescent="0.2">
      <c r="A39">
        <v>2003</v>
      </c>
      <c r="B39">
        <v>0.4</v>
      </c>
    </row>
    <row r="40" spans="1:2" x14ac:dyDescent="0.2">
      <c r="A40">
        <v>2004</v>
      </c>
      <c r="B40">
        <v>0.5</v>
      </c>
    </row>
    <row r="41" spans="1:2" x14ac:dyDescent="0.2">
      <c r="A41">
        <v>2005</v>
      </c>
      <c r="B41">
        <v>0.9</v>
      </c>
    </row>
    <row r="42" spans="1:2" x14ac:dyDescent="0.2">
      <c r="A42">
        <v>2006</v>
      </c>
      <c r="B42">
        <v>1.4</v>
      </c>
    </row>
    <row r="43" spans="1:2" x14ac:dyDescent="0.2">
      <c r="A43">
        <v>2007</v>
      </c>
      <c r="B43">
        <v>2.1</v>
      </c>
    </row>
    <row r="44" spans="1:2" x14ac:dyDescent="0.2">
      <c r="A44">
        <v>2008</v>
      </c>
      <c r="B44" t="s">
        <v>27</v>
      </c>
    </row>
    <row r="45" spans="1:2" x14ac:dyDescent="0.2">
      <c r="A45">
        <v>2009</v>
      </c>
      <c r="B45">
        <v>3.7</v>
      </c>
    </row>
    <row r="46" spans="1:2" x14ac:dyDescent="0.2">
      <c r="A46">
        <v>2010</v>
      </c>
      <c r="B46" t="s">
        <v>27</v>
      </c>
    </row>
    <row r="47" spans="1:2" x14ac:dyDescent="0.2">
      <c r="A47">
        <v>2011</v>
      </c>
      <c r="B47">
        <v>6</v>
      </c>
    </row>
  </sheetData>
  <hyperlinks>
    <hyperlink ref="A1" r:id="rId1" location="metadata" xr:uid="{5C30CFCA-9796-424D-B656-2A8AD9BAFD72}"/>
  </hyperlink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5545-FC70-0046-8DF5-26C03B66ECBE}">
  <dimension ref="A1:D52"/>
  <sheetViews>
    <sheetView topLeftCell="A29" zoomScale="137" workbookViewId="0">
      <selection activeCell="C54" sqref="C54"/>
    </sheetView>
  </sheetViews>
  <sheetFormatPr baseColWidth="10" defaultRowHeight="16" x14ac:dyDescent="0.2"/>
  <cols>
    <col min="2" max="2" width="30.83203125" bestFit="1" customWidth="1"/>
    <col min="5" max="5" width="12.83203125" bestFit="1" customWidth="1"/>
    <col min="6" max="6" width="30.83203125" bestFit="1" customWidth="1"/>
  </cols>
  <sheetData>
    <row r="1" spans="1:1" x14ac:dyDescent="0.2">
      <c r="A1" t="s">
        <v>0</v>
      </c>
    </row>
    <row r="27" spans="1:4" x14ac:dyDescent="0.2">
      <c r="A27" t="s">
        <v>4</v>
      </c>
      <c r="B27" t="s">
        <v>6</v>
      </c>
      <c r="C27" t="s">
        <v>7</v>
      </c>
      <c r="D27" t="s">
        <v>11</v>
      </c>
    </row>
    <row r="28" spans="1:4" x14ac:dyDescent="0.2">
      <c r="A28">
        <v>2022</v>
      </c>
      <c r="B28" t="s">
        <v>8</v>
      </c>
      <c r="C28">
        <v>29</v>
      </c>
      <c r="D28">
        <f>29/100*485</f>
        <v>140.64999999999998</v>
      </c>
    </row>
    <row r="29" spans="1:4" x14ac:dyDescent="0.2">
      <c r="A29">
        <v>2022</v>
      </c>
      <c r="B29" t="s">
        <v>9</v>
      </c>
      <c r="C29">
        <v>43</v>
      </c>
      <c r="D29">
        <f>43/100*485</f>
        <v>208.54999999999998</v>
      </c>
    </row>
    <row r="30" spans="1:4" x14ac:dyDescent="0.2">
      <c r="A30">
        <v>2022</v>
      </c>
      <c r="B30" t="s">
        <v>10</v>
      </c>
      <c r="C30">
        <v>28</v>
      </c>
      <c r="D30">
        <f>28/100*485</f>
        <v>135.80000000000001</v>
      </c>
    </row>
    <row r="31" spans="1:4" x14ac:dyDescent="0.2">
      <c r="A31">
        <v>2027</v>
      </c>
      <c r="B31" t="s">
        <v>8</v>
      </c>
      <c r="C31">
        <v>46</v>
      </c>
      <c r="D31">
        <f>46/100*651</f>
        <v>299.46000000000004</v>
      </c>
    </row>
    <row r="32" spans="1:4" x14ac:dyDescent="0.2">
      <c r="A32">
        <v>2027</v>
      </c>
      <c r="B32" t="s">
        <v>9</v>
      </c>
      <c r="C32">
        <v>36</v>
      </c>
      <c r="D32">
        <f>36/100*651</f>
        <v>234.35999999999999</v>
      </c>
    </row>
    <row r="33" spans="1:4" x14ac:dyDescent="0.2">
      <c r="A33">
        <v>2027</v>
      </c>
      <c r="B33" t="s">
        <v>10</v>
      </c>
      <c r="C33">
        <v>18</v>
      </c>
      <c r="D33">
        <f>18/100*651</f>
        <v>117.17999999999999</v>
      </c>
    </row>
    <row r="35" spans="1:4" x14ac:dyDescent="0.2">
      <c r="A35" s="9" t="s">
        <v>4</v>
      </c>
      <c r="B35" s="10" t="s">
        <v>6</v>
      </c>
      <c r="C35" s="10" t="s">
        <v>7</v>
      </c>
      <c r="D35" s="11" t="s">
        <v>11</v>
      </c>
    </row>
    <row r="36" spans="1:4" x14ac:dyDescent="0.2">
      <c r="A36" s="6">
        <v>2027</v>
      </c>
      <c r="B36" s="7" t="s">
        <v>8</v>
      </c>
      <c r="C36" s="7">
        <v>46</v>
      </c>
      <c r="D36" s="8">
        <v>299.45999999999998</v>
      </c>
    </row>
    <row r="37" spans="1:4" x14ac:dyDescent="0.2">
      <c r="A37" s="6">
        <v>2027</v>
      </c>
      <c r="B37" s="7" t="s">
        <v>9</v>
      </c>
      <c r="C37" s="7">
        <v>36</v>
      </c>
      <c r="D37" s="8">
        <v>234.36</v>
      </c>
    </row>
    <row r="38" spans="1:4" x14ac:dyDescent="0.2">
      <c r="A38" s="6">
        <v>2027</v>
      </c>
      <c r="B38" s="7" t="s">
        <v>10</v>
      </c>
      <c r="C38" s="7">
        <v>18</v>
      </c>
      <c r="D38" s="8">
        <v>117.18</v>
      </c>
    </row>
    <row r="41" spans="1:4" x14ac:dyDescent="0.2">
      <c r="A41" t="s">
        <v>13</v>
      </c>
    </row>
    <row r="42" spans="1:4" x14ac:dyDescent="0.2">
      <c r="A42" t="s">
        <v>12</v>
      </c>
      <c r="B42" t="s">
        <v>8</v>
      </c>
    </row>
    <row r="43" spans="1:4" x14ac:dyDescent="0.2">
      <c r="A43" t="s">
        <v>12</v>
      </c>
      <c r="B43" t="s">
        <v>9</v>
      </c>
    </row>
    <row r="44" spans="1:4" x14ac:dyDescent="0.2">
      <c r="A44" t="s">
        <v>12</v>
      </c>
      <c r="B44" t="s">
        <v>10</v>
      </c>
    </row>
    <row r="45" spans="1:4" x14ac:dyDescent="0.2">
      <c r="A45" t="s">
        <v>12</v>
      </c>
      <c r="B45" t="s">
        <v>8</v>
      </c>
    </row>
    <row r="46" spans="1:4" x14ac:dyDescent="0.2">
      <c r="A46" t="s">
        <v>12</v>
      </c>
      <c r="B46" t="s">
        <v>9</v>
      </c>
    </row>
    <row r="47" spans="1:4" x14ac:dyDescent="0.2">
      <c r="A47" t="s">
        <v>12</v>
      </c>
      <c r="B47" t="s">
        <v>10</v>
      </c>
    </row>
    <row r="49" spans="1:4" x14ac:dyDescent="0.2">
      <c r="A49">
        <v>2022</v>
      </c>
      <c r="D49">
        <f>SUM(D28:D30)</f>
        <v>484.99999999999994</v>
      </c>
    </row>
    <row r="50" spans="1:4" x14ac:dyDescent="0.2">
      <c r="A50">
        <v>2027</v>
      </c>
      <c r="D50">
        <f>SUM(D31:D33)</f>
        <v>651</v>
      </c>
    </row>
    <row r="51" spans="1:4" x14ac:dyDescent="0.2">
      <c r="A51" t="s">
        <v>15</v>
      </c>
      <c r="D51">
        <f>(D50/D49)/D50*100</f>
        <v>0.2061855670103093</v>
      </c>
    </row>
    <row r="52" spans="1:4" x14ac:dyDescent="0.2">
      <c r="A52" t="s">
        <v>14</v>
      </c>
      <c r="D52">
        <f>D51/(A50-A49)</f>
        <v>4.1237113402061862E-2</v>
      </c>
    </row>
  </sheetData>
  <phoneticPr fontId="6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5BC2-F88F-D947-8088-83BCF7751004}">
  <dimension ref="A1:D45"/>
  <sheetViews>
    <sheetView tabSelected="1" topLeftCell="A8" zoomScale="86" zoomScaleNormal="107" workbookViewId="0">
      <selection activeCell="B46" sqref="B46"/>
    </sheetView>
  </sheetViews>
  <sheetFormatPr baseColWidth="10" defaultRowHeight="16" x14ac:dyDescent="0.2"/>
  <cols>
    <col min="1" max="1" width="21.5" customWidth="1"/>
    <col min="4" max="4" width="27.6640625" customWidth="1"/>
  </cols>
  <sheetData>
    <row r="1" spans="1:1" x14ac:dyDescent="0.2">
      <c r="A1" t="s">
        <v>0</v>
      </c>
    </row>
    <row r="38" spans="1:4" x14ac:dyDescent="0.2">
      <c r="A38" t="s">
        <v>20</v>
      </c>
      <c r="B38" t="s">
        <v>24</v>
      </c>
      <c r="C38" t="s">
        <v>16</v>
      </c>
      <c r="D38" t="s">
        <v>17</v>
      </c>
    </row>
    <row r="39" spans="1:4" x14ac:dyDescent="0.2">
      <c r="A39" t="s">
        <v>18</v>
      </c>
      <c r="B39">
        <v>560</v>
      </c>
      <c r="C39" s="4">
        <f>B39/B45*100</f>
        <v>13.575757575757578</v>
      </c>
      <c r="D39">
        <v>15</v>
      </c>
    </row>
    <row r="40" spans="1:4" x14ac:dyDescent="0.2">
      <c r="A40" t="s">
        <v>19</v>
      </c>
      <c r="B40">
        <v>1740</v>
      </c>
      <c r="C40" s="4">
        <f>B40/B45*100</f>
        <v>42.18181818181818</v>
      </c>
      <c r="D40">
        <v>20</v>
      </c>
    </row>
    <row r="41" spans="1:4" x14ac:dyDescent="0.2">
      <c r="A41" t="s">
        <v>23</v>
      </c>
      <c r="B41">
        <v>705</v>
      </c>
      <c r="C41" s="4">
        <f>B41/B45*100</f>
        <v>17.09090909090909</v>
      </c>
      <c r="D41">
        <v>18</v>
      </c>
    </row>
    <row r="42" spans="1:4" x14ac:dyDescent="0.2">
      <c r="A42" t="s">
        <v>21</v>
      </c>
      <c r="B42">
        <v>695</v>
      </c>
      <c r="C42" s="4">
        <f>B42/B45*100</f>
        <v>16.848484848484848</v>
      </c>
      <c r="D42">
        <v>20</v>
      </c>
    </row>
    <row r="43" spans="1:4" x14ac:dyDescent="0.2">
      <c r="A43" t="s">
        <v>5</v>
      </c>
      <c r="B43">
        <v>140</v>
      </c>
      <c r="C43" s="4">
        <f>B43/B45*100</f>
        <v>3.3939393939393945</v>
      </c>
      <c r="D43">
        <v>17</v>
      </c>
    </row>
    <row r="44" spans="1:4" x14ac:dyDescent="0.2">
      <c r="A44" t="s">
        <v>22</v>
      </c>
      <c r="B44">
        <v>285</v>
      </c>
      <c r="C44" s="4">
        <f>B44/B45*100</f>
        <v>6.9090909090909092</v>
      </c>
      <c r="D44">
        <v>6</v>
      </c>
    </row>
    <row r="45" spans="1:4" x14ac:dyDescent="0.2">
      <c r="A45" t="s">
        <v>25</v>
      </c>
      <c r="B45" s="3">
        <f>SUM(B39:B44)</f>
        <v>4125</v>
      </c>
      <c r="C45" s="5">
        <f>SUM(C39:C44)</f>
        <v>99.999999999999986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PDM</vt:lpstr>
      <vt:lpstr>OpenSourceSoftWare</vt:lpstr>
      <vt:lpstr>growth drivers of Open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2023-02-12T07:18:54Z</dcterms:created>
  <dcterms:modified xsi:type="dcterms:W3CDTF">2023-02-12T10:30:24Z</dcterms:modified>
</cp:coreProperties>
</file>